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F267EF6F-3841-4241-B224-86F15B412298}" xr6:coauthVersionLast="47" xr6:coauthVersionMax="47" xr10:uidLastSave="{00000000-0000-0000-0000-000000000000}"/>
  <bookViews>
    <workbookView xWindow="-120" yWindow="-120" windowWidth="25440" windowHeight="15390" tabRatio="922" activeTab="10" xr2:uid="{00000000-000D-0000-FFFF-FFFF00000000}"/>
  </bookViews>
  <sheets>
    <sheet name="共通項目入力シート" sheetId="6" r:id="rId1"/>
    <sheet name="着手届" sheetId="7" r:id="rId2"/>
    <sheet name="請負代金内訳書" sheetId="3" r:id="rId3"/>
    <sheet name="修繕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兼任配置届!$A$1:$L$49</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現場代理人及び主任技術者等通知書!$A$1:$AC$45</definedName>
    <definedName name="_xlnm.Print_Area" localSheetId="5">工程表!$A$1:$AG$23</definedName>
    <definedName name="_xlnm.Print_Area" localSheetId="3">修繕契約書!$A$1:$R$38</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1" i="14" l="1"/>
  <c r="H36" i="1" l="1"/>
  <c r="H35" i="1"/>
  <c r="M3" i="5"/>
  <c r="D5" i="13"/>
  <c r="C4" i="21"/>
  <c r="C4" i="19"/>
  <c r="L3" i="5"/>
  <c r="K3" i="5"/>
  <c r="J3" i="5"/>
  <c r="I3" i="5"/>
  <c r="H3" i="5"/>
  <c r="G3" i="5"/>
  <c r="F3" i="5"/>
  <c r="D8" i="14"/>
  <c r="E5" i="1"/>
  <c r="X3" i="5" l="1"/>
  <c r="E7" i="1" l="1"/>
  <c r="AG16" i="22" l="1"/>
  <c r="AG17" i="22" s="1"/>
  <c r="AG14" i="22"/>
  <c r="AG15" i="22" s="1"/>
  <c r="AG12" i="22"/>
  <c r="AG13" i="22" s="1"/>
  <c r="B20" i="22" s="1"/>
  <c r="F18" i="22" l="1"/>
  <c r="I4" i="8"/>
  <c r="V3" i="22"/>
  <c r="X4" i="5"/>
  <c r="K16" i="14"/>
  <c r="K17" i="14" l="1"/>
  <c r="A17" i="14" s="1"/>
  <c r="A32" i="14"/>
  <c r="S29" i="1"/>
  <c r="C29" i="1" s="1"/>
  <c r="H13" i="1"/>
  <c r="H12" i="1"/>
  <c r="E13" i="3" l="1"/>
  <c r="L13" i="3"/>
  <c r="E12" i="3"/>
  <c r="N1" i="3" l="1"/>
  <c r="I30" i="7" l="1"/>
  <c r="I32" i="7"/>
  <c r="C17" i="7"/>
  <c r="C15" i="7"/>
  <c r="M1" i="7"/>
  <c r="F13" i="21" l="1"/>
  <c r="F12" i="21"/>
  <c r="E9" i="1" l="1"/>
  <c r="D43" i="14" l="1"/>
  <c r="D44" i="14"/>
  <c r="O8" i="22" l="1"/>
  <c r="F16" i="22" l="1"/>
  <c r="F14" i="22"/>
  <c r="O7" i="22"/>
  <c r="O5" i="22"/>
  <c r="F12" i="19" l="1"/>
  <c r="F11" i="19"/>
  <c r="C8" i="19"/>
  <c r="L17" i="1"/>
  <c r="H37" i="1"/>
  <c r="H38" i="1"/>
  <c r="L38"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M10" i="3"/>
  <c r="D42" i="14"/>
  <c r="C13" i="14"/>
  <c r="C11" i="14"/>
  <c r="O6" i="22"/>
  <c r="C21" i="21"/>
  <c r="C20" i="19"/>
  <c r="U7" i="5"/>
  <c r="AA39" i="3"/>
  <c r="AA38" i="3"/>
  <c r="J17" i="6"/>
  <c r="H12" i="22"/>
  <c r="I12" i="22"/>
  <c r="J12" i="22"/>
  <c r="K12" i="22"/>
  <c r="L12" i="22"/>
  <c r="M12" i="22"/>
  <c r="N12" i="22"/>
  <c r="O12" i="22"/>
  <c r="G12" i="22"/>
  <c r="H22" i="7"/>
  <c r="I22" i="7"/>
  <c r="J22" i="7"/>
  <c r="K22" i="7"/>
  <c r="L22" i="7"/>
  <c r="M22" i="7"/>
  <c r="N22" i="7"/>
  <c r="O22" i="7"/>
  <c r="G22" i="7"/>
  <c r="G7" i="8"/>
  <c r="B22" i="22"/>
  <c r="D30" i="13"/>
  <c r="U8" i="5"/>
  <c r="L3" i="3"/>
  <c r="M6" i="7"/>
  <c r="C8" i="21" l="1"/>
  <c r="C23" i="21"/>
  <c r="C22" i="21"/>
  <c r="C20" i="21"/>
  <c r="C7" i="21"/>
  <c r="C6" i="21"/>
  <c r="C22" i="19"/>
  <c r="C21" i="19"/>
  <c r="C19" i="19"/>
  <c r="C7" i="19"/>
  <c r="C6" i="19"/>
  <c r="D32" i="13"/>
  <c r="D34" i="13"/>
  <c r="D29" i="13"/>
  <c r="D11" i="13" l="1"/>
  <c r="D9" i="13"/>
  <c r="D7" i="13"/>
  <c r="C5" i="5" l="1"/>
  <c r="G10" i="8"/>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t>
        </r>
        <r>
          <rPr>
            <sz val="16"/>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6" authorId="0" shapeId="0" xr:uid="{00000000-0006-0000-0900-000001000000}">
      <text>
        <r>
          <rPr>
            <b/>
            <sz val="14"/>
            <color indexed="81"/>
            <rFont val="游ゴシック"/>
            <family val="3"/>
            <charset val="128"/>
            <scheme val="minor"/>
          </rPr>
          <t>現場代理人の氏名を入力してください。</t>
        </r>
      </text>
    </comment>
    <comment ref="B31"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<sst xmlns="http://schemas.openxmlformats.org/spreadsheetml/2006/main" count="350" uniqueCount="257">
  <si>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</si>
  <si>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</si>
  <si>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２ 施 行 場 所</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</si>
  <si>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</si>
  <si>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</si>
  <si>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</si>
  <si>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</si>
  <si>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</si>
  <si>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</si>
  <si>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</si>
  <si>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</si>
  <si>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</si>
  <si>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</si>
  <si>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</si>
  <si>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</si>
  <si>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</si>
  <si>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</si>
  <si>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</si>
  <si>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</si>
  <si>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</si>
  <si>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</si>
  <si>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</si>
  <si>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</si>
  <si>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</si>
  <si>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</si>
  <si>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</si>
  <si>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</si>
  <si>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</si>
  <si>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</si>
  <si>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</si>
  <si>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</si>
  <si>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</si>
  <si>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</si>
  <si>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</si>
  <si>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</si>
  <si>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</si>
  <si>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</si>
  <si>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</si>
  <si>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</si>
  <si>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</si>
  <si>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</si>
  <si>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</si>
  <si>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</si>
  <si>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</si>
  <si>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</si>
  <si>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</si>
  <si>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</si>
  <si>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</si>
  <si>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</si>
  <si>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</si>
  <si>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</si>
  <si>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</si>
  <si>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</si>
  <si>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</si>
  <si>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</si>
  <si>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</si>
  <si>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</si>
  <si>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</si>
  <si>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</si>
  <si>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</si>
  <si>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</si>
  <si>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</si>
  <si>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</si>
  <si>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</si>
  <si>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</si>
  <si>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</si>
  <si>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</si>
  <si>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</si>
  <si>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</si>
  <si>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</si>
  <si>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</si>
  <si>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</si>
  <si>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</si>
  <si>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</si>
  <si>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</si>
  <si>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</si>
  <si>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</si>
  <si>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</si>
  <si>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</si>
  <si>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</si>
  <si>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</si>
  <si>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</si>
  <si>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</si>
  <si>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</si>
  <si>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</si>
  <si>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</si>
  <si>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</si>
  <si>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</si>
  <si>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</si>
  <si>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</si>
  <si>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</si>
  <si>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</si>
  <si>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</si>
  <si>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</si>
  <si>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</si>
  <si>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</si>
  <si>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</si>
  <si>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</si>
  <si>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</si>
  <si>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</si>
  <si>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</si>
  <si>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</si>
  <si>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</si>
  <si>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</si>
  <si>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</si>
  <si>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</si>
  <si>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</si>
  <si>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</si>
  <si>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</si>
  <si>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</si>
  <si>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</si>
  <si>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</si>
  <si>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</si>
  <si>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</si>
  <si>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</si>
  <si>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</si>
  <si>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</si>
  <si>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</si>
  <si>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</si>
  <si>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</si>
  <si>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</si>
  <si>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</si>
  <si>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</si>
  <si>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</si>
  <si>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</si>
  <si>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</si>
  <si>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</si>
  <si>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</si>
  <si>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</si>
  <si>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</si>
  <si>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</si>
  <si>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</si>
  <si>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</si>
  <si>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</si>
  <si>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</si>
  <si>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</si>
  <si>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</si>
  <si>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</si>
  <si>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</si>
  <si>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</si>
  <si>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</si>
  <si>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</si>
  <si>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</si>
  <si>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</si>
  <si>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</si>
  <si>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</si>
  <si>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</si>
  <si>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</si>
  <si>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</si>
  <si>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</si>
  <si>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</si>
  <si>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</si>
  <si>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</si>
  <si>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</si>
  <si>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</si>
  <si>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</si>
  <si>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</si>
  <si>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</si>
  <si>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</si>
  <si>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</si>
  <si>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</si>
  <si>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</si>
  <si>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</si>
  <si>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</si>
  <si>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</si>
  <si>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</si>
  <si>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</si>
  <si>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</si>
  <si>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</si>
  <si>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</si>
  <si>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</si>
  <si>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</si>
  <si>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</si>
  <si>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</si>
  <si>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</si>
  <si>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</si>
  <si>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</si>
  <si>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</si>
  <si>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</si>
  <si>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</si>
  <si>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</si>
  <si>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</si>
  <si>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</si>
  <si>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</si>
  <si>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</si>
  <si>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</si>
  <si>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</si>
  <si>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</si>
  <si>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</si>
  <si>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</si>
  <si>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</si>
  <si>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</si>
  <si>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</si>
  <si>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</si>
  <si>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</si>
  <si>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</si>
  <si>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</si>
  <si>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</si>
  <si>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</si>
  <si>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</si>
  <si>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</si>
  <si>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</si>
  <si>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</si>
  <si>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</si>
  <si>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</si>
  <si>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</si>
  <si>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</si>
  <si>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</si>
  <si>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</si>
  <si>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</si>
  <si>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</si>
  <si>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</si>
  <si>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</si>
  <si>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</si>
  <si>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</si>
  <si>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</si>
  <si>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</si>
  <si>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</si>
  <si>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</si>
  <si>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</si>
  <si>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</si>
  <si>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</si>
  <si>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</si>
  <si>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</si>
  <si>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</si>
  <si>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</si>
  <si>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</si>
  <si>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</si>
  <si>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</si>
  <si>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</si>
  <si>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</si>
  <si>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</si>
  <si>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</si>
  <si>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</si>
  <si>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修 繕 請 負 契 約 書</t>
    <rPh sb="0" eb="1">
      <t>オサム</t>
    </rPh>
    <rPh sb="2" eb="3">
      <t>ゼン</t>
    </rPh>
    <phoneticPr fontId="1"/>
  </si>
  <si>
    <t xml:space="preserve">１ 修  繕  名 </t>
    <rPh sb="2" eb="3">
      <t>オサム</t>
    </rPh>
    <rPh sb="5" eb="6">
      <t>ゼン</t>
    </rPh>
    <phoneticPr fontId="1"/>
  </si>
  <si>
    <t>３ 修 繕 期 間</t>
    <rPh sb="2" eb="3">
      <t>オサム</t>
    </rPh>
    <rPh sb="4" eb="5">
      <t>ゼン</t>
    </rPh>
    <rPh sb="6" eb="7">
      <t>キ</t>
    </rPh>
    <rPh sb="8" eb="9">
      <t>アイダ</t>
    </rPh>
    <phoneticPr fontId="1"/>
  </si>
  <si>
    <t>修繕名</t>
    <rPh sb="0" eb="2">
      <t>シュウゼン</t>
    </rPh>
    <rPh sb="2" eb="3">
      <t>メイ</t>
    </rPh>
    <phoneticPr fontId="1"/>
  </si>
  <si>
    <t>契約の下記工事（委託・修繕）は、</t>
    <phoneticPr fontId="1"/>
  </si>
  <si>
    <t>施行場所</t>
    <rPh sb="0" eb="2">
      <t>セコウ</t>
    </rPh>
    <rPh sb="2" eb="4">
      <t>バショ</t>
    </rPh>
    <phoneticPr fontId="1"/>
  </si>
  <si>
    <r>
      <t>　 上記の修繕について、発注者と受注者は、各々の対等な立場における合意に基づいて、</t>
    </r>
    <r>
      <rPr>
        <sz val="11"/>
        <color rgb="FF000000"/>
        <rFont val="ＭＳ 明朝"/>
        <family val="1"/>
        <charset val="128"/>
      </rPr>
      <t>令和６年度郡山市上下水道局修繕請負契約約款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5" eb="7">
      <t>シュウゼン</t>
    </rPh>
    <rPh sb="49" eb="54">
      <t>ジョウゲスイドウキョク</t>
    </rPh>
    <rPh sb="54" eb="56">
      <t>シュウゼン</t>
    </rPh>
    <phoneticPr fontId="1"/>
  </si>
  <si>
    <t>(1) 下請総額5,000万円未満</t>
    <phoneticPr fontId="1"/>
  </si>
  <si>
    <t>(2)下請総額5,000万円以上</t>
    <phoneticPr fontId="1"/>
  </si>
  <si>
    <t>　　３　下請総額5,000万円は、建築一式工事の場合にあっては8,000万円とする。</t>
    <phoneticPr fontId="1"/>
  </si>
  <si>
    <t>　 本契約の証として、本書の電磁的記録を作成し、当事者は電子署名を行い、各自
電磁的記録を保有する。</t>
    <phoneticPr fontId="1"/>
  </si>
  <si>
    <t>電子契約用</t>
    <rPh sb="0" eb="2">
      <t>デンシ</t>
    </rPh>
    <rPh sb="2" eb="4">
      <t>ケイヤク</t>
    </rPh>
    <rPh sb="4" eb="5">
      <t>ヨウ</t>
    </rPh>
    <phoneticPr fontId="1"/>
  </si>
  <si>
    <t>郡山市上下水道事業管理者職務代理者</t>
    <rPh sb="0" eb="12">
      <t>コオリヤマシジョウゲスイドウジギョウカンリシャ</t>
    </rPh>
    <rPh sb="12" eb="14">
      <t>ショクム</t>
    </rPh>
    <rPh sb="14" eb="16">
      <t>ダイリ</t>
    </rPh>
    <rPh sb="16" eb="17">
      <t>シャ</t>
    </rPh>
    <phoneticPr fontId="1"/>
  </si>
  <si>
    <t>郡山市上下水道局長　菊池　秀昭</t>
  </si>
  <si>
    <t>郡山市上下水道局長　菊池　秀昭</t>
    <phoneticPr fontId="1"/>
  </si>
  <si>
    <t>郡山市上下水道事業管理者職務代理者</t>
    <rPh sb="3" eb="12">
      <t>ジョウゲスイドウジギョウカンリシャ</t>
    </rPh>
    <rPh sb="12" eb="14">
      <t>ショクム</t>
    </rPh>
    <rPh sb="14" eb="16">
      <t>ダイリ</t>
    </rPh>
    <rPh sb="16" eb="17">
      <t>シャ</t>
    </rPh>
    <phoneticPr fontId="1"/>
  </si>
  <si>
    <t>監理技術者補佐　氏名</t>
    <rPh sb="5" eb="7">
      <t>ホサ</t>
    </rPh>
    <phoneticPr fontId="1"/>
  </si>
  <si>
    <t>該当する要件</t>
    <rPh sb="0" eb="2">
      <t>ガイトウ</t>
    </rPh>
    <rPh sb="4" eb="6">
      <t>ヨウケン</t>
    </rPh>
    <phoneticPr fontId="24"/>
  </si>
  <si>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4"/>
  </si>
  <si>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4"/>
  </si>
  <si>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4"/>
  </si>
  <si>
    <t>３　それぞれの工事当初請負金額が1,500万円未満の３件又は4,500万円未満（建築一式の
　場合は、9,000万円未満）の２件まで工事担当課長（上下水道局の工事担当課長を含
　む。）が支障なしと認める工事</t>
    <phoneticPr fontId="24"/>
  </si>
  <si>
    <t>４　１から３のほか、工事担当課長、財務部契約検査課長及び上下水道局総務課長が特に
　必要と認める工事</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</si>
</sst>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sz val="16"/>
      <color indexed="81"/>
      <name val="MS P ゴシック"/>
      <family val="3"/>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6">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94">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9" fillId="0" borderId="0" xfId="0" applyFont="1">
      <alignment vertical="center"/>
    </xf>
    <xf numFmtId="0" fontId="49"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1" fillId="0" borderId="0" xfId="0" applyFont="1">
      <alignment vertical="center"/>
    </xf>
    <xf numFmtId="0" fontId="5" fillId="0" borderId="0" xfId="0" applyFont="1" applyAlignment="1">
      <alignment vertical="center" shrinkToFit="1"/>
    </xf>
    <xf numFmtId="0" fontId="51" fillId="0" borderId="0" xfId="0" applyFont="1" applyAlignment="1">
      <alignment horizontal="center" vertical="center"/>
    </xf>
    <xf numFmtId="0" fontId="19" fillId="0" borderId="0" xfId="0" applyFont="1" applyAlignment="1">
      <alignment horizontal="center" vertical="center"/>
    </xf>
    <xf numFmtId="0" fontId="51" fillId="0" borderId="0" xfId="0" applyFont="1" applyAlignment="1">
      <alignment vertical="center" shrinkToFit="1"/>
    </xf>
    <xf numFmtId="0" fontId="50" fillId="0" borderId="0" xfId="0" applyFont="1">
      <alignment vertical="center"/>
    </xf>
    <xf numFmtId="0" fontId="54" fillId="0" borderId="0" xfId="0" applyFont="1" applyAlignment="1">
      <alignment horizontal="center" vertical="center"/>
    </xf>
    <xf numFmtId="0" fontId="50" fillId="0" borderId="0" xfId="0" applyFont="1" applyAlignment="1">
      <alignment horizontal="left" vertical="center" indent="1"/>
    </xf>
    <xf numFmtId="0" fontId="50" fillId="0" borderId="0" xfId="0" applyFont="1" applyAlignment="1">
      <alignment vertical="center"/>
    </xf>
    <xf numFmtId="0" fontId="50" fillId="0" borderId="0" xfId="0" applyFont="1" applyAlignment="1">
      <alignment horizontal="left" vertical="center" indent="3"/>
    </xf>
    <xf numFmtId="0" fontId="50" fillId="0" borderId="0" xfId="0" applyFont="1" applyAlignment="1">
      <alignment horizontal="center" vertical="center"/>
    </xf>
    <xf numFmtId="0" fontId="56" fillId="0" borderId="0" xfId="0" applyFont="1" applyAlignment="1">
      <alignment vertical="center"/>
    </xf>
    <xf numFmtId="0" fontId="57" fillId="0" borderId="0" xfId="0" applyFont="1" applyAlignment="1">
      <alignment vertical="center"/>
    </xf>
    <xf numFmtId="0" fontId="58"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justify" vertical="center"/>
    </xf>
    <xf numFmtId="0" fontId="59" fillId="0" borderId="0" xfId="0" applyFont="1">
      <alignment vertical="center"/>
    </xf>
    <xf numFmtId="0" fontId="51" fillId="0" borderId="10" xfId="0" applyFont="1" applyBorder="1">
      <alignment vertical="center"/>
    </xf>
    <xf numFmtId="0" fontId="51" fillId="0" borderId="10" xfId="0" applyFont="1" applyBorder="1" applyAlignment="1">
      <alignment horizontal="center" vertical="center"/>
    </xf>
    <xf numFmtId="0" fontId="60" fillId="0" borderId="0" xfId="0" applyFont="1" applyAlignment="1">
      <alignment horizontal="justify" vertical="center"/>
    </xf>
    <xf numFmtId="0" fontId="51"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1" fillId="0" borderId="0" xfId="0" applyFont="1" applyAlignment="1">
      <alignment horizontal="left" vertical="center" wrapText="1"/>
    </xf>
    <xf numFmtId="0" fontId="51" fillId="0" borderId="0" xfId="0" applyFont="1" applyAlignment="1">
      <alignment horizontal="center" vertical="center" wrapText="1"/>
    </xf>
    <xf numFmtId="0" fontId="37" fillId="0" borderId="0" xfId="0" applyFont="1">
      <alignment vertical="center"/>
    </xf>
    <xf numFmtId="0" fontId="61" fillId="0" borderId="0" xfId="0" applyFont="1" applyAlignment="1">
      <alignment horizontal="justify" vertical="center"/>
    </xf>
    <xf numFmtId="0" fontId="14" fillId="0" borderId="0" xfId="0" applyFont="1" applyAlignment="1">
      <alignment horizontal="justify" vertical="center"/>
    </xf>
    <xf numFmtId="0" fontId="51" fillId="0" borderId="0" xfId="0" applyFont="1" applyAlignment="1">
      <alignment horizontal="justify" vertical="center" wrapText="1"/>
    </xf>
    <xf numFmtId="0" fontId="65"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7"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8"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3" fillId="0" borderId="0" xfId="0" applyFont="1" applyAlignment="1">
      <alignment horizontal="right" vertical="center"/>
    </xf>
    <xf numFmtId="0" fontId="30" fillId="0" borderId="0" xfId="0" applyFont="1">
      <alignment vertical="center"/>
    </xf>
    <xf numFmtId="0" fontId="70" fillId="0" borderId="0" xfId="0" applyFont="1" applyAlignment="1">
      <alignment horizontal="right" vertical="center"/>
    </xf>
    <xf numFmtId="0" fontId="70" fillId="0" borderId="0" xfId="0" applyFont="1">
      <alignment vertical="center"/>
    </xf>
    <xf numFmtId="0" fontId="70" fillId="0" borderId="0" xfId="0" applyFont="1" applyAlignment="1">
      <alignment vertical="center"/>
    </xf>
    <xf numFmtId="0" fontId="75" fillId="0" borderId="0" xfId="0" applyFont="1" applyAlignment="1">
      <alignment vertical="center"/>
    </xf>
    <xf numFmtId="0" fontId="76" fillId="0" borderId="0" xfId="0" applyFont="1" applyAlignment="1">
      <alignment horizontal="right" vertical="center" indent="1"/>
    </xf>
    <xf numFmtId="0" fontId="76" fillId="0" borderId="0" xfId="0" applyFont="1">
      <alignment vertical="center"/>
    </xf>
    <xf numFmtId="0" fontId="70" fillId="0" borderId="0" xfId="0" applyFont="1" applyAlignment="1">
      <alignment vertical="center" shrinkToFit="1"/>
    </xf>
    <xf numFmtId="0" fontId="49" fillId="0" borderId="0" xfId="0" applyFont="1" applyBorder="1">
      <alignment vertical="center"/>
    </xf>
    <xf numFmtId="0" fontId="49" fillId="0" borderId="0" xfId="0" applyFont="1" applyAlignment="1">
      <alignment horizontal="right" vertical="center"/>
    </xf>
    <xf numFmtId="0" fontId="76" fillId="0" borderId="0" xfId="0" applyFont="1" applyAlignment="1">
      <alignment horizontal="center" vertical="center"/>
    </xf>
    <xf numFmtId="0" fontId="49" fillId="0" borderId="0" xfId="0" applyFont="1" applyAlignment="1">
      <alignment horizontal="center" vertical="center"/>
    </xf>
    <xf numFmtId="0" fontId="57" fillId="0" borderId="0" xfId="0" applyFont="1" applyAlignment="1">
      <alignment horizontal="center" vertical="center"/>
    </xf>
    <xf numFmtId="0" fontId="58" fillId="0" borderId="0" xfId="0" applyFont="1" applyAlignment="1">
      <alignment horizontal="center" vertical="center"/>
    </xf>
    <xf numFmtId="0" fontId="49" fillId="0" borderId="0" xfId="0" applyFont="1" applyAlignment="1">
      <alignment vertical="center" shrinkToFit="1"/>
    </xf>
    <xf numFmtId="0" fontId="70" fillId="0" borderId="0" xfId="0" applyFont="1" applyBorder="1">
      <alignment vertical="center"/>
    </xf>
    <xf numFmtId="0" fontId="5" fillId="0" borderId="0" xfId="0" applyFont="1" applyAlignment="1">
      <alignment horizontal="center" vertical="center"/>
    </xf>
    <xf numFmtId="0" fontId="49" fillId="0" borderId="0" xfId="0" applyFont="1" applyAlignment="1">
      <alignment vertical="center" shrinkToFit="1"/>
    </xf>
    <xf numFmtId="0" fontId="50"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7" fillId="0" borderId="10" xfId="0" applyFont="1" applyBorder="1" applyAlignment="1">
      <alignment vertical="center"/>
    </xf>
    <xf numFmtId="0" fontId="77" fillId="0" borderId="10" xfId="0" applyFont="1" applyBorder="1">
      <alignment vertical="center"/>
    </xf>
    <xf numFmtId="0" fontId="78" fillId="2" borderId="0" xfId="0" applyFont="1" applyFill="1">
      <alignment vertical="center"/>
    </xf>
    <xf numFmtId="0" fontId="79" fillId="2" borderId="0" xfId="0" applyFont="1" applyFill="1">
      <alignment vertical="center"/>
    </xf>
    <xf numFmtId="0" fontId="80" fillId="0" borderId="0" xfId="2" applyFont="1">
      <alignment vertical="center"/>
    </xf>
    <xf numFmtId="0" fontId="72" fillId="0" borderId="0" xfId="0" applyFont="1" applyAlignment="1">
      <alignment vertical="center"/>
    </xf>
    <xf numFmtId="0" fontId="50" fillId="0" borderId="0" xfId="0" applyFont="1" applyAlignment="1">
      <alignment horizontal="right" vertical="center"/>
    </xf>
    <xf numFmtId="0" fontId="49" fillId="0" borderId="0" xfId="0" applyFont="1" applyAlignment="1">
      <alignment horizontal="right" vertical="center" indent="1"/>
    </xf>
    <xf numFmtId="0" fontId="57" fillId="0" borderId="0" xfId="0" applyFont="1">
      <alignment vertical="center"/>
    </xf>
    <xf numFmtId="0" fontId="50" fillId="0" borderId="0" xfId="0" applyFont="1" applyBorder="1">
      <alignment vertical="center"/>
    </xf>
    <xf numFmtId="0" fontId="17" fillId="0" borderId="0" xfId="0" applyFont="1" applyAlignment="1" applyProtection="1">
      <alignment vertical="center"/>
    </xf>
    <xf numFmtId="0" fontId="51" fillId="0" borderId="0" xfId="0" applyFont="1" applyBorder="1" applyAlignment="1">
      <alignment vertical="center" wrapText="1"/>
    </xf>
    <xf numFmtId="0" fontId="51" fillId="0" borderId="0" xfId="0" applyFont="1" applyBorder="1">
      <alignment vertical="center"/>
    </xf>
    <xf numFmtId="0" fontId="51"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8"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9" fillId="0" borderId="69" xfId="0" applyNumberFormat="1" applyFont="1" applyBorder="1" applyProtection="1">
      <alignment vertical="center"/>
      <protection locked="0"/>
    </xf>
    <xf numFmtId="0" fontId="49" fillId="0" borderId="69" xfId="0" applyFont="1" applyBorder="1" applyProtection="1">
      <alignment vertical="center"/>
      <protection locked="0"/>
    </xf>
    <xf numFmtId="0" fontId="50" fillId="0" borderId="0" xfId="0" applyFont="1" applyProtection="1">
      <alignment vertical="center"/>
      <protection locked="0"/>
    </xf>
    <xf numFmtId="0" fontId="50" fillId="0" borderId="0" xfId="0" applyFont="1" applyAlignment="1" applyProtection="1">
      <alignment horizontal="left" vertical="center" inden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20" fillId="2" borderId="0" xfId="0" applyFont="1" applyFill="1" applyBorder="1" applyProtection="1">
      <alignment vertical="center"/>
      <protection locked="0"/>
    </xf>
    <xf numFmtId="0" fontId="12" fillId="2" borderId="0" xfId="0" applyFont="1" applyFill="1" applyBorder="1" applyAlignment="1" applyProtection="1">
      <alignment horizontal="center" vertical="center"/>
      <protection locked="0"/>
    </xf>
    <xf numFmtId="0" fontId="8" fillId="0" borderId="0" xfId="2" applyFont="1" applyBorder="1" applyAlignment="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0" fontId="5" fillId="0" borderId="0" xfId="0" applyFont="1" applyAlignment="1">
      <alignment horizontal="distributed" vertical="center"/>
    </xf>
    <xf numFmtId="0" fontId="52" fillId="0" borderId="0" xfId="0" applyFont="1" applyAlignment="1">
      <alignment horizontal="distributed" vertical="center"/>
    </xf>
    <xf numFmtId="0" fontId="5" fillId="0" borderId="0" xfId="0" applyFont="1" applyAlignment="1">
      <alignment horizontal="center" vertical="center"/>
    </xf>
    <xf numFmtId="0" fontId="63" fillId="0" borderId="0" xfId="0" applyFont="1" applyAlignment="1">
      <alignment horizontal="center" vertical="center"/>
    </xf>
    <xf numFmtId="0" fontId="19" fillId="0" borderId="0" xfId="0" applyFont="1" applyAlignment="1">
      <alignment horizontal="center" vertical="center"/>
    </xf>
    <xf numFmtId="178" fontId="66" fillId="0" borderId="0" xfId="0" applyNumberFormat="1" applyFont="1" applyAlignment="1">
      <alignment horizontal="right" vertical="center"/>
    </xf>
    <xf numFmtId="0" fontId="52" fillId="0" borderId="0" xfId="0" applyFont="1" applyAlignment="1">
      <alignment horizontal="left" vertical="center" indent="1" shrinkToFit="1"/>
    </xf>
    <xf numFmtId="0" fontId="64"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shrinkToFit="1"/>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0" fontId="14" fillId="0" borderId="12"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14" fillId="0" borderId="19" xfId="2" applyFont="1" applyBorder="1" applyAlignment="1" applyProtection="1">
      <alignment horizontal="center" vertical="center" shrinkToFit="1"/>
      <protection locked="0"/>
    </xf>
    <xf numFmtId="0" fontId="5" fillId="0" borderId="12" xfId="2" applyFont="1" applyBorder="1" applyAlignment="1">
      <alignment horizontal="center" vertical="center"/>
    </xf>
    <xf numFmtId="0" fontId="5" fillId="0" borderId="11" xfId="2" applyFont="1" applyBorder="1" applyAlignment="1">
      <alignment horizontal="center" vertical="center"/>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0" fontId="29" fillId="0" borderId="0" xfId="2" applyFont="1" applyAlignment="1">
      <alignment horizontal="center" vertical="center"/>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1" xfId="2" applyFont="1" applyBorder="1" applyAlignment="1">
      <alignment horizontal="distributed" vertical="center"/>
    </xf>
    <xf numFmtId="0" fontId="5" fillId="0" borderId="20" xfId="2" applyFont="1" applyBorder="1" applyAlignment="1">
      <alignment horizontal="distributed" vertical="center"/>
    </xf>
    <xf numFmtId="0" fontId="81"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68"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0" xfId="2" applyFont="1" applyBorder="1" applyAlignment="1">
      <alignment horizontal="center" vertical="center" shrinkToFit="1"/>
    </xf>
    <xf numFmtId="177" fontId="5" fillId="0" borderId="1" xfId="2" applyNumberFormat="1" applyFont="1" applyBorder="1" applyAlignment="1">
      <alignment horizontal="distributed" vertical="center"/>
    </xf>
    <xf numFmtId="0" fontId="5" fillId="0" borderId="18" xfId="2" applyFont="1" applyBorder="1" applyAlignment="1">
      <alignment horizontal="center" vertical="center"/>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pplyProtection="1">
      <alignment horizontal="left" vertical="distributed" wrapText="1"/>
    </xf>
    <xf numFmtId="0" fontId="8"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8" fillId="0" borderId="0" xfId="0" applyFont="1" applyAlignment="1" applyProtection="1">
      <alignment horizontal="left" vertical="distributed" wrapText="1"/>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176" fontId="7" fillId="0" borderId="0" xfId="0" applyNumberFormat="1" applyFont="1" applyAlignment="1" applyProtection="1">
      <alignment horizontal="left" vertical="center"/>
      <protection locked="0"/>
    </xf>
    <xf numFmtId="0" fontId="8" fillId="0" borderId="0" xfId="0" applyFont="1" applyAlignment="1" applyProtection="1">
      <alignment vertical="center"/>
    </xf>
    <xf numFmtId="0" fontId="3" fillId="0" borderId="0" xfId="0" applyFont="1" applyAlignment="1" applyProtection="1">
      <alignment horizontal="center" vertical="center"/>
    </xf>
    <xf numFmtId="0" fontId="83" fillId="0" borderId="0" xfId="0" applyFont="1" applyAlignment="1" applyProtection="1">
      <alignment horizontal="center" vertical="center"/>
    </xf>
    <xf numFmtId="0" fontId="84" fillId="0" borderId="0" xfId="0" applyFont="1" applyBorder="1" applyAlignment="1" applyProtection="1">
      <alignment horizontal="left" vertical="center" wrapText="1"/>
    </xf>
    <xf numFmtId="0" fontId="84"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5" fillId="0" borderId="0" xfId="0" applyFont="1" applyAlignment="1">
      <alignment horizontal="left" vertical="distributed" wrapText="1"/>
    </xf>
    <xf numFmtId="0" fontId="69" fillId="0" borderId="0" xfId="0" applyFont="1" applyAlignment="1">
      <alignment horizontal="center" vertical="center"/>
    </xf>
    <xf numFmtId="0" fontId="5" fillId="0" borderId="1" xfId="0" applyFont="1" applyBorder="1" applyAlignment="1" applyProtection="1">
      <alignment horizontal="left" vertical="center" shrinkToFit="1"/>
    </xf>
    <xf numFmtId="0" fontId="68" fillId="0" borderId="0" xfId="0" applyFont="1" applyAlignment="1">
      <alignment horizontal="distributed" vertical="center"/>
    </xf>
    <xf numFmtId="0" fontId="5" fillId="0" borderId="0" xfId="0" applyFont="1" applyAlignment="1" applyProtection="1">
      <alignment horizontal="left" vertical="center" shrinkToFit="1"/>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0" xfId="5" applyFont="1" applyBorder="1" applyAlignment="1">
      <alignment horizontal="left"/>
    </xf>
    <xf numFmtId="0" fontId="30" fillId="0" borderId="41" xfId="5" applyFont="1" applyBorder="1" applyAlignment="1">
      <alignment horizontal="left"/>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37"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1"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47"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70" fillId="0" borderId="0" xfId="0" applyFont="1" applyBorder="1" applyAlignment="1">
      <alignment horizontal="center" vertical="center"/>
    </xf>
    <xf numFmtId="0" fontId="49" fillId="0" borderId="0" xfId="0" applyFont="1" applyAlignment="1">
      <alignment horizontal="left" vertical="center" shrinkToFit="1"/>
    </xf>
    <xf numFmtId="0" fontId="49" fillId="0" borderId="0" xfId="0" applyFont="1" applyAlignment="1">
      <alignment vertical="center" shrinkToFit="1"/>
    </xf>
    <xf numFmtId="0" fontId="72" fillId="0" borderId="0" xfId="0" applyFont="1" applyAlignment="1">
      <alignment horizontal="center" vertical="center"/>
    </xf>
    <xf numFmtId="6" fontId="49" fillId="0" borderId="0" xfId="0" applyNumberFormat="1" applyFont="1" applyAlignment="1">
      <alignment horizontal="right" vertical="center"/>
    </xf>
    <xf numFmtId="0" fontId="49" fillId="0" borderId="0" xfId="0" applyFont="1" applyAlignment="1">
      <alignment horizontal="left" vertical="center"/>
    </xf>
    <xf numFmtId="5" fontId="49" fillId="0" borderId="69" xfId="0" applyNumberFormat="1" applyFont="1" applyBorder="1" applyAlignment="1" applyProtection="1">
      <alignment horizontal="right" shrinkToFit="1"/>
      <protection locked="0"/>
    </xf>
    <xf numFmtId="0" fontId="73" fillId="0" borderId="0" xfId="0" applyFont="1" applyAlignment="1">
      <alignment horizontal="center" vertical="center"/>
    </xf>
    <xf numFmtId="0" fontId="74" fillId="0" borderId="0" xfId="0" applyFont="1" applyAlignment="1">
      <alignment horizontal="center" vertical="center"/>
    </xf>
    <xf numFmtId="6" fontId="49" fillId="0" borderId="0" xfId="7" applyFont="1" applyAlignment="1" applyProtection="1">
      <alignment horizontal="right" shrinkToFit="1"/>
      <protection locked="0"/>
    </xf>
    <xf numFmtId="0" fontId="49" fillId="0" borderId="0" xfId="0" applyFont="1" applyBorder="1" applyAlignment="1">
      <alignment horizontal="right" vertical="center"/>
    </xf>
    <xf numFmtId="0" fontId="71" fillId="0" borderId="0" xfId="0" applyFont="1" applyAlignment="1">
      <alignment horizontal="center" vertical="center"/>
    </xf>
    <xf numFmtId="0" fontId="55" fillId="0" borderId="0" xfId="0" applyFont="1" applyAlignment="1">
      <alignment horizontal="center" vertical="center"/>
    </xf>
    <xf numFmtId="0" fontId="50" fillId="0" borderId="0" xfId="0" applyFont="1" applyBorder="1" applyAlignment="1">
      <alignment horizontal="center" vertical="center"/>
    </xf>
    <xf numFmtId="6" fontId="49" fillId="0" borderId="69" xfId="7" applyFont="1" applyBorder="1" applyAlignment="1" applyProtection="1">
      <alignment horizontal="right" shrinkToFit="1"/>
      <protection locked="0"/>
    </xf>
    <xf numFmtId="0" fontId="57" fillId="0" borderId="0" xfId="0" applyFont="1" applyAlignment="1">
      <alignment horizontal="right" vertical="center"/>
    </xf>
    <xf numFmtId="6" fontId="49" fillId="0" borderId="0" xfId="7" applyFont="1" applyAlignment="1">
      <alignment horizontal="right" shrinkToFit="1"/>
    </xf>
    <xf numFmtId="0" fontId="50" fillId="0" borderId="0" xfId="0" applyFont="1" applyAlignment="1">
      <alignment horizontal="left" vertical="center" shrinkToFit="1"/>
    </xf>
    <xf numFmtId="0" fontId="50" fillId="0" borderId="0" xfId="0" applyFont="1" applyAlignment="1">
      <alignment vertical="center" shrinkToFit="1"/>
    </xf>
    <xf numFmtId="0" fontId="50" fillId="0" borderId="0" xfId="0" applyFont="1" applyAlignment="1" applyProtection="1">
      <alignment horizontal="center" vertical="center"/>
      <protection locked="0"/>
    </xf>
    <xf numFmtId="0" fontId="50" fillId="0" borderId="0" xfId="0" applyFont="1" applyAlignment="1" applyProtection="1">
      <alignment horizontal="left" vertical="center"/>
      <protection locked="0"/>
    </xf>
    <xf numFmtId="0" fontId="50" fillId="0" borderId="0" xfId="0" applyFont="1" applyAlignment="1">
      <alignment horizontal="left" vertical="top" wrapText="1"/>
    </xf>
    <xf numFmtId="6" fontId="55" fillId="0" borderId="0" xfId="0" applyNumberFormat="1" applyFont="1" applyAlignment="1">
      <alignment horizontal="right" vertical="center"/>
    </xf>
    <xf numFmtId="0" fontId="55" fillId="0" borderId="0" xfId="0" applyFont="1" applyAlignment="1">
      <alignment horizontal="right" vertical="center"/>
    </xf>
    <xf numFmtId="0" fontId="53" fillId="0" borderId="0" xfId="0" applyFont="1" applyAlignment="1">
      <alignment horizontal="center" vertical="center"/>
    </xf>
    <xf numFmtId="0" fontId="54" fillId="0" borderId="0" xfId="0" applyFont="1" applyAlignment="1">
      <alignment horizontal="left" vertical="center"/>
    </xf>
    <xf numFmtId="0" fontId="51" fillId="0" borderId="0" xfId="0" applyFont="1" applyBorder="1" applyAlignment="1">
      <alignment horizontal="center" vertical="center" wrapText="1"/>
    </xf>
    <xf numFmtId="0" fontId="51" fillId="0" borderId="0" xfId="0" applyFont="1" applyBorder="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shrinkToFit="1"/>
      <protection locked="0"/>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protection locked="0"/>
    </xf>
    <xf numFmtId="0" fontId="14" fillId="0" borderId="21"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10" xfId="0" applyFont="1" applyBorder="1" applyAlignment="1" applyProtection="1">
      <alignment horizontal="left" vertical="center" shrinkToFit="1"/>
      <protection locked="0"/>
    </xf>
    <xf numFmtId="0" fontId="14"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51" fillId="0" borderId="0" xfId="0" applyFont="1" applyAlignment="1">
      <alignment horizontal="distributed" vertical="distributed" shrinkToFit="1"/>
    </xf>
    <xf numFmtId="0" fontId="51" fillId="0" borderId="1" xfId="0" applyFont="1" applyBorder="1" applyAlignment="1">
      <alignment horizontal="left" vertical="center" shrinkToFit="1"/>
    </xf>
    <xf numFmtId="0" fontId="51" fillId="0" borderId="0" xfId="0" applyFont="1" applyAlignment="1">
      <alignment horizontal="distributed" vertical="center" wrapText="1" indent="1"/>
    </xf>
    <xf numFmtId="0" fontId="51"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51" fillId="0" borderId="0" xfId="0" applyFont="1" applyAlignment="1">
      <alignment vertical="center" shrinkToFit="1"/>
    </xf>
    <xf numFmtId="0" fontId="59" fillId="0" borderId="0" xfId="0" applyFont="1" applyAlignment="1">
      <alignment horizontal="center" vertical="center"/>
    </xf>
    <xf numFmtId="0" fontId="63" fillId="0" borderId="0" xfId="0" applyFont="1" applyAlignment="1">
      <alignment horizontal="distributed" vertical="distributed" shrinkToFit="1"/>
    </xf>
    <xf numFmtId="0" fontId="51" fillId="0" borderId="0" xfId="0" applyFont="1" applyAlignment="1">
      <alignment horizontal="center" vertical="center" wrapText="1"/>
    </xf>
    <xf numFmtId="177" fontId="51" fillId="0" borderId="0" xfId="0" applyNumberFormat="1" applyFont="1" applyAlignment="1">
      <alignment horizontal="distributed" vertical="center"/>
    </xf>
    <xf numFmtId="0" fontId="51" fillId="0" borderId="0" xfId="0" applyFont="1" applyAlignment="1">
      <alignment horizontal="center" vertical="center"/>
    </xf>
    <xf numFmtId="0" fontId="14" fillId="0" borderId="0" xfId="0" applyFont="1" applyAlignment="1">
      <alignment vertical="center" shrinkToFit="1"/>
    </xf>
    <xf numFmtId="0" fontId="51" fillId="0" borderId="0" xfId="0" applyFont="1" applyAlignment="1">
      <alignment horizontal="left" vertical="center" shrinkToFit="1"/>
    </xf>
    <xf numFmtId="0" fontId="51" fillId="0" borderId="0" xfId="0" applyFont="1" applyAlignment="1">
      <alignment vertical="distributed"/>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8" xfId="6" applyFont="1" applyBorder="1" applyAlignment="1" applyProtection="1">
      <alignment horizontal="center"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38" fillId="0" borderId="0" xfId="6" applyFont="1" applyAlignment="1">
      <alignment horizontal="left" vertical="center" shrinkToFit="1"/>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61" xfId="6" applyFont="1" applyBorder="1" applyAlignment="1" applyProtection="1">
      <alignment horizontal="center" vertical="center"/>
      <protection locked="0"/>
    </xf>
    <xf numFmtId="0" fontId="38" fillId="0" borderId="3" xfId="6" applyFont="1" applyBorder="1" applyAlignment="1" applyProtection="1">
      <alignment horizontal="center" vertical="center"/>
      <protection locked="0"/>
    </xf>
    <xf numFmtId="58" fontId="38" fillId="0" borderId="21" xfId="6" applyNumberFormat="1"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59" xfId="6" applyFont="1" applyBorder="1" applyAlignment="1" applyProtection="1">
      <alignment horizontal="center" vertical="center" shrinkToFit="1"/>
      <protection locked="0"/>
    </xf>
    <xf numFmtId="0" fontId="38" fillId="0" borderId="54"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3" xfId="6" applyFont="1" applyBorder="1" applyAlignment="1" applyProtection="1">
      <alignment horizontal="center" vertical="center"/>
      <protection locked="0"/>
    </xf>
    <xf numFmtId="0" fontId="14" fillId="0" borderId="1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shrinkToFit="1"/>
    </xf>
    <xf numFmtId="0" fontId="14" fillId="0" borderId="20" xfId="0" applyFont="1" applyBorder="1" applyAlignment="1">
      <alignment horizontal="center" vertical="center" shrinkToFit="1"/>
    </xf>
    <xf numFmtId="0" fontId="14" fillId="0" borderId="27" xfId="0" applyFont="1" applyBorder="1" applyAlignment="1">
      <alignment horizontal="center" vertical="center" shrinkToFit="1"/>
    </xf>
    <xf numFmtId="0" fontId="14" fillId="0" borderId="21" xfId="0" applyFont="1" applyBorder="1" applyAlignment="1">
      <alignment horizontal="left" vertical="center" wrapText="1" shrinkToFit="1"/>
    </xf>
    <xf numFmtId="0" fontId="14" fillId="0" borderId="20" xfId="0" applyFont="1" applyBorder="1" applyAlignment="1">
      <alignment horizontal="left" vertical="center" wrapText="1" shrinkToFit="1"/>
    </xf>
    <xf numFmtId="0" fontId="14" fillId="0" borderId="27" xfId="0" applyFont="1" applyBorder="1" applyAlignment="1">
      <alignment horizontal="left" vertical="center" wrapText="1" shrinkToFit="1"/>
    </xf>
    <xf numFmtId="0" fontId="14" fillId="0" borderId="9" xfId="0" applyFont="1" applyBorder="1" applyAlignment="1">
      <alignment horizontal="left" vertical="center"/>
    </xf>
    <xf numFmtId="0" fontId="38" fillId="0" borderId="0" xfId="0" applyFont="1" applyAlignment="1">
      <alignment vertical="center" shrinkToFit="1"/>
    </xf>
    <xf numFmtId="0" fontId="38" fillId="0" borderId="0" xfId="0" applyFont="1">
      <alignment vertical="center"/>
    </xf>
    <xf numFmtId="0" fontId="38" fillId="0" borderId="0" xfId="0" applyFont="1" applyAlignment="1">
      <alignment vertical="center" wrapText="1" shrinkToFit="1"/>
    </xf>
    <xf numFmtId="0" fontId="38" fillId="0" borderId="25" xfId="6" applyFont="1" applyBorder="1" applyAlignment="1" applyProtection="1">
      <alignment horizontal="right" vertical="center" shrinkToFit="1"/>
      <protection locked="0"/>
    </xf>
    <xf numFmtId="0" fontId="38" fillId="0" borderId="24" xfId="6" applyFont="1" applyBorder="1" applyAlignment="1" applyProtection="1">
      <alignment horizontal="right" vertical="center" shrinkToFit="1"/>
      <protection locked="0"/>
    </xf>
    <xf numFmtId="0" fontId="38" fillId="0" borderId="0" xfId="6" applyFont="1" applyBorder="1" applyAlignment="1" applyProtection="1">
      <alignment horizontal="right" vertical="center" shrinkToFit="1"/>
      <protection locked="0"/>
    </xf>
    <xf numFmtId="0" fontId="38" fillId="0" borderId="0" xfId="6" applyFont="1" applyBorder="1" applyAlignment="1" applyProtection="1">
      <alignment horizontal="center" vertical="center"/>
      <protection locked="0"/>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2">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37</xdr:row>
      <xdr:rowOff>16565</xdr:rowOff>
    </xdr:from>
    <xdr:to>
      <xdr:col>6</xdr:col>
      <xdr:colOff>289891</xdr:colOff>
      <xdr:row>38</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16</xdr:row>
      <xdr:rowOff>443344</xdr:rowOff>
    </xdr:from>
    <xdr:to>
      <xdr:col>40</xdr:col>
      <xdr:colOff>493</xdr:colOff>
      <xdr:row>33</xdr:row>
      <xdr:rowOff>27707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30834" y="4461162"/>
          <a:ext cx="5459186" cy="44473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83820</xdr:colOff>
      <xdr:row>42</xdr:row>
      <xdr:rowOff>20955</xdr:rowOff>
    </xdr:from>
    <xdr:to>
      <xdr:col>8</xdr:col>
      <xdr:colOff>472440</xdr:colOff>
      <xdr:row>43</xdr:row>
      <xdr:rowOff>184785</xdr:rowOff>
    </xdr:to>
    <xdr:sp macro="" textlink="">
      <xdr:nvSpPr>
        <xdr:cNvPr id="14344" name="Text Box 8">
          <a:extLst>
            <a:ext uri="{FF2B5EF4-FFF2-40B4-BE49-F238E27FC236}">
              <a16:creationId xmlns:a16="http://schemas.microsoft.com/office/drawing/2014/main" id="{00000000-0008-0000-0400-000008380000}"/>
            </a:ext>
          </a:extLst>
        </xdr:cNvPr>
        <xdr:cNvSpPr txBox="1">
          <a:spLocks noChangeArrowheads="1"/>
        </xdr:cNvSpPr>
      </xdr:nvSpPr>
      <xdr:spPr bwMode="auto">
        <a:xfrm>
          <a:off x="5417820" y="8422005"/>
          <a:ext cx="388620" cy="4114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8</xdr:col>
      <xdr:colOff>83820</xdr:colOff>
      <xdr:row>37</xdr:row>
      <xdr:rowOff>154940</xdr:rowOff>
    </xdr:from>
    <xdr:to>
      <xdr:col>8</xdr:col>
      <xdr:colOff>472440</xdr:colOff>
      <xdr:row>39</xdr:row>
      <xdr:rowOff>134620</xdr:rowOff>
    </xdr:to>
    <xdr:sp macro="" textlink="">
      <xdr:nvSpPr>
        <xdr:cNvPr id="14345" name="Text Box 9">
          <a:extLst>
            <a:ext uri="{FF2B5EF4-FFF2-40B4-BE49-F238E27FC236}">
              <a16:creationId xmlns:a16="http://schemas.microsoft.com/office/drawing/2014/main" id="{00000000-0008-0000-0400-000009380000}"/>
            </a:ext>
          </a:extLst>
        </xdr:cNvPr>
        <xdr:cNvSpPr txBox="1">
          <a:spLocks noChangeArrowheads="1"/>
        </xdr:cNvSpPr>
      </xdr:nvSpPr>
      <xdr:spPr bwMode="auto">
        <a:xfrm>
          <a:off x="5468620" y="7305040"/>
          <a:ext cx="388620" cy="3098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a:t>
          </a:r>
        </a:p>
      </xdr:txBody>
    </xdr:sp>
    <xdr:clientData/>
  </xdr:twoCellAnchor>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309565</xdr:rowOff>
    </xdr:from>
    <xdr:to>
      <xdr:col>43</xdr:col>
      <xdr:colOff>454819</xdr:colOff>
      <xdr:row>14</xdr:row>
      <xdr:rowOff>404815</xdr:rowOff>
    </xdr:to>
    <xdr:sp macro="" textlink="">
      <xdr:nvSpPr>
        <xdr:cNvPr id="6" name="正方形/長方形 5">
          <a:extLst>
            <a:ext uri="{FF2B5EF4-FFF2-40B4-BE49-F238E27FC236}">
              <a16:creationId xmlns:a16="http://schemas.microsoft.com/office/drawing/2014/main" id="{F7A56E55-1B0A-4D5B-B0A2-E6B935A5890A}"/>
            </a:ext>
          </a:extLst>
        </xdr:cNvPr>
        <xdr:cNvSpPr/>
      </xdr:nvSpPr>
      <xdr:spPr>
        <a:xfrm>
          <a:off x="12575382" y="4929190"/>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404815</xdr:rowOff>
    </xdr:from>
    <xdr:to>
      <xdr:col>45</xdr:col>
      <xdr:colOff>133350</xdr:colOff>
      <xdr:row>16</xdr:row>
      <xdr:rowOff>416722</xdr:rowOff>
    </xdr:to>
    <xdr:sp macro="" textlink="">
      <xdr:nvSpPr>
        <xdr:cNvPr id="7" name="テキスト ボックス 6">
          <a:extLst>
            <a:ext uri="{FF2B5EF4-FFF2-40B4-BE49-F238E27FC236}">
              <a16:creationId xmlns:a16="http://schemas.microsoft.com/office/drawing/2014/main" id="{4D01AA29-A1A0-40A6-95A5-8DD2A5A3370D}"/>
            </a:ext>
          </a:extLst>
        </xdr:cNvPr>
        <xdr:cNvSpPr txBox="1"/>
      </xdr:nvSpPr>
      <xdr:spPr>
        <a:xfrm>
          <a:off x="12599193" y="5453065"/>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15</xdr:row>
      <xdr:rowOff>45247</xdr:rowOff>
    </xdr:from>
    <xdr:to>
      <xdr:col>43</xdr:col>
      <xdr:colOff>440531</xdr:colOff>
      <xdr:row>15</xdr:row>
      <xdr:rowOff>140497</xdr:rowOff>
    </xdr:to>
    <xdr:sp macro="" textlink="">
      <xdr:nvSpPr>
        <xdr:cNvPr id="8" name="正方形/長方形 7">
          <a:extLst>
            <a:ext uri="{FF2B5EF4-FFF2-40B4-BE49-F238E27FC236}">
              <a16:creationId xmlns:a16="http://schemas.microsoft.com/office/drawing/2014/main" id="{FA0575A6-81AE-452C-A256-26867DB568D8}"/>
            </a:ext>
          </a:extLst>
        </xdr:cNvPr>
        <xdr:cNvSpPr/>
      </xdr:nvSpPr>
      <xdr:spPr>
        <a:xfrm>
          <a:off x="12561094" y="5093497"/>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76199</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6592206" y="5279570"/>
          <a:ext cx="5904593" cy="11430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i="0" u="sng" strike="noStrike" kern="0" cap="none" spc="0" normalizeH="0" baseline="0" noProof="0">
              <a:ln>
                <a:noFill/>
              </a:ln>
              <a:solidFill>
                <a:srgbClr val="FF0000"/>
              </a:solidFill>
              <a:effectLst/>
              <a:uLnTx/>
              <a:uFillTx/>
              <a:latin typeface="+mn-lt"/>
              <a:ea typeface="+mn-ea"/>
              <a:cs typeface="+mn-cs"/>
            </a:rPr>
            <a:t>契約日までに</a:t>
          </a:r>
          <a:r>
            <a:rPr kumimoji="1" lang="ja-JP" altLang="en-US" sz="1400" b="1" i="0" u="none" strike="noStrike" kern="0" cap="none" spc="0" normalizeH="0" baseline="0" noProof="0">
              <a:ln>
                <a:noFill/>
              </a:ln>
              <a:solidFill>
                <a:prstClr val="black"/>
              </a:solidFill>
              <a:effectLst/>
              <a:uLnTx/>
              <a:uFillTx/>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18</xdr:col>
      <xdr:colOff>76200</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486400"/>
          <a:ext cx="5831114" cy="1132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0</xdr:row>
      <xdr:rowOff>26895</xdr:rowOff>
    </xdr:from>
    <xdr:to>
      <xdr:col>39</xdr:col>
      <xdr:colOff>313765</xdr:colOff>
      <xdr:row>4</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当初の内容変更を届け出る場合は、「当初」の外枠（セル罫線）を削除し、「変更」に外枠（セル罫線）を設定してください。</a:t>
          </a:r>
          <a:endParaRPr kumimoji="1" lang="ja-JP" altLang="en-US" sz="1200"/>
        </a:p>
      </xdr:txBody>
    </xdr:sp>
    <xdr:clientData/>
  </xdr:twoCellAnchor>
  <xdr:twoCellAnchor>
    <xdr:from>
      <xdr:col>30</xdr:col>
      <xdr:colOff>51229</xdr:colOff>
      <xdr:row>23</xdr:row>
      <xdr:rowOff>174170</xdr:rowOff>
    </xdr:from>
    <xdr:to>
      <xdr:col>39</xdr:col>
      <xdr:colOff>555172</xdr:colOff>
      <xdr:row>30</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23</xdr:row>
      <xdr:rowOff>187438</xdr:rowOff>
    </xdr:from>
    <xdr:to>
      <xdr:col>40</xdr:col>
      <xdr:colOff>513669</xdr:colOff>
      <xdr:row>25</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25</xdr:row>
      <xdr:rowOff>239486</xdr:rowOff>
    </xdr:from>
    <xdr:to>
      <xdr:col>44</xdr:col>
      <xdr:colOff>108857</xdr:colOff>
      <xdr:row>29</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31</xdr:row>
      <xdr:rowOff>32658</xdr:rowOff>
    </xdr:from>
    <xdr:to>
      <xdr:col>39</xdr:col>
      <xdr:colOff>555173</xdr:colOff>
      <xdr:row>39</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23</xdr:row>
      <xdr:rowOff>178594</xdr:rowOff>
    </xdr:from>
    <xdr:to>
      <xdr:col>41</xdr:col>
      <xdr:colOff>306842</xdr:colOff>
      <xdr:row>25</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23</xdr:row>
      <xdr:rowOff>178594</xdr:rowOff>
    </xdr:from>
    <xdr:to>
      <xdr:col>42</xdr:col>
      <xdr:colOff>223498</xdr:colOff>
      <xdr:row>25</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16</xdr:row>
      <xdr:rowOff>226453</xdr:rowOff>
    </xdr:from>
    <xdr:to>
      <xdr:col>24</xdr:col>
      <xdr:colOff>158502</xdr:colOff>
      <xdr:row>21</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14</xdr:row>
      <xdr:rowOff>8739</xdr:rowOff>
    </xdr:from>
    <xdr:to>
      <xdr:col>24</xdr:col>
      <xdr:colOff>161471</xdr:colOff>
      <xdr:row>16</xdr:row>
      <xdr:rowOff>65312</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31957" y="3383310"/>
          <a:ext cx="7115628" cy="492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63169</xdr:rowOff>
    </xdr:from>
    <xdr:to>
      <xdr:col>24</xdr:col>
      <xdr:colOff>180280</xdr:colOff>
      <xdr:row>13</xdr:row>
      <xdr:rowOff>43543</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9"/>
          <a:ext cx="7099300" cy="31117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1,200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4,000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8,000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zoomScaleNormal="100" workbookViewId="0">
      <selection activeCell="M38" sqref="M38"/>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5" t="s">
        <v>245</v>
      </c>
      <c r="B1" s="94"/>
      <c r="C1" s="130" t="s">
        <v>197</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50</v>
      </c>
      <c r="B3" s="38" t="s">
        <v>59</v>
      </c>
      <c r="C3" s="146"/>
      <c r="D3" s="146"/>
      <c r="E3" s="146"/>
      <c r="F3" s="146"/>
      <c r="G3" s="146"/>
      <c r="H3" s="146"/>
      <c r="I3" s="146"/>
      <c r="J3" s="146"/>
      <c r="K3" s="186" t="s">
        <v>57</v>
      </c>
      <c r="L3" s="187"/>
      <c r="M3" s="41"/>
    </row>
    <row r="4" spans="1:22" ht="7.15" customHeight="1">
      <c r="A4" s="101"/>
      <c r="B4" s="40"/>
      <c r="C4" s="40"/>
      <c r="D4" s="40"/>
      <c r="E4" s="40"/>
      <c r="F4" s="40"/>
      <c r="G4" s="40"/>
      <c r="H4" s="40"/>
      <c r="I4" s="40"/>
      <c r="J4" s="40"/>
      <c r="K4" s="40"/>
      <c r="L4" s="40"/>
      <c r="M4" s="40"/>
    </row>
    <row r="5" spans="1:22" s="37" customFormat="1" ht="28.15" customHeight="1">
      <c r="A5" s="100" t="s">
        <v>233</v>
      </c>
      <c r="B5" s="99"/>
      <c r="C5" s="191"/>
      <c r="D5" s="191"/>
      <c r="E5" s="191"/>
      <c r="F5" s="191"/>
      <c r="G5" s="191"/>
      <c r="H5" s="191"/>
      <c r="I5" s="191"/>
      <c r="J5" s="191"/>
      <c r="K5" s="191"/>
      <c r="L5" s="191"/>
      <c r="M5" s="41"/>
    </row>
    <row r="6" spans="1:22" ht="7.15" customHeight="1">
      <c r="A6" s="101"/>
      <c r="B6" s="40"/>
      <c r="C6" s="40"/>
      <c r="D6" s="40"/>
      <c r="E6" s="40"/>
      <c r="F6" s="40"/>
      <c r="G6" s="40"/>
      <c r="H6" s="40"/>
      <c r="I6" s="40"/>
      <c r="J6" s="40"/>
      <c r="K6" s="40"/>
      <c r="L6" s="40"/>
      <c r="M6" s="40"/>
    </row>
    <row r="7" spans="1:22" s="37" customFormat="1" ht="28.15" customHeight="1">
      <c r="A7" s="100" t="s">
        <v>51</v>
      </c>
      <c r="B7" s="41"/>
      <c r="C7" s="191"/>
      <c r="D7" s="191"/>
      <c r="E7" s="191"/>
      <c r="F7" s="191"/>
      <c r="G7" s="191"/>
      <c r="H7" s="191"/>
      <c r="I7" s="191"/>
      <c r="J7" s="191"/>
      <c r="K7" s="41"/>
      <c r="L7" s="41"/>
      <c r="M7" s="41"/>
    </row>
    <row r="8" spans="1:22" ht="7.15" customHeight="1">
      <c r="A8" s="101"/>
      <c r="B8" s="40"/>
      <c r="C8" s="40"/>
      <c r="D8" s="40"/>
      <c r="E8" s="40"/>
      <c r="F8" s="40"/>
      <c r="G8" s="40"/>
      <c r="H8" s="40"/>
      <c r="I8" s="40"/>
      <c r="J8" s="40"/>
      <c r="K8" s="40"/>
      <c r="L8" s="40"/>
      <c r="M8" s="40"/>
    </row>
    <row r="9" spans="1:22" s="37" customFormat="1" ht="28.15" customHeight="1">
      <c r="A9" s="100" t="s">
        <v>62</v>
      </c>
      <c r="B9" s="38"/>
      <c r="C9" s="196"/>
      <c r="D9" s="196"/>
      <c r="E9" s="196"/>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63</v>
      </c>
      <c r="B11" s="38"/>
      <c r="C11" s="196"/>
      <c r="D11" s="196"/>
      <c r="E11" s="196"/>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52</v>
      </c>
      <c r="B13" s="38"/>
      <c r="C13" s="196"/>
      <c r="D13" s="196"/>
      <c r="E13" s="196"/>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60</v>
      </c>
      <c r="B15" s="40"/>
      <c r="C15" s="192"/>
      <c r="D15" s="192"/>
      <c r="E15" s="192"/>
      <c r="F15" s="40" t="s">
        <v>227</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76</v>
      </c>
      <c r="B17" s="40"/>
      <c r="C17" s="192"/>
      <c r="D17" s="192"/>
      <c r="E17" s="192"/>
      <c r="F17" s="40" t="s">
        <v>61</v>
      </c>
      <c r="G17" s="195" t="s">
        <v>160</v>
      </c>
      <c r="H17" s="195"/>
      <c r="I17" s="195"/>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77</v>
      </c>
      <c r="B20" s="41"/>
      <c r="C20" s="191"/>
      <c r="D20" s="191"/>
      <c r="E20" s="191"/>
      <c r="F20" s="191"/>
      <c r="G20" s="191"/>
      <c r="H20" s="191"/>
      <c r="I20" s="191"/>
      <c r="J20" s="41" t="s">
        <v>207</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78</v>
      </c>
      <c r="B22" s="41"/>
      <c r="C22" s="191"/>
      <c r="D22" s="191"/>
      <c r="E22" s="191"/>
      <c r="F22" s="191"/>
      <c r="G22" s="191"/>
      <c r="H22" s="191"/>
      <c r="I22" s="191"/>
      <c r="J22" s="41" t="s">
        <v>206</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53</v>
      </c>
      <c r="B24" s="41"/>
      <c r="C24" s="191"/>
      <c r="D24" s="191"/>
      <c r="E24" s="191"/>
      <c r="F24" s="191"/>
      <c r="G24" s="191"/>
      <c r="H24" s="191"/>
      <c r="I24" s="191"/>
      <c r="J24" s="41"/>
      <c r="K24" s="41"/>
      <c r="L24" s="41"/>
      <c r="M24" s="41"/>
    </row>
    <row r="25" spans="1:13" ht="7.15" customHeight="1">
      <c r="A25" s="101"/>
      <c r="B25" s="41"/>
      <c r="C25" s="194"/>
      <c r="D25" s="194"/>
      <c r="E25" s="194"/>
      <c r="F25" s="194"/>
      <c r="G25" s="194"/>
      <c r="H25" s="194"/>
      <c r="I25" s="194"/>
      <c r="J25" s="194"/>
      <c r="K25" s="194"/>
      <c r="L25" s="41"/>
      <c r="M25" s="41"/>
    </row>
    <row r="26" spans="1:13" s="37" customFormat="1" ht="28.15" customHeight="1">
      <c r="A26" s="100" t="s">
        <v>54</v>
      </c>
      <c r="B26" s="41"/>
      <c r="C26" s="191"/>
      <c r="D26" s="191"/>
      <c r="E26" s="191"/>
      <c r="F26" s="39"/>
      <c r="G26" s="193"/>
      <c r="H26" s="193"/>
      <c r="I26" s="193"/>
      <c r="J26" s="193"/>
      <c r="K26" s="193"/>
      <c r="L26" s="41"/>
      <c r="M26" s="41"/>
    </row>
    <row r="27" spans="1:13" ht="7.15" customHeight="1">
      <c r="A27" s="101"/>
      <c r="B27" s="41"/>
      <c r="C27" s="40"/>
      <c r="D27" s="40"/>
      <c r="E27" s="40"/>
      <c r="F27" s="40"/>
      <c r="G27" s="193"/>
      <c r="H27" s="193"/>
      <c r="I27" s="193"/>
      <c r="J27" s="193"/>
      <c r="K27" s="193"/>
      <c r="L27" s="41"/>
      <c r="M27" s="41"/>
    </row>
    <row r="28" spans="1:13" s="37" customFormat="1" ht="28.15" customHeight="1">
      <c r="A28" s="100" t="s">
        <v>219</v>
      </c>
      <c r="B28" s="41"/>
      <c r="C28" s="191"/>
      <c r="D28" s="191"/>
      <c r="E28" s="191"/>
      <c r="F28" s="39"/>
      <c r="G28" s="39"/>
      <c r="H28" s="39"/>
      <c r="I28" s="39"/>
      <c r="J28" s="41"/>
      <c r="K28" s="41"/>
      <c r="L28" s="41"/>
      <c r="M28" s="41"/>
    </row>
    <row r="29" spans="1:13" ht="24">
      <c r="A29" s="40"/>
      <c r="B29" s="40"/>
      <c r="C29" s="40"/>
      <c r="D29" s="40"/>
      <c r="E29" s="40"/>
      <c r="F29" s="40"/>
      <c r="G29" s="40"/>
      <c r="H29" s="40"/>
      <c r="I29" s="40"/>
      <c r="J29" s="40"/>
      <c r="K29" s="41"/>
      <c r="L29" s="41"/>
      <c r="M29" s="41"/>
    </row>
  </sheetData>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election activeCell="M38" sqref="M38"/>
    </sheetView>
  </sheetViews>
  <sheetFormatPr defaultColWidth="8.75" defaultRowHeight="13.5"/>
  <cols>
    <col min="1" max="23" width="3.75" style="6" customWidth="1"/>
    <col min="24" max="16384" width="8.75" style="6"/>
  </cols>
  <sheetData>
    <row r="1" spans="1:21" ht="19.899999999999999" customHeight="1">
      <c r="M1" s="197">
        <f>共通項目入力シート!C11</f>
        <v>0</v>
      </c>
      <c r="N1" s="197"/>
      <c r="O1" s="197"/>
      <c r="P1" s="197"/>
      <c r="Q1" s="197"/>
      <c r="R1" s="197"/>
      <c r="S1" s="197"/>
      <c r="T1" s="197"/>
    </row>
    <row r="2" spans="1:21" ht="19.899999999999999" customHeight="1"/>
    <row r="3" spans="1:21" ht="19.899999999999999" customHeight="1">
      <c r="A3" s="210" t="s">
        <v>222</v>
      </c>
      <c r="B3" s="210"/>
      <c r="C3" s="210"/>
      <c r="D3" s="210"/>
      <c r="E3" s="210"/>
      <c r="F3" s="210"/>
      <c r="G3" s="210"/>
      <c r="H3" s="210"/>
      <c r="I3" s="210"/>
      <c r="J3" s="210"/>
    </row>
    <row r="4" spans="1:21" ht="19.899999999999999" customHeight="1"/>
    <row r="5" spans="1:21" ht="19.899999999999999" customHeight="1">
      <c r="K5" s="200" t="s">
        <v>55</v>
      </c>
      <c r="L5" s="200"/>
      <c r="M5" s="204">
        <f>共通項目入力シート!C20</f>
        <v>0</v>
      </c>
      <c r="N5" s="204"/>
      <c r="O5" s="204"/>
      <c r="P5" s="204"/>
      <c r="Q5" s="204"/>
      <c r="R5" s="204"/>
      <c r="S5" s="204"/>
      <c r="T5" s="204"/>
      <c r="U5" s="204"/>
    </row>
    <row r="6" spans="1:21" ht="19.899999999999999" customHeight="1">
      <c r="B6" s="4"/>
      <c r="C6" s="4"/>
      <c r="D6" s="4"/>
      <c r="E6" s="4"/>
      <c r="F6" s="4"/>
      <c r="G6" s="4"/>
      <c r="H6" s="200" t="s">
        <v>68</v>
      </c>
      <c r="I6" s="200"/>
      <c r="J6" s="4"/>
      <c r="K6" s="202" t="s">
        <v>103</v>
      </c>
      <c r="L6" s="202"/>
      <c r="M6" s="204" t="str">
        <f>IF(共通項目入力シート!C22="","",共通項目入力シート!C22)</f>
        <v/>
      </c>
      <c r="N6" s="204"/>
      <c r="O6" s="204"/>
      <c r="P6" s="204"/>
      <c r="Q6" s="204"/>
      <c r="R6" s="204"/>
      <c r="S6" s="204"/>
      <c r="T6" s="204"/>
      <c r="U6" s="204"/>
    </row>
    <row r="7" spans="1:21" ht="19.899999999999999" customHeight="1">
      <c r="K7" s="201" t="s">
        <v>104</v>
      </c>
      <c r="L7" s="201"/>
      <c r="M7" s="204">
        <f>共通項目入力シート!C24</f>
        <v>0</v>
      </c>
      <c r="N7" s="204"/>
      <c r="O7" s="204"/>
      <c r="P7" s="204"/>
      <c r="Q7" s="204"/>
      <c r="R7" s="204"/>
      <c r="S7" s="204"/>
      <c r="T7" s="204"/>
      <c r="U7" s="204"/>
    </row>
    <row r="8" spans="1:21" ht="19.899999999999999" customHeight="1">
      <c r="K8" s="201" t="s">
        <v>105</v>
      </c>
      <c r="L8" s="201"/>
      <c r="M8" s="204" t="str">
        <f>共通項目入力シート!C26&amp;"　"&amp;共通項目入力シート!C28</f>
        <v>　</v>
      </c>
      <c r="N8" s="204"/>
      <c r="O8" s="204"/>
      <c r="P8" s="204"/>
      <c r="Q8" s="204"/>
      <c r="R8" s="204"/>
      <c r="S8" s="204"/>
      <c r="T8" s="204"/>
      <c r="U8" s="204"/>
    </row>
    <row r="9" spans="1:21" ht="19.899999999999999" customHeight="1"/>
    <row r="10" spans="1:21" ht="19.899999999999999" customHeight="1"/>
    <row r="11" spans="1:21" ht="19.899999999999999" customHeight="1">
      <c r="E11" s="205" t="s">
        <v>65</v>
      </c>
      <c r="F11" s="205"/>
      <c r="G11" s="205"/>
      <c r="H11" s="205"/>
      <c r="I11" s="205"/>
      <c r="J11" s="205"/>
      <c r="K11" s="205"/>
      <c r="L11" s="205"/>
      <c r="M11" s="205"/>
      <c r="N11" s="205"/>
      <c r="O11" s="205"/>
      <c r="P11" s="205"/>
    </row>
    <row r="12" spans="1:21" ht="19.899999999999999" customHeight="1">
      <c r="B12" s="89"/>
      <c r="E12" s="205"/>
      <c r="F12" s="205"/>
      <c r="G12" s="205"/>
      <c r="H12" s="205"/>
      <c r="I12" s="205"/>
      <c r="J12" s="205"/>
      <c r="K12" s="205"/>
      <c r="L12" s="205"/>
      <c r="M12" s="205"/>
      <c r="N12" s="205"/>
      <c r="O12" s="205"/>
      <c r="P12" s="205"/>
    </row>
    <row r="13" spans="1:21" ht="19.899999999999999" customHeight="1"/>
    <row r="14" spans="1:21" ht="19.899999999999999" customHeight="1"/>
    <row r="15" spans="1:21" s="97" customFormat="1" ht="19.899999999999999" customHeight="1">
      <c r="C15" s="209">
        <f>共通項目入力シート!C9</f>
        <v>0</v>
      </c>
      <c r="D15" s="209"/>
      <c r="E15" s="209"/>
      <c r="F15" s="209"/>
      <c r="G15" s="209"/>
      <c r="H15" s="209"/>
      <c r="I15" s="209"/>
      <c r="J15" s="97" t="s">
        <v>238</v>
      </c>
    </row>
    <row r="16" spans="1:21" s="90" customFormat="1" ht="19.899999999999999" customHeight="1"/>
    <row r="17" spans="1:20" s="97" customFormat="1" ht="19.899999999999999" customHeight="1">
      <c r="C17" s="209">
        <f>共通項目入力シート!C11</f>
        <v>0</v>
      </c>
      <c r="D17" s="209"/>
      <c r="E17" s="209"/>
      <c r="F17" s="209"/>
      <c r="G17" s="209"/>
      <c r="H17" s="209"/>
      <c r="I17" s="209"/>
      <c r="J17" s="97" t="s">
        <v>225</v>
      </c>
    </row>
    <row r="18" spans="1:20" ht="19.899999999999999" customHeight="1"/>
    <row r="19" spans="1:20" ht="19.899999999999999" customHeight="1"/>
    <row r="20" spans="1:20" ht="19.899999999999999" customHeight="1">
      <c r="J20" s="6" t="s">
        <v>66</v>
      </c>
    </row>
    <row r="21" spans="1:20" ht="19.899999999999999" customHeight="1"/>
    <row r="22" spans="1:20" ht="30" customHeight="1">
      <c r="B22" s="4" t="s">
        <v>69</v>
      </c>
      <c r="C22" s="4"/>
      <c r="D22" s="4"/>
      <c r="E22" s="4"/>
      <c r="F22" s="24" t="s">
        <v>58</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91" t="str">
        <f>共通項目入力シート!K3</f>
        <v>号</v>
      </c>
      <c r="P22" s="184" t="s">
        <v>67</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199" t="s">
        <v>229</v>
      </c>
      <c r="D25" s="199"/>
      <c r="E25" s="199"/>
      <c r="F25" s="4"/>
      <c r="G25" s="206">
        <f>共通項目入力シート!C5</f>
        <v>0</v>
      </c>
      <c r="H25" s="206"/>
      <c r="I25" s="206"/>
      <c r="J25" s="206"/>
      <c r="K25" s="206"/>
      <c r="L25" s="206"/>
      <c r="M25" s="206"/>
      <c r="N25" s="206"/>
      <c r="O25" s="206"/>
      <c r="P25" s="206"/>
      <c r="Q25" s="206"/>
      <c r="R25" s="206"/>
      <c r="S25" s="206"/>
      <c r="T25" s="206"/>
    </row>
    <row r="26" spans="1:20" ht="19.899999999999999" customHeight="1">
      <c r="B26" s="24"/>
    </row>
    <row r="27" spans="1:20" ht="19.899999999999999" customHeight="1">
      <c r="B27" s="24">
        <v>2</v>
      </c>
      <c r="C27" s="198" t="s">
        <v>70</v>
      </c>
      <c r="D27" s="198"/>
      <c r="E27" s="198"/>
      <c r="F27" s="4"/>
      <c r="G27" s="207">
        <f>共通項目入力シート!C7</f>
        <v>0</v>
      </c>
      <c r="H27" s="207"/>
      <c r="I27" s="207"/>
      <c r="J27" s="207"/>
      <c r="K27" s="207"/>
      <c r="L27" s="207"/>
      <c r="M27" s="207"/>
      <c r="N27" s="207"/>
      <c r="O27" s="207"/>
      <c r="P27" s="207"/>
      <c r="Q27" s="207"/>
      <c r="R27" s="207"/>
      <c r="S27" s="207"/>
      <c r="T27" s="207"/>
    </row>
    <row r="28" spans="1:20" ht="19.899999999999999" customHeight="1">
      <c r="B28" s="24"/>
    </row>
    <row r="29" spans="1:20" ht="19.899999999999999" customHeight="1">
      <c r="B29" s="119"/>
    </row>
    <row r="30" spans="1:20" ht="19.899999999999999" customHeight="1">
      <c r="B30" s="24"/>
      <c r="G30" s="208" t="s">
        <v>74</v>
      </c>
      <c r="H30" s="208"/>
      <c r="I30" s="197">
        <f>共通項目入力シート!C11</f>
        <v>0</v>
      </c>
      <c r="J30" s="197"/>
      <c r="K30" s="197"/>
      <c r="L30" s="197"/>
      <c r="M30" s="197"/>
      <c r="N30" s="197"/>
      <c r="O30" s="197"/>
      <c r="P30" s="197"/>
    </row>
    <row r="31" spans="1:20" ht="19.899999999999999" customHeight="1">
      <c r="B31" s="24">
        <v>3</v>
      </c>
      <c r="C31" s="211" t="s">
        <v>72</v>
      </c>
      <c r="D31" s="211"/>
      <c r="E31" s="211"/>
      <c r="F31" s="4"/>
    </row>
    <row r="32" spans="1:20" ht="19.899999999999999" customHeight="1">
      <c r="G32" s="208" t="s">
        <v>75</v>
      </c>
      <c r="H32" s="208"/>
      <c r="I32" s="197">
        <f>共通項目入力シート!C13</f>
        <v>0</v>
      </c>
      <c r="J32" s="197"/>
      <c r="K32" s="197"/>
      <c r="L32" s="197"/>
      <c r="M32" s="197"/>
      <c r="N32" s="197"/>
      <c r="O32" s="197"/>
      <c r="P32" s="197"/>
    </row>
    <row r="33" spans="2:14" ht="19.899999999999999" customHeight="1"/>
    <row r="34" spans="2:14" ht="19.899999999999999" customHeight="1"/>
    <row r="35" spans="2:14" ht="19.899999999999999" customHeight="1">
      <c r="B35" s="24">
        <v>4</v>
      </c>
      <c r="C35" s="198" t="s">
        <v>71</v>
      </c>
      <c r="D35" s="198"/>
      <c r="E35" s="198"/>
      <c r="G35" s="203">
        <f>共通項目入力シート!C15</f>
        <v>0</v>
      </c>
      <c r="H35" s="203"/>
      <c r="I35" s="203"/>
      <c r="J35" s="203"/>
      <c r="K35" s="203"/>
      <c r="L35" s="203"/>
      <c r="M35" s="203"/>
      <c r="N35" s="6" t="s">
        <v>73</v>
      </c>
    </row>
    <row r="36" spans="2:14" ht="19.899999999999999" customHeight="1"/>
  </sheetData>
  <sheetProtection password="C671" sheet="1" objects="1" scenarios="1"/>
  <mergeCells count="25">
    <mergeCell ref="I32:P32"/>
    <mergeCell ref="C15:I15"/>
    <mergeCell ref="C17:I17"/>
    <mergeCell ref="A3:J3"/>
    <mergeCell ref="C27:E27"/>
    <mergeCell ref="C31:E31"/>
    <mergeCell ref="M7:U7"/>
    <mergeCell ref="M8:U8"/>
    <mergeCell ref="I30:P30"/>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election activeCell="M38" sqref="M38"/>
    </sheetView>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24">
        <f>共通項目入力シート!C9</f>
        <v>0</v>
      </c>
      <c r="O1" s="224"/>
      <c r="P1" s="224"/>
      <c r="Q1" s="224"/>
      <c r="R1" s="224"/>
      <c r="S1" s="224"/>
      <c r="T1" s="224"/>
    </row>
    <row r="2" spans="1:21" ht="27" customHeight="1">
      <c r="B2" s="243" t="s">
        <v>221</v>
      </c>
      <c r="C2" s="243"/>
      <c r="D2" s="243"/>
      <c r="E2" s="243"/>
      <c r="F2" s="243"/>
      <c r="G2" s="243"/>
      <c r="H2" s="243"/>
      <c r="I2" s="243"/>
    </row>
    <row r="3" spans="1:21" ht="21.75" customHeight="1">
      <c r="I3" s="247" t="s">
        <v>128</v>
      </c>
      <c r="J3" s="247"/>
      <c r="K3" s="247"/>
      <c r="L3" s="249" t="str">
        <f>共通項目入力シート!C20&amp;"　"&amp;IF(共通項目入力シート!C22="","",共通項目入力シート!C22)</f>
        <v>　</v>
      </c>
      <c r="M3" s="249"/>
      <c r="N3" s="249"/>
      <c r="O3" s="249"/>
      <c r="P3" s="249"/>
      <c r="Q3" s="249"/>
      <c r="R3" s="249"/>
      <c r="S3" s="249"/>
      <c r="T3" s="249"/>
      <c r="U3" s="249"/>
    </row>
    <row r="4" spans="1:21" ht="21.75" customHeight="1">
      <c r="I4" s="238" t="s">
        <v>196</v>
      </c>
      <c r="J4" s="238"/>
      <c r="K4" s="238"/>
      <c r="L4" s="250"/>
      <c r="M4" s="250"/>
      <c r="N4" s="250"/>
      <c r="O4" s="250"/>
      <c r="P4" s="250"/>
      <c r="Q4" s="250"/>
      <c r="R4" s="250"/>
      <c r="S4" s="250"/>
      <c r="T4" s="250"/>
      <c r="U4" s="250"/>
    </row>
    <row r="5" spans="1:21" ht="33.6" customHeight="1">
      <c r="I5" s="239" t="s">
        <v>195</v>
      </c>
      <c r="J5" s="239"/>
      <c r="K5" s="239"/>
      <c r="L5" s="251">
        <f>共通項目入力シート!C24</f>
        <v>0</v>
      </c>
      <c r="M5" s="251"/>
      <c r="N5" s="251"/>
      <c r="O5" s="251"/>
      <c r="P5" s="251"/>
      <c r="Q5" s="251"/>
      <c r="R5" s="251"/>
      <c r="S5" s="251"/>
      <c r="T5" s="251"/>
      <c r="U5" s="251"/>
    </row>
    <row r="6" spans="1:21" ht="18" customHeight="1">
      <c r="I6" s="248" t="s">
        <v>64</v>
      </c>
      <c r="J6" s="248"/>
      <c r="K6" s="248"/>
      <c r="L6" s="237" t="str">
        <f>共通項目入力シート!C26&amp;"　"&amp;共通項目入力シート!C28</f>
        <v>　</v>
      </c>
      <c r="M6" s="237"/>
      <c r="N6" s="237"/>
      <c r="O6" s="237"/>
      <c r="P6" s="237"/>
      <c r="Q6" s="237"/>
      <c r="R6" s="237"/>
      <c r="S6" s="237"/>
      <c r="T6" s="237"/>
      <c r="U6" s="237"/>
    </row>
    <row r="8" spans="1:21" s="132" customFormat="1" ht="30" customHeight="1">
      <c r="A8" s="246" t="s">
        <v>39</v>
      </c>
      <c r="B8" s="246"/>
      <c r="C8" s="246"/>
      <c r="D8" s="246"/>
      <c r="E8" s="246"/>
      <c r="F8" s="246"/>
      <c r="G8" s="246"/>
      <c r="H8" s="246"/>
      <c r="I8" s="246"/>
      <c r="J8" s="246"/>
      <c r="K8" s="246"/>
      <c r="L8" s="246"/>
      <c r="M8" s="246"/>
      <c r="N8" s="246"/>
      <c r="O8" s="246"/>
      <c r="P8" s="246"/>
      <c r="Q8" s="246"/>
      <c r="R8" s="246"/>
    </row>
    <row r="10" spans="1:21" ht="25.15" customHeight="1">
      <c r="A10" s="241" t="s">
        <v>38</v>
      </c>
      <c r="B10" s="241"/>
      <c r="C10" s="241"/>
      <c r="D10" s="93" t="s">
        <v>37</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58" t="str">
        <f>共通項目入力シート!K3</f>
        <v>号</v>
      </c>
      <c r="N10" s="188"/>
      <c r="O10" s="185"/>
    </row>
    <row r="11" spans="1:21" ht="25.15" customHeight="1">
      <c r="A11" s="242" t="s">
        <v>35</v>
      </c>
      <c r="B11" s="242"/>
      <c r="C11" s="242"/>
      <c r="D11" s="252">
        <f>共通項目入力シート!C5</f>
        <v>0</v>
      </c>
      <c r="E11" s="252"/>
      <c r="F11" s="252"/>
      <c r="G11" s="252"/>
      <c r="H11" s="252"/>
      <c r="I11" s="252"/>
      <c r="J11" s="252"/>
      <c r="K11" s="252"/>
      <c r="L11" s="252"/>
      <c r="M11" s="252"/>
      <c r="N11" s="252"/>
      <c r="O11" s="252"/>
      <c r="P11" s="252"/>
      <c r="Q11" s="252"/>
      <c r="R11" s="252"/>
      <c r="S11" s="252"/>
      <c r="T11" s="252"/>
    </row>
    <row r="12" spans="1:21" ht="25.15" customHeight="1">
      <c r="A12" s="241" t="s">
        <v>34</v>
      </c>
      <c r="B12" s="241"/>
      <c r="C12" s="241"/>
      <c r="D12" s="143"/>
      <c r="E12" s="225">
        <f>共通項目入力シート!C9</f>
        <v>0</v>
      </c>
      <c r="F12" s="225"/>
      <c r="G12" s="225"/>
      <c r="H12" s="225"/>
      <c r="I12" s="225"/>
      <c r="J12" s="225"/>
      <c r="K12" s="33"/>
      <c r="L12" s="33"/>
    </row>
    <row r="13" spans="1:21" ht="25.15" customHeight="1">
      <c r="A13" s="241" t="s">
        <v>33</v>
      </c>
      <c r="B13" s="241"/>
      <c r="C13" s="241"/>
      <c r="D13" s="32"/>
      <c r="E13" s="225">
        <f>共通項目入力シート!C11</f>
        <v>0</v>
      </c>
      <c r="F13" s="225"/>
      <c r="G13" s="225"/>
      <c r="H13" s="225"/>
      <c r="I13" s="225"/>
      <c r="J13" s="225"/>
      <c r="K13" s="31" t="s">
        <v>32</v>
      </c>
      <c r="L13" s="254">
        <f>共通項目入力シート!C13</f>
        <v>0</v>
      </c>
      <c r="M13" s="254"/>
      <c r="N13" s="254"/>
      <c r="O13" s="254"/>
      <c r="P13" s="254"/>
      <c r="Q13" s="254"/>
      <c r="R13" s="254"/>
      <c r="S13" s="254"/>
    </row>
    <row r="14" spans="1:21" ht="27" customHeight="1"/>
    <row r="15" spans="1:21" ht="27" customHeight="1">
      <c r="A15" s="227" t="s">
        <v>30</v>
      </c>
      <c r="B15" s="228"/>
      <c r="C15" s="228"/>
      <c r="D15" s="228"/>
      <c r="E15" s="228"/>
      <c r="F15" s="255"/>
      <c r="G15" s="244" t="s">
        <v>29</v>
      </c>
      <c r="H15" s="245"/>
      <c r="I15" s="227" t="s">
        <v>28</v>
      </c>
      <c r="J15" s="245"/>
      <c r="K15" s="227" t="s">
        <v>27</v>
      </c>
      <c r="L15" s="228"/>
      <c r="M15" s="228"/>
      <c r="N15" s="228"/>
      <c r="O15" s="253" t="s">
        <v>26</v>
      </c>
      <c r="P15" s="253"/>
      <c r="Q15" s="253"/>
      <c r="R15" s="253"/>
      <c r="S15" s="253"/>
      <c r="T15" s="253" t="s">
        <v>25</v>
      </c>
      <c r="U15" s="253"/>
    </row>
    <row r="16" spans="1:21" ht="27" customHeight="1">
      <c r="A16" s="219"/>
      <c r="B16" s="220"/>
      <c r="C16" s="220"/>
      <c r="D16" s="220"/>
      <c r="E16" s="220"/>
      <c r="F16" s="221"/>
      <c r="G16" s="226"/>
      <c r="H16" s="216"/>
      <c r="I16" s="215"/>
      <c r="J16" s="216"/>
      <c r="K16" s="217"/>
      <c r="L16" s="218"/>
      <c r="M16" s="218"/>
      <c r="N16" s="218"/>
      <c r="O16" s="222"/>
      <c r="P16" s="222"/>
      <c r="Q16" s="222"/>
      <c r="R16" s="222"/>
      <c r="S16" s="222"/>
      <c r="T16" s="223"/>
      <c r="U16" s="223"/>
    </row>
    <row r="17" spans="1:26" ht="27" customHeight="1">
      <c r="A17" s="219"/>
      <c r="B17" s="220"/>
      <c r="C17" s="220"/>
      <c r="D17" s="220"/>
      <c r="E17" s="220"/>
      <c r="F17" s="221"/>
      <c r="G17" s="226"/>
      <c r="H17" s="216"/>
      <c r="I17" s="215"/>
      <c r="J17" s="216"/>
      <c r="K17" s="217"/>
      <c r="L17" s="218"/>
      <c r="M17" s="218"/>
      <c r="N17" s="218"/>
      <c r="O17" s="222"/>
      <c r="P17" s="222"/>
      <c r="Q17" s="222"/>
      <c r="R17" s="222"/>
      <c r="S17" s="222"/>
      <c r="T17" s="223"/>
      <c r="U17" s="223"/>
      <c r="Z17" s="30"/>
    </row>
    <row r="18" spans="1:26" ht="27" customHeight="1">
      <c r="A18" s="219"/>
      <c r="B18" s="220"/>
      <c r="C18" s="220"/>
      <c r="D18" s="220"/>
      <c r="E18" s="220"/>
      <c r="F18" s="221"/>
      <c r="G18" s="226"/>
      <c r="H18" s="216"/>
      <c r="I18" s="215"/>
      <c r="J18" s="216"/>
      <c r="K18" s="217"/>
      <c r="L18" s="218"/>
      <c r="M18" s="218"/>
      <c r="N18" s="218"/>
      <c r="O18" s="222"/>
      <c r="P18" s="222"/>
      <c r="Q18" s="222"/>
      <c r="R18" s="222"/>
      <c r="S18" s="222"/>
      <c r="T18" s="223"/>
      <c r="U18" s="223"/>
      <c r="Z18" s="30"/>
    </row>
    <row r="19" spans="1:26" ht="27" customHeight="1">
      <c r="A19" s="219"/>
      <c r="B19" s="220"/>
      <c r="C19" s="220"/>
      <c r="D19" s="220"/>
      <c r="E19" s="220"/>
      <c r="F19" s="221"/>
      <c r="G19" s="226"/>
      <c r="H19" s="216"/>
      <c r="I19" s="215"/>
      <c r="J19" s="216"/>
      <c r="K19" s="217"/>
      <c r="L19" s="218"/>
      <c r="M19" s="218"/>
      <c r="N19" s="218"/>
      <c r="O19" s="222"/>
      <c r="P19" s="222"/>
      <c r="Q19" s="222"/>
      <c r="R19" s="222"/>
      <c r="S19" s="222"/>
      <c r="T19" s="223"/>
      <c r="U19" s="223"/>
      <c r="Z19" s="30"/>
    </row>
    <row r="20" spans="1:26" ht="27" customHeight="1">
      <c r="A20" s="219"/>
      <c r="B20" s="220"/>
      <c r="C20" s="220"/>
      <c r="D20" s="220"/>
      <c r="E20" s="220"/>
      <c r="F20" s="221"/>
      <c r="G20" s="226"/>
      <c r="H20" s="216"/>
      <c r="I20" s="215"/>
      <c r="J20" s="216"/>
      <c r="K20" s="217"/>
      <c r="L20" s="218"/>
      <c r="M20" s="218"/>
      <c r="N20" s="218"/>
      <c r="O20" s="222"/>
      <c r="P20" s="222"/>
      <c r="Q20" s="222"/>
      <c r="R20" s="222"/>
      <c r="S20" s="222"/>
      <c r="T20" s="223"/>
      <c r="U20" s="223"/>
      <c r="Z20" s="30"/>
    </row>
    <row r="21" spans="1:26" ht="27" customHeight="1">
      <c r="A21" s="219"/>
      <c r="B21" s="220"/>
      <c r="C21" s="220"/>
      <c r="D21" s="220"/>
      <c r="E21" s="220"/>
      <c r="F21" s="221"/>
      <c r="G21" s="226"/>
      <c r="H21" s="216"/>
      <c r="I21" s="215"/>
      <c r="J21" s="216"/>
      <c r="K21" s="217"/>
      <c r="L21" s="218"/>
      <c r="M21" s="218"/>
      <c r="N21" s="218"/>
      <c r="O21" s="222"/>
      <c r="P21" s="222"/>
      <c r="Q21" s="222"/>
      <c r="R21" s="222"/>
      <c r="S21" s="222"/>
      <c r="T21" s="223"/>
      <c r="U21" s="223"/>
      <c r="Z21" s="30"/>
    </row>
    <row r="22" spans="1:26" ht="27" customHeight="1">
      <c r="A22" s="219"/>
      <c r="B22" s="220"/>
      <c r="C22" s="220"/>
      <c r="D22" s="220"/>
      <c r="E22" s="220"/>
      <c r="F22" s="221"/>
      <c r="G22" s="226"/>
      <c r="H22" s="216"/>
      <c r="I22" s="215"/>
      <c r="J22" s="216"/>
      <c r="K22" s="217"/>
      <c r="L22" s="218"/>
      <c r="M22" s="218"/>
      <c r="N22" s="218"/>
      <c r="O22" s="222"/>
      <c r="P22" s="222"/>
      <c r="Q22" s="222"/>
      <c r="R22" s="222"/>
      <c r="S22" s="222"/>
      <c r="T22" s="223"/>
      <c r="U22" s="223"/>
      <c r="Z22" s="30"/>
    </row>
    <row r="23" spans="1:26" ht="27" customHeight="1">
      <c r="A23" s="219"/>
      <c r="B23" s="220"/>
      <c r="C23" s="220"/>
      <c r="D23" s="220"/>
      <c r="E23" s="220"/>
      <c r="F23" s="221"/>
      <c r="G23" s="226"/>
      <c r="H23" s="216"/>
      <c r="I23" s="215"/>
      <c r="J23" s="216"/>
      <c r="K23" s="217"/>
      <c r="L23" s="218"/>
      <c r="M23" s="218"/>
      <c r="N23" s="218"/>
      <c r="O23" s="222"/>
      <c r="P23" s="222"/>
      <c r="Q23" s="222"/>
      <c r="R23" s="222"/>
      <c r="S23" s="222"/>
      <c r="T23" s="223"/>
      <c r="U23" s="223"/>
      <c r="Z23" s="30"/>
    </row>
    <row r="24" spans="1:26" ht="27" customHeight="1">
      <c r="A24" s="219"/>
      <c r="B24" s="220"/>
      <c r="C24" s="220"/>
      <c r="D24" s="220"/>
      <c r="E24" s="220"/>
      <c r="F24" s="221"/>
      <c r="G24" s="226"/>
      <c r="H24" s="216"/>
      <c r="I24" s="215"/>
      <c r="J24" s="216"/>
      <c r="K24" s="217"/>
      <c r="L24" s="218"/>
      <c r="M24" s="218"/>
      <c r="N24" s="218"/>
      <c r="O24" s="222"/>
      <c r="P24" s="222"/>
      <c r="Q24" s="222"/>
      <c r="R24" s="222"/>
      <c r="S24" s="222"/>
      <c r="T24" s="223"/>
      <c r="U24" s="223"/>
      <c r="Z24" s="30"/>
    </row>
    <row r="25" spans="1:26" ht="27" customHeight="1">
      <c r="A25" s="219"/>
      <c r="B25" s="220"/>
      <c r="C25" s="220"/>
      <c r="D25" s="220"/>
      <c r="E25" s="220"/>
      <c r="F25" s="221"/>
      <c r="G25" s="226"/>
      <c r="H25" s="216"/>
      <c r="I25" s="215"/>
      <c r="J25" s="216"/>
      <c r="K25" s="217"/>
      <c r="L25" s="218"/>
      <c r="M25" s="218"/>
      <c r="N25" s="218"/>
      <c r="O25" s="222"/>
      <c r="P25" s="222"/>
      <c r="Q25" s="222"/>
      <c r="R25" s="222"/>
      <c r="S25" s="222"/>
      <c r="T25" s="223"/>
      <c r="U25" s="223"/>
      <c r="Z25" s="30"/>
    </row>
    <row r="26" spans="1:26" ht="27" customHeight="1">
      <c r="A26" s="219"/>
      <c r="B26" s="220"/>
      <c r="C26" s="220"/>
      <c r="D26" s="220"/>
      <c r="E26" s="220"/>
      <c r="F26" s="221"/>
      <c r="G26" s="226"/>
      <c r="H26" s="216"/>
      <c r="I26" s="215"/>
      <c r="J26" s="216"/>
      <c r="K26" s="217"/>
      <c r="L26" s="218"/>
      <c r="M26" s="218"/>
      <c r="N26" s="218"/>
      <c r="O26" s="222"/>
      <c r="P26" s="222"/>
      <c r="Q26" s="222"/>
      <c r="R26" s="222"/>
      <c r="S26" s="222"/>
      <c r="T26" s="223"/>
      <c r="U26" s="223"/>
      <c r="Z26" s="30"/>
    </row>
    <row r="27" spans="1:26" ht="27" customHeight="1">
      <c r="A27" s="219"/>
      <c r="B27" s="220"/>
      <c r="C27" s="220"/>
      <c r="D27" s="220"/>
      <c r="E27" s="220"/>
      <c r="F27" s="221"/>
      <c r="G27" s="226"/>
      <c r="H27" s="216"/>
      <c r="I27" s="215"/>
      <c r="J27" s="216"/>
      <c r="K27" s="217"/>
      <c r="L27" s="218"/>
      <c r="M27" s="218"/>
      <c r="N27" s="218"/>
      <c r="O27" s="222"/>
      <c r="P27" s="222"/>
      <c r="Q27" s="222"/>
      <c r="R27" s="222"/>
      <c r="S27" s="222"/>
      <c r="T27" s="223"/>
      <c r="U27" s="223"/>
      <c r="Z27" s="30"/>
    </row>
    <row r="28" spans="1:26" ht="27" customHeight="1">
      <c r="A28" s="219"/>
      <c r="B28" s="220"/>
      <c r="C28" s="220"/>
      <c r="D28" s="220"/>
      <c r="E28" s="220"/>
      <c r="F28" s="221"/>
      <c r="G28" s="226"/>
      <c r="H28" s="216"/>
      <c r="I28" s="215"/>
      <c r="J28" s="216"/>
      <c r="K28" s="217"/>
      <c r="L28" s="218"/>
      <c r="M28" s="218"/>
      <c r="N28" s="218"/>
      <c r="O28" s="222"/>
      <c r="P28" s="222"/>
      <c r="Q28" s="222"/>
      <c r="R28" s="222"/>
      <c r="S28" s="222"/>
      <c r="T28" s="223"/>
      <c r="U28" s="223"/>
      <c r="Z28" s="30"/>
    </row>
    <row r="29" spans="1:26" ht="27" customHeight="1">
      <c r="A29" s="219"/>
      <c r="B29" s="220"/>
      <c r="C29" s="220"/>
      <c r="D29" s="220"/>
      <c r="E29" s="220"/>
      <c r="F29" s="221"/>
      <c r="G29" s="226"/>
      <c r="H29" s="216"/>
      <c r="I29" s="215"/>
      <c r="J29" s="216"/>
      <c r="K29" s="217"/>
      <c r="L29" s="218"/>
      <c r="M29" s="218"/>
      <c r="N29" s="218"/>
      <c r="O29" s="222"/>
      <c r="P29" s="222"/>
      <c r="Q29" s="222"/>
      <c r="R29" s="222"/>
      <c r="S29" s="222"/>
      <c r="T29" s="223"/>
      <c r="U29" s="223"/>
      <c r="Z29" s="30"/>
    </row>
    <row r="30" spans="1:26" ht="27" customHeight="1">
      <c r="A30" s="219"/>
      <c r="B30" s="220"/>
      <c r="C30" s="220"/>
      <c r="D30" s="220"/>
      <c r="E30" s="220"/>
      <c r="F30" s="221"/>
      <c r="G30" s="226"/>
      <c r="H30" s="216"/>
      <c r="I30" s="215"/>
      <c r="J30" s="216"/>
      <c r="K30" s="217"/>
      <c r="L30" s="218"/>
      <c r="M30" s="218"/>
      <c r="N30" s="218"/>
      <c r="O30" s="222"/>
      <c r="P30" s="222"/>
      <c r="Q30" s="222"/>
      <c r="R30" s="222"/>
      <c r="S30" s="222"/>
      <c r="T30" s="223"/>
      <c r="U30" s="223"/>
      <c r="Z30" s="30"/>
    </row>
    <row r="31" spans="1:26" ht="27" customHeight="1">
      <c r="A31" s="219"/>
      <c r="B31" s="220"/>
      <c r="C31" s="220"/>
      <c r="D31" s="220"/>
      <c r="E31" s="220"/>
      <c r="F31" s="221"/>
      <c r="G31" s="226"/>
      <c r="H31" s="216"/>
      <c r="I31" s="215"/>
      <c r="J31" s="216"/>
      <c r="K31" s="217"/>
      <c r="L31" s="218"/>
      <c r="M31" s="218"/>
      <c r="N31" s="218"/>
      <c r="O31" s="222"/>
      <c r="P31" s="222"/>
      <c r="Q31" s="222"/>
      <c r="R31" s="222"/>
      <c r="S31" s="222"/>
      <c r="T31" s="223"/>
      <c r="U31" s="223"/>
      <c r="Z31" s="30"/>
    </row>
    <row r="32" spans="1:26" ht="27" customHeight="1">
      <c r="A32" s="219"/>
      <c r="B32" s="220"/>
      <c r="C32" s="220"/>
      <c r="D32" s="220"/>
      <c r="E32" s="220"/>
      <c r="F32" s="221"/>
      <c r="G32" s="226"/>
      <c r="H32" s="216"/>
      <c r="I32" s="215"/>
      <c r="J32" s="216"/>
      <c r="K32" s="217"/>
      <c r="L32" s="218"/>
      <c r="M32" s="218"/>
      <c r="N32" s="218"/>
      <c r="O32" s="222"/>
      <c r="P32" s="222"/>
      <c r="Q32" s="222"/>
      <c r="R32" s="222"/>
      <c r="S32" s="222"/>
      <c r="T32" s="223"/>
      <c r="U32" s="223"/>
      <c r="Z32" s="30"/>
    </row>
    <row r="33" spans="1:28" ht="27" customHeight="1">
      <c r="A33" s="219"/>
      <c r="B33" s="220"/>
      <c r="C33" s="220"/>
      <c r="D33" s="220"/>
      <c r="E33" s="220"/>
      <c r="F33" s="221"/>
      <c r="G33" s="147"/>
      <c r="H33" s="148"/>
      <c r="I33" s="149"/>
      <c r="J33" s="148"/>
      <c r="K33" s="217"/>
      <c r="L33" s="218"/>
      <c r="M33" s="218"/>
      <c r="N33" s="218"/>
      <c r="O33" s="212"/>
      <c r="P33" s="213"/>
      <c r="Q33" s="213"/>
      <c r="R33" s="213"/>
      <c r="S33" s="214"/>
      <c r="T33" s="229"/>
      <c r="U33" s="230"/>
      <c r="Z33" s="30"/>
    </row>
    <row r="34" spans="1:28" ht="27" customHeight="1">
      <c r="A34" s="219"/>
      <c r="B34" s="220"/>
      <c r="C34" s="220"/>
      <c r="D34" s="220"/>
      <c r="E34" s="220"/>
      <c r="F34" s="221"/>
      <c r="G34" s="147"/>
      <c r="H34" s="148"/>
      <c r="I34" s="149"/>
      <c r="J34" s="148"/>
      <c r="K34" s="217"/>
      <c r="L34" s="218"/>
      <c r="M34" s="218"/>
      <c r="N34" s="218"/>
      <c r="O34" s="212"/>
      <c r="P34" s="213"/>
      <c r="Q34" s="213"/>
      <c r="R34" s="213"/>
      <c r="S34" s="214"/>
      <c r="T34" s="229"/>
      <c r="U34" s="230"/>
      <c r="Z34" s="30"/>
    </row>
    <row r="35" spans="1:28" ht="27" customHeight="1">
      <c r="A35" s="219"/>
      <c r="B35" s="220"/>
      <c r="C35" s="220"/>
      <c r="D35" s="220"/>
      <c r="E35" s="220"/>
      <c r="F35" s="221"/>
      <c r="G35" s="147"/>
      <c r="H35" s="148"/>
      <c r="I35" s="149"/>
      <c r="J35" s="148"/>
      <c r="K35" s="217"/>
      <c r="L35" s="218"/>
      <c r="M35" s="218"/>
      <c r="N35" s="218"/>
      <c r="O35" s="212"/>
      <c r="P35" s="213"/>
      <c r="Q35" s="213"/>
      <c r="R35" s="213"/>
      <c r="S35" s="214"/>
      <c r="T35" s="229"/>
      <c r="U35" s="230"/>
      <c r="Z35" s="30"/>
    </row>
    <row r="36" spans="1:28" ht="27" customHeight="1">
      <c r="A36" s="219"/>
      <c r="B36" s="220"/>
      <c r="C36" s="220"/>
      <c r="D36" s="220"/>
      <c r="E36" s="220"/>
      <c r="F36" s="221"/>
      <c r="G36" s="226"/>
      <c r="H36" s="216"/>
      <c r="I36" s="215"/>
      <c r="J36" s="216"/>
      <c r="K36" s="217"/>
      <c r="L36" s="218"/>
      <c r="M36" s="218"/>
      <c r="N36" s="218"/>
      <c r="O36" s="222"/>
      <c r="P36" s="222"/>
      <c r="Q36" s="222"/>
      <c r="R36" s="222"/>
      <c r="S36" s="222"/>
      <c r="T36" s="223"/>
      <c r="U36" s="223"/>
      <c r="Z36" s="30"/>
    </row>
    <row r="37" spans="1:28" ht="27" customHeight="1">
      <c r="A37" s="219"/>
      <c r="B37" s="220"/>
      <c r="C37" s="220"/>
      <c r="D37" s="220"/>
      <c r="E37" s="220"/>
      <c r="F37" s="221"/>
      <c r="G37" s="226"/>
      <c r="H37" s="216"/>
      <c r="I37" s="215"/>
      <c r="J37" s="216"/>
      <c r="K37" s="217"/>
      <c r="L37" s="218"/>
      <c r="M37" s="218"/>
      <c r="N37" s="218"/>
      <c r="O37" s="222"/>
      <c r="P37" s="222"/>
      <c r="Q37" s="222"/>
      <c r="R37" s="222"/>
      <c r="S37" s="222"/>
      <c r="T37" s="223"/>
      <c r="U37" s="223"/>
      <c r="Z37" s="30"/>
    </row>
    <row r="38" spans="1:28" ht="27" customHeight="1">
      <c r="A38" s="219" t="s">
        <v>24</v>
      </c>
      <c r="B38" s="220"/>
      <c r="C38" s="220"/>
      <c r="D38" s="220"/>
      <c r="E38" s="220"/>
      <c r="F38" s="221"/>
      <c r="G38" s="150"/>
      <c r="H38" s="148"/>
      <c r="I38" s="215"/>
      <c r="J38" s="216"/>
      <c r="K38" s="217"/>
      <c r="L38" s="218"/>
      <c r="M38" s="218"/>
      <c r="N38" s="218"/>
      <c r="O38" s="222"/>
      <c r="P38" s="222"/>
      <c r="Q38" s="222"/>
      <c r="R38" s="222"/>
      <c r="S38" s="222"/>
      <c r="T38" s="223"/>
      <c r="U38" s="223"/>
      <c r="W38" s="26" t="s">
        <v>199</v>
      </c>
      <c r="Z38" s="30"/>
      <c r="AA38" s="231" t="str">
        <f>IF(O39="","",IF(O38=共通項目入力シート!C17,"OK","NG"))</f>
        <v/>
      </c>
      <c r="AB38" s="231"/>
    </row>
    <row r="39" spans="1:28" ht="27" customHeight="1">
      <c r="A39" s="234" t="s">
        <v>23</v>
      </c>
      <c r="B39" s="235"/>
      <c r="C39" s="235"/>
      <c r="D39" s="235"/>
      <c r="E39" s="235"/>
      <c r="F39" s="236"/>
      <c r="G39" s="151"/>
      <c r="H39" s="152"/>
      <c r="I39" s="215"/>
      <c r="J39" s="216"/>
      <c r="K39" s="217"/>
      <c r="L39" s="218"/>
      <c r="M39" s="218"/>
      <c r="N39" s="218"/>
      <c r="O39" s="222"/>
      <c r="P39" s="222"/>
      <c r="Q39" s="222"/>
      <c r="R39" s="222"/>
      <c r="S39" s="222"/>
      <c r="T39" s="223"/>
      <c r="U39" s="223"/>
      <c r="W39" s="26" t="s">
        <v>200</v>
      </c>
      <c r="Z39" s="30"/>
      <c r="AA39" s="231" t="str">
        <f>IF(O39="","",IF(O39=共通項目入力シート!C15,"OK","NG"))</f>
        <v/>
      </c>
      <c r="AB39" s="231"/>
    </row>
    <row r="40" spans="1:28" ht="19.899999999999999" customHeight="1">
      <c r="A40" s="26" t="s">
        <v>22</v>
      </c>
      <c r="M40" s="27"/>
      <c r="N40" s="27"/>
    </row>
    <row r="41" spans="1:28" ht="19.899999999999999" customHeight="1">
      <c r="A41" s="233" t="s">
        <v>198</v>
      </c>
      <c r="B41" s="233"/>
      <c r="C41" s="233"/>
      <c r="D41" s="233"/>
      <c r="E41" s="233"/>
      <c r="F41" s="233"/>
      <c r="G41" s="233"/>
      <c r="H41" s="233"/>
      <c r="I41" s="233"/>
      <c r="J41" s="233"/>
      <c r="K41" s="233"/>
      <c r="M41" s="29" t="s">
        <v>21</v>
      </c>
      <c r="N41" s="232"/>
      <c r="O41" s="232"/>
      <c r="P41" s="232"/>
      <c r="Q41" s="232"/>
      <c r="R41" s="232"/>
      <c r="S41" s="26" t="s">
        <v>20</v>
      </c>
    </row>
    <row r="42" spans="1:28" ht="19.899999999999999" customHeight="1"/>
    <row r="43" spans="1:28" ht="48" customHeight="1">
      <c r="A43" s="28"/>
      <c r="B43" s="28"/>
      <c r="C43" s="240"/>
      <c r="D43" s="240"/>
      <c r="E43" s="240"/>
      <c r="F43" s="240"/>
      <c r="G43" s="240"/>
      <c r="H43" s="240"/>
      <c r="I43" s="240"/>
      <c r="J43" s="240"/>
      <c r="K43" s="240"/>
      <c r="L43" s="240"/>
      <c r="M43" s="240"/>
      <c r="N43" s="240"/>
      <c r="O43" s="240"/>
      <c r="P43" s="240"/>
      <c r="Q43" s="240"/>
      <c r="R43" s="240"/>
    </row>
  </sheetData>
  <sheetProtection password="C671" sheet="1" objects="1" scenarios="1"/>
  <mergeCells count="165">
    <mergeCell ref="O16:S16"/>
    <mergeCell ref="T16:U16"/>
    <mergeCell ref="L13:S13"/>
    <mergeCell ref="A15:F15"/>
    <mergeCell ref="A16:F16"/>
    <mergeCell ref="A17:F17"/>
    <mergeCell ref="A18:F18"/>
    <mergeCell ref="T18:U18"/>
    <mergeCell ref="G16:H16"/>
    <mergeCell ref="G17:H17"/>
    <mergeCell ref="G18:H18"/>
    <mergeCell ref="O15:S15"/>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T27:U27"/>
    <mergeCell ref="T28:U28"/>
    <mergeCell ref="T29:U29"/>
    <mergeCell ref="T30:U30"/>
    <mergeCell ref="T31:U31"/>
    <mergeCell ref="T36:U36"/>
    <mergeCell ref="T37:U37"/>
    <mergeCell ref="T32:U32"/>
    <mergeCell ref="T33:U33"/>
    <mergeCell ref="T34:U34"/>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2"/>
  <sheetViews>
    <sheetView showWhiteSpace="0" view="pageBreakPreview" topLeftCell="A16" zoomScaleNormal="100" zoomScaleSheetLayoutView="100" zoomScalePageLayoutView="85" workbookViewId="0">
      <selection activeCell="M38" sqref="M38"/>
    </sheetView>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74" t="s">
        <v>234</v>
      </c>
      <c r="D3" s="274"/>
      <c r="E3" s="274"/>
      <c r="F3" s="274"/>
      <c r="G3" s="274"/>
      <c r="H3" s="274"/>
      <c r="I3" s="274"/>
      <c r="J3" s="274"/>
      <c r="K3" s="274"/>
      <c r="L3" s="274"/>
      <c r="M3" s="274"/>
      <c r="N3" s="274"/>
      <c r="O3" s="274"/>
      <c r="P3" s="274"/>
      <c r="Q3" s="1"/>
      <c r="R3" s="1"/>
      <c r="S3" s="1"/>
      <c r="Z3" s="2"/>
    </row>
    <row r="4" spans="2:60" ht="18" customHeight="1"/>
    <row r="5" spans="2:60" ht="28.35" customHeight="1">
      <c r="B5" s="3" t="s">
        <v>0</v>
      </c>
      <c r="C5" s="3"/>
      <c r="D5" s="3"/>
      <c r="E5" s="275" t="str">
        <f>共通項目入力シート!C3&amp;共通項目入力シート!D3&amp;共通項目入力シート!E3&amp;共通項目入力シート!F3&amp;共通項目入力シート!G3&amp;共通項目入力シート!H3&amp;共通項目入力シート!I3&amp;共通項目入力シート!J3</f>
        <v/>
      </c>
      <c r="F5" s="275"/>
      <c r="G5" s="275"/>
      <c r="H5" s="275"/>
      <c r="I5" s="275"/>
      <c r="J5" s="3" t="s">
        <v>1</v>
      </c>
    </row>
    <row r="6" spans="2:60" ht="9.75" customHeight="1">
      <c r="B6" s="4"/>
      <c r="C6" s="4"/>
      <c r="D6" s="4"/>
      <c r="E6" s="5"/>
      <c r="F6" s="5"/>
      <c r="G6" s="5"/>
      <c r="H6" s="5"/>
      <c r="I6" s="5"/>
      <c r="J6" s="4"/>
    </row>
    <row r="7" spans="2:60" ht="15.95" customHeight="1">
      <c r="B7" s="273" t="s">
        <v>235</v>
      </c>
      <c r="C7" s="273"/>
      <c r="D7" s="273"/>
      <c r="E7" s="276">
        <f>共通項目入力シート!C5</f>
        <v>0</v>
      </c>
      <c r="F7" s="276"/>
      <c r="G7" s="276"/>
      <c r="H7" s="276"/>
      <c r="I7" s="276"/>
      <c r="J7" s="276"/>
      <c r="K7" s="276"/>
      <c r="L7" s="276"/>
      <c r="M7" s="276"/>
      <c r="N7" s="276"/>
      <c r="O7" s="276"/>
      <c r="P7" s="276"/>
    </row>
    <row r="8" spans="2:60" ht="15.95" customHeight="1">
      <c r="B8" s="273"/>
      <c r="C8" s="273"/>
      <c r="D8" s="273"/>
      <c r="E8" s="277"/>
      <c r="F8" s="277"/>
      <c r="G8" s="277"/>
      <c r="H8" s="277"/>
      <c r="I8" s="277"/>
      <c r="J8" s="277"/>
      <c r="K8" s="277"/>
      <c r="L8" s="277"/>
      <c r="M8" s="277"/>
      <c r="N8" s="277"/>
      <c r="O8" s="277"/>
      <c r="P8" s="277"/>
      <c r="X8" s="6"/>
    </row>
    <row r="9" spans="2:60" ht="14.1" customHeight="1">
      <c r="B9" s="273" t="s">
        <v>2</v>
      </c>
      <c r="C9" s="273"/>
      <c r="D9" s="273"/>
      <c r="E9" s="276">
        <f>共通項目入力シート!C7</f>
        <v>0</v>
      </c>
      <c r="F9" s="276"/>
      <c r="G9" s="276"/>
      <c r="H9" s="276"/>
      <c r="I9" s="276"/>
      <c r="J9" s="276"/>
      <c r="K9" s="276"/>
      <c r="L9" s="276"/>
      <c r="M9" s="276"/>
      <c r="N9" s="276"/>
      <c r="O9" s="276"/>
      <c r="P9" s="276"/>
    </row>
    <row r="10" spans="2:60" ht="14.1" customHeight="1">
      <c r="B10" s="273"/>
      <c r="C10" s="273"/>
      <c r="D10" s="273"/>
      <c r="E10" s="277"/>
      <c r="F10" s="277"/>
      <c r="G10" s="277"/>
      <c r="H10" s="277"/>
      <c r="I10" s="277"/>
      <c r="J10" s="277"/>
      <c r="K10" s="277"/>
      <c r="L10" s="277"/>
      <c r="M10" s="277"/>
      <c r="N10" s="277"/>
      <c r="O10" s="277"/>
      <c r="P10" s="277"/>
    </row>
    <row r="11" spans="2:60" ht="18.75" customHeight="1">
      <c r="B11" s="7"/>
      <c r="C11" s="7"/>
      <c r="D11" s="7"/>
      <c r="E11" s="8"/>
      <c r="F11" s="8"/>
      <c r="G11" s="8"/>
      <c r="H11" s="8"/>
      <c r="I11" s="8"/>
      <c r="J11" s="8"/>
      <c r="K11" s="8"/>
      <c r="L11" s="8"/>
      <c r="M11" s="8"/>
      <c r="N11" s="8"/>
      <c r="O11" s="8"/>
      <c r="P11" s="8"/>
    </row>
    <row r="12" spans="2:60" ht="25.15" customHeight="1">
      <c r="B12" s="273" t="s">
        <v>236</v>
      </c>
      <c r="C12" s="273"/>
      <c r="D12" s="273"/>
      <c r="F12" s="9" t="s">
        <v>3</v>
      </c>
      <c r="H12" s="278">
        <f>共通項目入力シート!C11</f>
        <v>0</v>
      </c>
      <c r="I12" s="278"/>
      <c r="J12" s="278"/>
      <c r="K12" s="278"/>
      <c r="L12" s="278"/>
      <c r="M12" s="278"/>
      <c r="N12" s="278"/>
    </row>
    <row r="13" spans="2:60" ht="25.15" customHeight="1">
      <c r="B13" s="273"/>
      <c r="C13" s="273"/>
      <c r="D13" s="273"/>
      <c r="F13" s="9" t="s">
        <v>4</v>
      </c>
      <c r="H13" s="278">
        <f>共通項目入力シート!C13</f>
        <v>0</v>
      </c>
      <c r="I13" s="278"/>
      <c r="J13" s="278"/>
      <c r="K13" s="278"/>
      <c r="L13" s="278"/>
      <c r="M13" s="278"/>
      <c r="N13" s="278"/>
      <c r="U13" s="125"/>
      <c r="V13" s="17"/>
      <c r="W13" s="17"/>
      <c r="X13" s="17"/>
    </row>
    <row r="14" spans="2:60" ht="18" customHeight="1">
      <c r="AX14" s="127" t="s">
        <v>5</v>
      </c>
      <c r="AY14" s="127" t="s">
        <v>6</v>
      </c>
      <c r="AZ14" s="127" t="s">
        <v>7</v>
      </c>
      <c r="BA14" s="127" t="s">
        <v>8</v>
      </c>
      <c r="BB14" s="127" t="s">
        <v>5</v>
      </c>
      <c r="BC14" s="127" t="s">
        <v>6</v>
      </c>
      <c r="BD14" s="127" t="s">
        <v>9</v>
      </c>
      <c r="BE14" s="127" t="s">
        <v>8</v>
      </c>
      <c r="BF14" s="127" t="s">
        <v>5</v>
      </c>
      <c r="BG14" s="127" t="s">
        <v>6</v>
      </c>
      <c r="BH14" s="127" t="s">
        <v>10</v>
      </c>
    </row>
    <row r="15" spans="2:60" ht="13.5" customHeight="1">
      <c r="E15" s="10"/>
      <c r="F15" s="11" t="s">
        <v>5</v>
      </c>
      <c r="G15" s="12" t="s">
        <v>6</v>
      </c>
      <c r="H15" s="11" t="s">
        <v>7</v>
      </c>
      <c r="I15" s="13" t="s">
        <v>8</v>
      </c>
      <c r="J15" s="12" t="s">
        <v>5</v>
      </c>
      <c r="K15" s="11" t="s">
        <v>6</v>
      </c>
      <c r="L15" s="13" t="s">
        <v>9</v>
      </c>
      <c r="M15" s="12" t="s">
        <v>8</v>
      </c>
      <c r="N15" s="11" t="s">
        <v>5</v>
      </c>
      <c r="O15" s="13" t="s">
        <v>6</v>
      </c>
      <c r="P15" s="13" t="s">
        <v>10</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68" t="s">
        <v>11</v>
      </c>
      <c r="C16" s="268"/>
      <c r="D16" s="269"/>
      <c r="E16" s="181" t="str">
        <f>IF(AND(10000000000&lt;=共通項目入力シート!$C$15,共通項目入力シート!$C$15&lt;100000000000),"\",IF(AW16=0,"",RIGHT(AW16,1)))</f>
        <v/>
      </c>
      <c r="F16" s="181" t="str">
        <f>IF(AND(1000000000&lt;=共通項目入力シート!$C$15,共通項目入力シート!$C$15&lt;10000000000),"\",IF(AX16=0,"",RIGHT(AX16,1)))</f>
        <v/>
      </c>
      <c r="G16" s="182" t="str">
        <f>IF(AND(100000000&lt;=共通項目入力シート!$C$15,共通項目入力シート!$C$15&lt;1000000000),"\",IF(AY16=0,"",RIGHT(AY16,1)))</f>
        <v/>
      </c>
      <c r="H16" s="183" t="str">
        <f>IF(AND(10000000&lt;=共通項目入力シート!$C$15,共通項目入力シート!$C$15&lt;100000000),"\",IF(AZ16=0,"",RIGHT(AZ16,1)))</f>
        <v/>
      </c>
      <c r="I16" s="181" t="str">
        <f>IF(AND(1000000&lt;=共通項目入力シート!$C$15,共通項目入力シート!$C$15&lt;10000000),"\",IF(BA16=0,"",RIGHT(BA16,1)))</f>
        <v/>
      </c>
      <c r="J16" s="182" t="str">
        <f>IF(AND(100000&lt;=共通項目入力シート!$C$15,共通項目入力シート!$C$15&lt;1000000),"\",IF(BB16=0,"",RIGHT(BB16,1)))</f>
        <v/>
      </c>
      <c r="K16" s="183" t="str">
        <f>IF(AND(10000&lt;=共通項目入力シート!$C$15,共通項目入力シート!$C$15&lt;100000),"\",IF(BC16=0,"",RIGHT(BC16,1)))</f>
        <v/>
      </c>
      <c r="L16" s="181" t="str">
        <f>IF(AND(1000&lt;=共通項目入力シート!$C$15,共通項目入力シート!$C$15&lt;10000),"\",IF(BD16=0,"",RIGHT(BD16,1)))</f>
        <v/>
      </c>
      <c r="M16" s="182" t="str">
        <f>IF(AND(100&lt;=共通項目入力シート!$C$15,共通項目入力シート!$C$15&lt;1000),"\",IF(BE16=0,"",RIGHT(BE16,1)))</f>
        <v/>
      </c>
      <c r="N16" s="183" t="str">
        <f>IF(AND(10&lt;=共通項目入力シート!$C$15,共通項目入力シート!$C$15&lt;100),"\",IF(BF16=0,"",RIGHT(BF16,1)))</f>
        <v/>
      </c>
      <c r="O16" s="181" t="str">
        <f>IF(AND(1&lt;=共通項目入力シート!$C$15,共通項目入力シート!$C$15&lt;10),"\",IF(BG16=0,"",RIGHT(BG16,1)))</f>
        <v/>
      </c>
      <c r="P16" s="181" t="str">
        <f>IF(BH16=0,"",RIGHT(BH16,1))</f>
        <v/>
      </c>
      <c r="U16" s="124"/>
      <c r="V16" s="124"/>
      <c r="W16" s="124"/>
      <c r="X16" s="124"/>
      <c r="AX16" s="126">
        <f>INT(共通項目入力シート!$C$15/修繕契約書!AX15)</f>
        <v>0</v>
      </c>
      <c r="AY16" s="126">
        <f>INT(共通項目入力シート!$C$15/修繕契約書!AY15)</f>
        <v>0</v>
      </c>
      <c r="AZ16" s="126">
        <f>INT(共通項目入力シート!$C$15/修繕契約書!AZ15)</f>
        <v>0</v>
      </c>
      <c r="BA16" s="126">
        <f>INT(共通項目入力シート!$C$15/修繕契約書!BA15)</f>
        <v>0</v>
      </c>
      <c r="BB16" s="126">
        <f>INT(共通項目入力シート!$C$15/修繕契約書!BB15)</f>
        <v>0</v>
      </c>
      <c r="BC16" s="126">
        <f>INT(共通項目入力シート!$C$15/修繕契約書!BC15)</f>
        <v>0</v>
      </c>
      <c r="BD16" s="126">
        <f>INT(共通項目入力シート!$C$15/修繕契約書!BD15)</f>
        <v>0</v>
      </c>
      <c r="BE16" s="126">
        <f>INT(共通項目入力シート!$C$15/修繕契約書!BE15)</f>
        <v>0</v>
      </c>
      <c r="BF16" s="126">
        <f>INT(共通項目入力シート!$C$15/修繕契約書!BF15)</f>
        <v>0</v>
      </c>
      <c r="BG16" s="126">
        <f>INT(共通項目入力シート!$C$15/修繕契約書!BG15)</f>
        <v>0</v>
      </c>
      <c r="BH16" s="126">
        <f>INT(共通項目入力シート!$C$15/修繕契約書!BH15)</f>
        <v>0</v>
      </c>
    </row>
    <row r="17" spans="2:19" ht="40.5" customHeight="1">
      <c r="C17" s="270" t="s">
        <v>12</v>
      </c>
      <c r="D17" s="270"/>
      <c r="E17" s="270"/>
      <c r="F17" s="270"/>
      <c r="G17" s="270"/>
      <c r="H17" s="270"/>
      <c r="I17" s="270"/>
      <c r="J17" s="270"/>
      <c r="K17" s="270"/>
      <c r="L17" s="271" t="str">
        <f>IF(共通項目入力シート!C17="","",共通項目入力シート!C17)</f>
        <v/>
      </c>
      <c r="M17" s="271"/>
      <c r="N17" s="271"/>
      <c r="O17" s="271"/>
      <c r="P17" s="9" t="s">
        <v>10</v>
      </c>
    </row>
    <row r="18" spans="2:19" ht="24" customHeight="1">
      <c r="B18" s="263" t="s">
        <v>13</v>
      </c>
      <c r="C18" s="263"/>
      <c r="D18" s="263"/>
      <c r="E18" s="272"/>
      <c r="F18" s="272"/>
      <c r="G18" s="272"/>
      <c r="H18" s="272"/>
      <c r="I18" s="272"/>
    </row>
    <row r="19" spans="2:19" ht="9" customHeight="1">
      <c r="B19" s="14"/>
      <c r="C19" s="14"/>
      <c r="D19" s="14"/>
      <c r="E19" s="14"/>
      <c r="F19" s="14"/>
      <c r="G19" s="14"/>
      <c r="H19" s="14"/>
      <c r="I19" s="14"/>
      <c r="J19" s="14"/>
      <c r="K19" s="14"/>
      <c r="L19" s="14"/>
      <c r="M19" s="14"/>
      <c r="N19" s="14"/>
      <c r="O19" s="14"/>
      <c r="P19" s="14"/>
      <c r="Q19" s="15"/>
      <c r="R19" s="15"/>
    </row>
    <row r="20" spans="2:19" ht="35.1" customHeight="1">
      <c r="B20" s="16"/>
      <c r="C20" s="262" t="s">
        <v>240</v>
      </c>
      <c r="D20" s="262"/>
      <c r="E20" s="262"/>
      <c r="F20" s="262"/>
      <c r="G20" s="262"/>
      <c r="H20" s="262"/>
      <c r="I20" s="262"/>
      <c r="J20" s="262"/>
      <c r="K20" s="262"/>
      <c r="L20" s="262"/>
      <c r="M20" s="262"/>
      <c r="N20" s="262"/>
      <c r="O20" s="262"/>
      <c r="P20" s="262"/>
      <c r="Q20" s="262"/>
      <c r="R20" s="262"/>
    </row>
    <row r="21" spans="2:19" ht="35.1" customHeight="1">
      <c r="B21" s="16"/>
      <c r="C21" s="262"/>
      <c r="D21" s="262"/>
      <c r="E21" s="262"/>
      <c r="F21" s="262"/>
      <c r="G21" s="262"/>
      <c r="H21" s="262"/>
      <c r="I21" s="262"/>
      <c r="J21" s="262"/>
      <c r="K21" s="262"/>
      <c r="L21" s="262"/>
      <c r="M21" s="262"/>
      <c r="N21" s="262"/>
      <c r="O21" s="262"/>
      <c r="P21" s="262"/>
      <c r="Q21" s="262"/>
      <c r="R21" s="262"/>
    </row>
    <row r="22" spans="2:19" ht="9" customHeight="1">
      <c r="B22" s="14"/>
      <c r="C22" s="14"/>
      <c r="D22" s="14"/>
      <c r="E22" s="14"/>
      <c r="F22" s="14"/>
      <c r="G22" s="14"/>
      <c r="H22" s="14"/>
      <c r="I22" s="14"/>
      <c r="J22" s="14"/>
      <c r="K22" s="14"/>
      <c r="L22" s="14"/>
      <c r="M22" s="14"/>
      <c r="N22" s="14"/>
      <c r="O22" s="14"/>
      <c r="P22" s="14"/>
      <c r="Q22" s="15"/>
      <c r="R22" s="15"/>
    </row>
    <row r="23" spans="2:19" ht="21.95" customHeight="1">
      <c r="B23" s="263" t="s">
        <v>14</v>
      </c>
      <c r="C23" s="263"/>
      <c r="D23" s="263"/>
      <c r="E23" s="263"/>
      <c r="F23" s="264"/>
      <c r="G23" s="264"/>
      <c r="H23" s="264"/>
      <c r="I23" s="264"/>
      <c r="J23" s="264"/>
      <c r="K23" s="264"/>
      <c r="L23" s="264"/>
      <c r="M23" s="264"/>
      <c r="N23" s="264"/>
      <c r="O23" s="264"/>
      <c r="P23" s="264"/>
      <c r="Q23" s="264"/>
    </row>
    <row r="24" spans="2:19" ht="21.95" customHeight="1">
      <c r="E24" s="17"/>
      <c r="F24" s="264"/>
      <c r="G24" s="264"/>
      <c r="H24" s="264"/>
      <c r="I24" s="264"/>
      <c r="J24" s="264"/>
      <c r="K24" s="264"/>
      <c r="L24" s="264"/>
      <c r="M24" s="264"/>
      <c r="N24" s="264"/>
      <c r="O24" s="264"/>
      <c r="P24" s="264"/>
      <c r="Q24" s="264"/>
    </row>
    <row r="25" spans="2:19" ht="21.75" customHeight="1">
      <c r="E25" s="18"/>
      <c r="F25" s="19"/>
      <c r="G25" s="19"/>
      <c r="H25" s="19"/>
      <c r="I25" s="19"/>
      <c r="J25" s="19"/>
      <c r="K25" s="19"/>
      <c r="L25" s="19"/>
      <c r="M25" s="19"/>
      <c r="N25" s="19"/>
      <c r="O25" s="19"/>
      <c r="P25" s="19"/>
      <c r="Q25" s="19"/>
    </row>
    <row r="26" spans="2:19" ht="9.75" customHeight="1"/>
    <row r="27" spans="2:19" ht="36" customHeight="1">
      <c r="C27" s="265" t="s">
        <v>244</v>
      </c>
      <c r="D27" s="265"/>
      <c r="E27" s="265"/>
      <c r="F27" s="265"/>
      <c r="G27" s="265"/>
      <c r="H27" s="265"/>
      <c r="I27" s="265"/>
      <c r="J27" s="265"/>
      <c r="K27" s="265"/>
      <c r="L27" s="265"/>
      <c r="M27" s="265"/>
      <c r="N27" s="265"/>
      <c r="O27" s="265"/>
      <c r="P27" s="265"/>
      <c r="Q27" s="265"/>
      <c r="R27" s="265"/>
    </row>
    <row r="28" spans="2:19" ht="12.75" customHeight="1"/>
    <row r="29" spans="2:19" ht="29.25" customHeight="1">
      <c r="B29" s="14"/>
      <c r="C29" s="267" t="str">
        <f>IF(S29="","",TEXT(S29,"ggge(")&amp;TEXT(S29,"yyyy)年")&amp;MONTH(S29)&amp;"月"&amp;DAY(S29)&amp;"日")</f>
        <v>明治33(1900)年1月0日</v>
      </c>
      <c r="D29" s="267"/>
      <c r="E29" s="267"/>
      <c r="F29" s="267"/>
      <c r="G29" s="267"/>
      <c r="H29" s="267"/>
      <c r="I29" s="267"/>
      <c r="J29" s="14"/>
      <c r="K29" s="14"/>
      <c r="L29" s="14"/>
      <c r="M29" s="14"/>
      <c r="N29" s="14"/>
      <c r="O29" s="14"/>
      <c r="P29" s="14"/>
      <c r="Q29" s="15"/>
      <c r="R29" s="15"/>
      <c r="S29">
        <f>共通項目入力シート!C9</f>
        <v>0</v>
      </c>
    </row>
    <row r="30" spans="2:19" ht="15.75" customHeight="1">
      <c r="B30" s="14"/>
      <c r="C30" s="6"/>
      <c r="E30" s="6"/>
      <c r="G30" s="6"/>
      <c r="I30" s="6"/>
      <c r="J30" s="14"/>
      <c r="K30" s="14"/>
      <c r="L30" s="14"/>
      <c r="M30" s="14"/>
      <c r="N30" s="14"/>
      <c r="O30" s="14"/>
      <c r="P30" s="14"/>
      <c r="Q30" s="15"/>
      <c r="R30" s="15"/>
    </row>
    <row r="31" spans="2:19" ht="24" customHeight="1">
      <c r="C31" s="266" t="s">
        <v>15</v>
      </c>
      <c r="D31" s="266"/>
      <c r="E31" s="20"/>
      <c r="F31" s="20"/>
      <c r="G31" s="21" t="s">
        <v>223</v>
      </c>
      <c r="H31" s="22"/>
    </row>
    <row r="32" spans="2:19" ht="24" customHeight="1">
      <c r="C32" s="266"/>
      <c r="D32" s="266"/>
      <c r="G32" s="138" t="s">
        <v>246</v>
      </c>
      <c r="H32" s="138"/>
      <c r="I32" s="20"/>
      <c r="J32" s="21"/>
      <c r="K32" s="22"/>
      <c r="L32" s="22"/>
      <c r="M32" s="22"/>
      <c r="N32" s="22"/>
      <c r="O32" s="22"/>
      <c r="P32" s="22"/>
      <c r="Q32" s="23"/>
    </row>
    <row r="33" spans="3:17" ht="18" customHeight="1">
      <c r="G33" s="97" t="s">
        <v>247</v>
      </c>
    </row>
    <row r="34" spans="3:17" ht="15" customHeight="1">
      <c r="F34" s="189"/>
      <c r="G34" s="189"/>
      <c r="H34" s="257"/>
      <c r="I34" s="257"/>
      <c r="J34" s="257"/>
      <c r="K34" s="257"/>
      <c r="L34" s="257"/>
      <c r="M34" s="257"/>
      <c r="N34" s="257"/>
      <c r="O34" s="257"/>
      <c r="P34" s="257"/>
      <c r="Q34" s="257"/>
    </row>
    <row r="35" spans="3:17" ht="24" customHeight="1">
      <c r="F35" s="256" t="s">
        <v>16</v>
      </c>
      <c r="G35" s="256"/>
      <c r="H35" s="257">
        <f>共通項目入力シート!C20</f>
        <v>0</v>
      </c>
      <c r="I35" s="257"/>
      <c r="J35" s="257"/>
      <c r="K35" s="257"/>
      <c r="L35" s="257"/>
      <c r="M35" s="257"/>
      <c r="N35" s="257"/>
      <c r="O35" s="257"/>
      <c r="P35" s="257"/>
      <c r="Q35" s="257"/>
    </row>
    <row r="36" spans="3:17" ht="24" customHeight="1">
      <c r="C36" s="21" t="s">
        <v>17</v>
      </c>
      <c r="D36" s="20"/>
      <c r="F36" s="24"/>
      <c r="G36" s="24"/>
      <c r="H36" s="190" t="str">
        <f>IF(共通項目入力シート!C22="","",共通項目入力シート!C22)</f>
        <v/>
      </c>
      <c r="I36" s="190"/>
      <c r="J36" s="190"/>
      <c r="K36" s="190"/>
      <c r="L36" s="190"/>
      <c r="M36" s="190"/>
      <c r="N36" s="190"/>
      <c r="O36" s="190"/>
      <c r="P36" s="190"/>
      <c r="Q36" s="190"/>
    </row>
    <row r="37" spans="3:17" ht="24" customHeight="1">
      <c r="F37" s="256" t="s">
        <v>18</v>
      </c>
      <c r="G37" s="256"/>
      <c r="H37" s="257">
        <f>共通項目入力シート!C24</f>
        <v>0</v>
      </c>
      <c r="I37" s="257"/>
      <c r="J37" s="257"/>
      <c r="K37" s="257"/>
      <c r="L37" s="257"/>
      <c r="M37" s="257"/>
      <c r="N37" s="257"/>
      <c r="O37" s="257"/>
      <c r="P37" s="257"/>
      <c r="Q37" s="258"/>
    </row>
    <row r="38" spans="3:17" ht="24" customHeight="1">
      <c r="F38" s="259" t="s">
        <v>19</v>
      </c>
      <c r="G38" s="259"/>
      <c r="H38" s="260">
        <f>共通項目入力シート!C26</f>
        <v>0</v>
      </c>
      <c r="I38" s="260"/>
      <c r="J38" s="260"/>
      <c r="K38" s="260"/>
      <c r="L38" s="261">
        <f>共通項目入力シート!C28</f>
        <v>0</v>
      </c>
      <c r="M38" s="261"/>
      <c r="N38" s="261"/>
      <c r="O38" s="261"/>
      <c r="P38" s="261"/>
      <c r="Q38" s="258"/>
    </row>
    <row r="39" spans="3:17" ht="24" customHeight="1">
      <c r="F39" s="24"/>
      <c r="G39" s="24"/>
      <c r="H39" s="25"/>
      <c r="I39" s="25"/>
      <c r="J39" s="25"/>
      <c r="K39" s="25"/>
      <c r="L39" s="25"/>
      <c r="M39" s="25"/>
      <c r="N39" s="25"/>
      <c r="O39" s="25"/>
      <c r="P39" s="25"/>
    </row>
    <row r="40" spans="3:17" ht="24" customHeight="1"/>
    <row r="41" spans="3:17" ht="24" customHeight="1"/>
    <row r="42" spans="3:17" ht="24" customHeight="1"/>
  </sheetData>
  <sheetProtection algorithmName="SHA-512" hashValue="9587tXTyIQ+A/n4Qijf6BQ1eT5zQTehDpjIZ9uXm3aqLlx9HWo17ZUPuX3k0tquDpthwiZginaiNuq3MbS1YXA==" saltValue="BigX2M/WjyPVHdaM+c8fcQ==" spinCount="100000" sheet="1" objects="1" scenarios="1"/>
  <mergeCells count="29">
    <mergeCell ref="B12:D13"/>
    <mergeCell ref="C3:P3"/>
    <mergeCell ref="E5:I5"/>
    <mergeCell ref="B7:D8"/>
    <mergeCell ref="E7:P8"/>
    <mergeCell ref="B9:D10"/>
    <mergeCell ref="E9:P10"/>
    <mergeCell ref="H12:N12"/>
    <mergeCell ref="H13:N13"/>
    <mergeCell ref="B16:D16"/>
    <mergeCell ref="C17:K17"/>
    <mergeCell ref="L17:O17"/>
    <mergeCell ref="B18:D18"/>
    <mergeCell ref="E18:I18"/>
    <mergeCell ref="C20:R21"/>
    <mergeCell ref="B23:E23"/>
    <mergeCell ref="F23:Q24"/>
    <mergeCell ref="C27:R27"/>
    <mergeCell ref="C31:D32"/>
    <mergeCell ref="C29:I29"/>
    <mergeCell ref="H34:Q34"/>
    <mergeCell ref="F35:G35"/>
    <mergeCell ref="H35:Q35"/>
    <mergeCell ref="F37:G37"/>
    <mergeCell ref="H37:P37"/>
    <mergeCell ref="Q37:Q38"/>
    <mergeCell ref="F38:G38"/>
    <mergeCell ref="H38:K38"/>
    <mergeCell ref="L38:P38"/>
  </mergeCells>
  <phoneticPr fontId="1"/>
  <conditionalFormatting sqref="A1:XFD11 A19:XFD26 A18:E18 J18:XFD18 A14:XFD17 A12:H13 O12:XFD13 A29:C29 J29:XFD29 A28:XFD28 A27:B27 S27:XFD27 A30:XFD1048576">
    <cfRule type="expression" dxfId="1" priority="2" stopIfTrue="1">
      <formula>CELL("prptect",A1)=0</formula>
    </cfRule>
  </conditionalFormatting>
  <conditionalFormatting sqref="C27:R27">
    <cfRule type="expression" dxfId="0" priority="1" stopIfTrue="1">
      <formula>CELL("prptect",C27)=0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L88"/>
  <sheetViews>
    <sheetView view="pageBreakPreview" topLeftCell="A7" zoomScale="80" zoomScaleNormal="70" zoomScaleSheetLayoutView="80" workbookViewId="0">
      <selection activeCell="M38" sqref="M38"/>
    </sheetView>
  </sheetViews>
  <sheetFormatPr defaultColWidth="8.75" defaultRowHeight="13.5"/>
  <cols>
    <col min="1" max="10" width="8.75" style="6"/>
    <col min="11" max="11" width="17.25" style="6" bestFit="1" customWidth="1"/>
    <col min="12" max="16384" width="8.75" style="6"/>
  </cols>
  <sheetData>
    <row r="5" spans="2:12" ht="37.9" customHeight="1">
      <c r="B5" s="280" t="s">
        <v>109</v>
      </c>
      <c r="C5" s="280"/>
      <c r="D5" s="280"/>
      <c r="E5" s="280"/>
      <c r="F5" s="280"/>
      <c r="G5" s="280"/>
      <c r="H5" s="280"/>
    </row>
    <row r="8" spans="2:12" ht="19.899999999999999" customHeight="1">
      <c r="C8" s="59" t="s">
        <v>205</v>
      </c>
      <c r="D8" s="268"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68"/>
      <c r="F8" s="268"/>
      <c r="G8" s="268"/>
    </row>
    <row r="11" spans="2:12" ht="19.899999999999999" customHeight="1">
      <c r="B11" s="6" t="s">
        <v>237</v>
      </c>
      <c r="C11" s="281">
        <f>共通項目入力シート!C5</f>
        <v>0</v>
      </c>
      <c r="D11" s="281"/>
      <c r="E11" s="281"/>
      <c r="F11" s="281"/>
      <c r="G11" s="281"/>
      <c r="H11" s="281"/>
    </row>
    <row r="12" spans="2:12" ht="19.899999999999999" customHeight="1"/>
    <row r="13" spans="2:12" ht="19.899999999999999" customHeight="1">
      <c r="B13" s="6" t="s">
        <v>110</v>
      </c>
      <c r="C13" s="281">
        <f>共通項目入力シート!C7</f>
        <v>0</v>
      </c>
      <c r="D13" s="281"/>
      <c r="E13" s="281"/>
      <c r="F13" s="281"/>
      <c r="G13" s="281"/>
      <c r="H13" s="281"/>
    </row>
    <row r="14" spans="2:12" ht="19.899999999999999" customHeight="1"/>
    <row r="16" spans="2:12">
      <c r="K16" s="144">
        <f>共通項目入力シート!C9</f>
        <v>0</v>
      </c>
      <c r="L16" s="6" t="s">
        <v>226</v>
      </c>
    </row>
    <row r="17" spans="1:11" ht="18" customHeight="1">
      <c r="A17" s="279"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79"/>
      <c r="C17" s="279"/>
      <c r="D17" s="279"/>
      <c r="E17" s="279"/>
      <c r="F17" s="279"/>
      <c r="G17" s="279"/>
      <c r="H17" s="279"/>
      <c r="I17" s="279"/>
      <c r="K17" s="6" t="str">
        <f>TEXT(K16,L16)</f>
        <v>明治33年1月0日</v>
      </c>
    </row>
    <row r="18" spans="1:11">
      <c r="A18" s="279"/>
      <c r="B18" s="279"/>
      <c r="C18" s="279"/>
      <c r="D18" s="279"/>
      <c r="E18" s="279"/>
      <c r="F18" s="279"/>
      <c r="G18" s="279"/>
      <c r="H18" s="279"/>
      <c r="I18" s="279"/>
    </row>
    <row r="19" spans="1:11">
      <c r="A19" s="279"/>
      <c r="B19" s="279"/>
      <c r="C19" s="279"/>
      <c r="D19" s="279"/>
      <c r="E19" s="279"/>
      <c r="F19" s="279"/>
      <c r="G19" s="279"/>
      <c r="H19" s="279"/>
      <c r="I19" s="279"/>
    </row>
    <row r="20" spans="1:11">
      <c r="A20" s="279"/>
      <c r="B20" s="279"/>
      <c r="C20" s="279"/>
      <c r="D20" s="279"/>
      <c r="E20" s="279"/>
      <c r="F20" s="279"/>
      <c r="G20" s="279"/>
      <c r="H20" s="279"/>
      <c r="I20" s="279"/>
    </row>
    <row r="21" spans="1:11">
      <c r="A21" s="279"/>
      <c r="B21" s="279"/>
      <c r="C21" s="279"/>
      <c r="D21" s="279"/>
      <c r="E21" s="279"/>
      <c r="F21" s="279"/>
      <c r="G21" s="279"/>
      <c r="H21" s="279"/>
      <c r="I21" s="279"/>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66</v>
      </c>
      <c r="F24" s="96"/>
      <c r="G24" s="96"/>
      <c r="H24" s="96"/>
      <c r="I24" s="96"/>
    </row>
    <row r="25" spans="1:11">
      <c r="A25" s="96"/>
      <c r="B25" s="96"/>
      <c r="C25" s="96"/>
      <c r="D25" s="96"/>
      <c r="E25" s="96"/>
      <c r="F25" s="96"/>
      <c r="G25" s="96"/>
      <c r="H25" s="96"/>
      <c r="I25" s="96"/>
    </row>
    <row r="29" spans="1:11">
      <c r="A29" s="6" t="s">
        <v>111</v>
      </c>
    </row>
    <row r="32" spans="1:11">
      <c r="A32" s="6" t="str">
        <f>IF(K16="","",TEXT(K16,"ggge(")&amp;TEXT(K16,"yyyy)年")&amp;MONTH(K16)&amp;"月"&amp;DAY(K16)&amp;"日")</f>
        <v>明治33(1900)年1月0日</v>
      </c>
    </row>
    <row r="37" spans="2:12" ht="19.899999999999999" customHeight="1">
      <c r="B37" s="6" t="s">
        <v>112</v>
      </c>
      <c r="C37" s="6" t="s">
        <v>249</v>
      </c>
    </row>
    <row r="38" spans="2:12" ht="19.899999999999999" customHeight="1"/>
    <row r="39" spans="2:12" ht="19.899999999999999" customHeight="1">
      <c r="C39" s="6" t="s">
        <v>248</v>
      </c>
    </row>
    <row r="40" spans="2:12" ht="19.899999999999999" customHeight="1"/>
    <row r="41" spans="2:12" ht="19.899999999999999" customHeight="1">
      <c r="B41" s="6" t="s">
        <v>203</v>
      </c>
      <c r="C41" s="6" t="s">
        <v>204</v>
      </c>
      <c r="D41" s="283">
        <f>共通項目入力シート!C20</f>
        <v>0</v>
      </c>
      <c r="E41" s="283"/>
      <c r="F41" s="283"/>
      <c r="G41" s="283"/>
      <c r="H41" s="283"/>
      <c r="I41" s="283"/>
    </row>
    <row r="42" spans="2:12" ht="19.899999999999999" customHeight="1">
      <c r="C42" s="63" t="s">
        <v>209</v>
      </c>
      <c r="D42" s="283" t="str">
        <f>IF(共通項目入力シート!C22="","",共通項目入力シート!C22)</f>
        <v/>
      </c>
      <c r="E42" s="283"/>
      <c r="F42" s="283"/>
      <c r="G42" s="283"/>
      <c r="H42" s="283"/>
      <c r="I42" s="283"/>
    </row>
    <row r="43" spans="2:12" ht="19.899999999999999" customHeight="1">
      <c r="C43" s="6" t="s">
        <v>113</v>
      </c>
      <c r="D43" s="283">
        <f>共通項目入力シート!C24</f>
        <v>0</v>
      </c>
      <c r="E43" s="283"/>
      <c r="F43" s="283"/>
      <c r="G43" s="283"/>
      <c r="H43" s="283"/>
      <c r="I43" s="61"/>
    </row>
    <row r="44" spans="2:12" ht="19.899999999999999" customHeight="1">
      <c r="C44" s="102" t="s">
        <v>208</v>
      </c>
      <c r="D44" s="208" t="str">
        <f>共通項目入力シート!C26&amp;"  "&amp;共通項目入力シート!C28</f>
        <v xml:space="preserve">  </v>
      </c>
      <c r="E44" s="208"/>
      <c r="F44" s="208"/>
      <c r="G44" s="208"/>
      <c r="H44" s="208"/>
    </row>
    <row r="45" spans="2:12" ht="19.899999999999999" customHeight="1"/>
    <row r="48" spans="2:12">
      <c r="L48" s="6" t="s">
        <v>120</v>
      </c>
    </row>
    <row r="51" spans="1:9" ht="21" customHeight="1">
      <c r="C51" s="282" t="s">
        <v>114</v>
      </c>
      <c r="D51" s="282"/>
      <c r="E51" s="282"/>
      <c r="F51" s="282"/>
      <c r="G51" s="282"/>
      <c r="H51" s="98"/>
    </row>
    <row r="52" spans="1:9" ht="21">
      <c r="C52" s="91"/>
      <c r="D52" s="91"/>
      <c r="E52" s="91"/>
      <c r="F52" s="91"/>
      <c r="G52" s="91"/>
    </row>
    <row r="53" spans="1:9" ht="21">
      <c r="C53" s="91"/>
      <c r="D53" s="91"/>
      <c r="E53" s="91"/>
      <c r="F53" s="91"/>
      <c r="G53" s="91"/>
    </row>
    <row r="56" spans="1:9" s="97" customFormat="1" ht="17.25">
      <c r="A56" s="97" t="s">
        <v>115</v>
      </c>
    </row>
    <row r="57" spans="1:9">
      <c r="A57" s="6" t="s">
        <v>201</v>
      </c>
    </row>
    <row r="58" spans="1:9" ht="18" customHeight="1">
      <c r="A58" s="279" t="s">
        <v>202</v>
      </c>
      <c r="B58" s="279"/>
      <c r="C58" s="279"/>
      <c r="D58" s="279"/>
      <c r="E58" s="279"/>
      <c r="F58" s="279"/>
      <c r="G58" s="279"/>
      <c r="H58" s="279"/>
      <c r="I58" s="279"/>
    </row>
    <row r="59" spans="1:9" ht="13.15" customHeight="1">
      <c r="A59" s="279"/>
      <c r="B59" s="279"/>
      <c r="C59" s="279"/>
      <c r="D59" s="279"/>
      <c r="E59" s="279"/>
      <c r="F59" s="279"/>
      <c r="G59" s="279"/>
      <c r="H59" s="279"/>
      <c r="I59" s="279"/>
    </row>
    <row r="60" spans="1:9">
      <c r="A60" s="279"/>
      <c r="B60" s="279"/>
      <c r="C60" s="279"/>
      <c r="D60" s="279"/>
      <c r="E60" s="279"/>
      <c r="F60" s="279"/>
      <c r="G60" s="279"/>
      <c r="H60" s="279"/>
      <c r="I60" s="279"/>
    </row>
    <row r="61" spans="1:9">
      <c r="A61" s="279"/>
      <c r="B61" s="279"/>
      <c r="C61" s="279"/>
      <c r="D61" s="279"/>
      <c r="E61" s="279"/>
      <c r="F61" s="279"/>
      <c r="G61" s="279"/>
      <c r="H61" s="279"/>
      <c r="I61" s="279"/>
    </row>
    <row r="62" spans="1:9">
      <c r="A62" s="279"/>
      <c r="B62" s="279"/>
      <c r="C62" s="279"/>
      <c r="D62" s="279"/>
      <c r="E62" s="279"/>
      <c r="F62" s="279"/>
      <c r="G62" s="279"/>
      <c r="H62" s="279"/>
      <c r="I62" s="279"/>
    </row>
    <row r="63" spans="1:9">
      <c r="A63" s="279"/>
      <c r="B63" s="279"/>
      <c r="C63" s="279"/>
      <c r="D63" s="279"/>
      <c r="E63" s="279"/>
      <c r="F63" s="279"/>
      <c r="G63" s="279"/>
      <c r="H63" s="279"/>
      <c r="I63" s="279"/>
    </row>
    <row r="64" spans="1:9">
      <c r="A64" s="279"/>
      <c r="B64" s="279"/>
      <c r="C64" s="279"/>
      <c r="D64" s="279"/>
      <c r="E64" s="279"/>
      <c r="F64" s="279"/>
      <c r="G64" s="279"/>
      <c r="H64" s="279"/>
      <c r="I64" s="279"/>
    </row>
    <row r="66" spans="1:9" s="97" customFormat="1" ht="17.25">
      <c r="A66" s="97" t="s">
        <v>116</v>
      </c>
    </row>
    <row r="68" spans="1:9" ht="13.15" customHeight="1">
      <c r="A68" s="279" t="s">
        <v>228</v>
      </c>
      <c r="B68" s="279"/>
      <c r="C68" s="279"/>
      <c r="D68" s="279"/>
      <c r="E68" s="279"/>
      <c r="F68" s="279"/>
      <c r="G68" s="279"/>
      <c r="H68" s="279"/>
      <c r="I68" s="279"/>
    </row>
    <row r="69" spans="1:9">
      <c r="A69" s="279"/>
      <c r="B69" s="279"/>
      <c r="C69" s="279"/>
      <c r="D69" s="279"/>
      <c r="E69" s="279"/>
      <c r="F69" s="279"/>
      <c r="G69" s="279"/>
      <c r="H69" s="279"/>
      <c r="I69" s="279"/>
    </row>
    <row r="70" spans="1:9">
      <c r="A70" s="279"/>
      <c r="B70" s="279"/>
      <c r="C70" s="279"/>
      <c r="D70" s="279"/>
      <c r="E70" s="279"/>
      <c r="F70" s="279"/>
      <c r="G70" s="279"/>
      <c r="H70" s="279"/>
      <c r="I70" s="279"/>
    </row>
    <row r="71" spans="1:9">
      <c r="A71" s="279"/>
      <c r="B71" s="279"/>
      <c r="C71" s="279"/>
      <c r="D71" s="279"/>
      <c r="E71" s="279"/>
      <c r="F71" s="279"/>
      <c r="G71" s="279"/>
      <c r="H71" s="279"/>
      <c r="I71" s="279"/>
    </row>
    <row r="72" spans="1:9">
      <c r="A72" s="279"/>
      <c r="B72" s="279"/>
      <c r="C72" s="279"/>
      <c r="D72" s="279"/>
      <c r="E72" s="279"/>
      <c r="F72" s="279"/>
      <c r="G72" s="279"/>
      <c r="H72" s="279"/>
      <c r="I72" s="279"/>
    </row>
    <row r="73" spans="1:9">
      <c r="A73" s="279"/>
      <c r="B73" s="279"/>
      <c r="C73" s="279"/>
      <c r="D73" s="279"/>
      <c r="E73" s="279"/>
      <c r="F73" s="279"/>
      <c r="G73" s="279"/>
      <c r="H73" s="279"/>
      <c r="I73" s="279"/>
    </row>
    <row r="74" spans="1:9">
      <c r="A74" s="279"/>
      <c r="B74" s="279"/>
      <c r="C74" s="279"/>
      <c r="D74" s="279"/>
      <c r="E74" s="279"/>
      <c r="F74" s="279"/>
      <c r="G74" s="279"/>
      <c r="H74" s="279"/>
      <c r="I74" s="279"/>
    </row>
    <row r="75" spans="1:9">
      <c r="A75" s="279"/>
      <c r="B75" s="279"/>
      <c r="C75" s="279"/>
      <c r="D75" s="279"/>
      <c r="E75" s="279"/>
      <c r="F75" s="279"/>
      <c r="G75" s="279"/>
      <c r="H75" s="279"/>
      <c r="I75" s="279"/>
    </row>
    <row r="76" spans="1:9">
      <c r="A76" s="279"/>
      <c r="B76" s="279"/>
      <c r="C76" s="279"/>
      <c r="D76" s="279"/>
      <c r="E76" s="279"/>
      <c r="F76" s="279"/>
      <c r="G76" s="279"/>
      <c r="H76" s="279"/>
      <c r="I76" s="279"/>
    </row>
    <row r="77" spans="1:9">
      <c r="A77" s="279"/>
      <c r="B77" s="279"/>
      <c r="C77" s="279"/>
      <c r="D77" s="279"/>
      <c r="E77" s="279"/>
      <c r="F77" s="279"/>
      <c r="G77" s="279"/>
      <c r="H77" s="279"/>
      <c r="I77" s="279"/>
    </row>
    <row r="78" spans="1:9">
      <c r="A78" s="279"/>
      <c r="B78" s="279"/>
      <c r="C78" s="279"/>
      <c r="D78" s="279"/>
      <c r="E78" s="279"/>
      <c r="F78" s="279"/>
      <c r="G78" s="279"/>
      <c r="H78" s="279"/>
      <c r="I78" s="279"/>
    </row>
    <row r="79" spans="1:9">
      <c r="A79" s="279"/>
      <c r="B79" s="279"/>
      <c r="C79" s="279"/>
      <c r="D79" s="279"/>
      <c r="E79" s="279"/>
      <c r="F79" s="279"/>
      <c r="G79" s="279"/>
      <c r="H79" s="279"/>
      <c r="I79" s="279"/>
    </row>
    <row r="80" spans="1:9">
      <c r="A80" s="279"/>
      <c r="B80" s="279"/>
      <c r="C80" s="279"/>
      <c r="D80" s="279"/>
      <c r="E80" s="279"/>
      <c r="F80" s="279"/>
      <c r="G80" s="279"/>
      <c r="H80" s="279"/>
      <c r="I80" s="279"/>
    </row>
    <row r="81" spans="1:9">
      <c r="A81" s="279"/>
      <c r="B81" s="279"/>
      <c r="C81" s="279"/>
      <c r="D81" s="279"/>
      <c r="E81" s="279"/>
      <c r="F81" s="279"/>
      <c r="G81" s="279"/>
      <c r="H81" s="279"/>
      <c r="I81" s="279"/>
    </row>
    <row r="82" spans="1:9">
      <c r="A82" s="279"/>
      <c r="B82" s="279"/>
      <c r="C82" s="279"/>
      <c r="D82" s="279"/>
      <c r="E82" s="279"/>
      <c r="F82" s="279"/>
      <c r="G82" s="279"/>
      <c r="H82" s="279"/>
      <c r="I82" s="279"/>
    </row>
    <row r="83" spans="1:9">
      <c r="A83" s="279"/>
      <c r="B83" s="279"/>
      <c r="C83" s="279"/>
      <c r="D83" s="279"/>
      <c r="E83" s="279"/>
      <c r="F83" s="279"/>
      <c r="G83" s="279"/>
      <c r="H83" s="279"/>
      <c r="I83" s="279"/>
    </row>
    <row r="84" spans="1:9">
      <c r="A84" s="279"/>
      <c r="B84" s="279"/>
      <c r="C84" s="279"/>
      <c r="D84" s="279"/>
      <c r="E84" s="279"/>
      <c r="F84" s="279"/>
      <c r="G84" s="279"/>
      <c r="H84" s="279"/>
      <c r="I84" s="279"/>
    </row>
    <row r="85" spans="1:9">
      <c r="A85" s="279"/>
      <c r="B85" s="279"/>
      <c r="C85" s="279"/>
      <c r="D85" s="279"/>
      <c r="E85" s="279"/>
      <c r="F85" s="279"/>
      <c r="G85" s="279"/>
      <c r="H85" s="279"/>
      <c r="I85" s="279"/>
    </row>
    <row r="86" spans="1:9">
      <c r="A86" s="279"/>
      <c r="B86" s="279"/>
      <c r="C86" s="279"/>
      <c r="D86" s="279"/>
      <c r="E86" s="279"/>
      <c r="F86" s="279"/>
      <c r="G86" s="279"/>
      <c r="H86" s="279"/>
      <c r="I86" s="279"/>
    </row>
    <row r="87" spans="1:9">
      <c r="A87" s="279"/>
      <c r="B87" s="279"/>
      <c r="C87" s="279"/>
      <c r="D87" s="279"/>
      <c r="E87" s="279"/>
      <c r="F87" s="279"/>
      <c r="G87" s="279"/>
      <c r="H87" s="279"/>
      <c r="I87" s="279"/>
    </row>
    <row r="88" spans="1:9">
      <c r="A88" s="279"/>
      <c r="B88" s="279"/>
      <c r="C88" s="279"/>
      <c r="D88" s="279"/>
      <c r="E88" s="279"/>
      <c r="F88" s="279"/>
      <c r="G88" s="279"/>
      <c r="H88" s="279"/>
      <c r="I88" s="279"/>
    </row>
  </sheetData>
  <sheetProtection algorithmName="SHA-512" hashValue="uZfCR9zoTbDPoQagzJ9lGe+uPU9Zh78rqu8iQpeNAuMZx6AqwgXUHK0yGXyWkLyvy3/iqFni5xKNcK4H7943FQ==" saltValue="Oqe5ZNgfDD/LrhkC5PHNeQ==" spinCount="100000" sheet="1" objects="1" scenarios="1"/>
  <mergeCells count="12">
    <mergeCell ref="A68:I88"/>
    <mergeCell ref="B5:H5"/>
    <mergeCell ref="C11:H11"/>
    <mergeCell ref="C13:H13"/>
    <mergeCell ref="C51:G51"/>
    <mergeCell ref="A58:I64"/>
    <mergeCell ref="D41:I41"/>
    <mergeCell ref="D42:I42"/>
    <mergeCell ref="D43:H43"/>
    <mergeCell ref="D8:G8"/>
    <mergeCell ref="A17:I21"/>
    <mergeCell ref="D44:H44"/>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M38" sqref="M38"/>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338" t="s">
        <v>49</v>
      </c>
      <c r="B1" s="338"/>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8"/>
    </row>
    <row r="2" spans="1:32" ht="14.25" thickBot="1"/>
    <row r="3" spans="1:32" ht="24" customHeight="1">
      <c r="A3" s="342" t="s">
        <v>48</v>
      </c>
      <c r="B3" s="321"/>
      <c r="C3" s="320" t="s">
        <v>37</v>
      </c>
      <c r="D3" s="321"/>
      <c r="E3" s="322"/>
      <c r="F3" s="299">
        <f>共通項目入力シート!C3</f>
        <v>0</v>
      </c>
      <c r="G3" s="299">
        <f>共通項目入力シート!D3</f>
        <v>0</v>
      </c>
      <c r="H3" s="299">
        <f>共通項目入力シート!E3</f>
        <v>0</v>
      </c>
      <c r="I3" s="299">
        <f>共通項目入力シート!F3</f>
        <v>0</v>
      </c>
      <c r="J3" s="299">
        <f>共通項目入力シート!G3</f>
        <v>0</v>
      </c>
      <c r="K3" s="299">
        <f>共通項目入力シート!H3</f>
        <v>0</v>
      </c>
      <c r="L3" s="299">
        <f>共通項目入力シート!I3</f>
        <v>0</v>
      </c>
      <c r="M3" s="299">
        <f>共通項目入力シート!J3</f>
        <v>0</v>
      </c>
      <c r="N3" s="326" t="s">
        <v>36</v>
      </c>
      <c r="O3" s="321"/>
      <c r="P3" s="327"/>
      <c r="Q3" s="288" t="s">
        <v>47</v>
      </c>
      <c r="R3" s="288"/>
      <c r="S3" s="288"/>
      <c r="T3" s="288"/>
      <c r="U3" s="36"/>
      <c r="V3" s="36" t="s">
        <v>46</v>
      </c>
      <c r="W3" s="36"/>
      <c r="X3" s="317">
        <f>共通項目入力シート!C11</f>
        <v>0</v>
      </c>
      <c r="Y3" s="317"/>
      <c r="Z3" s="317"/>
      <c r="AA3" s="317"/>
      <c r="AB3" s="317"/>
      <c r="AC3" s="317"/>
      <c r="AD3" s="317"/>
      <c r="AE3" s="309"/>
      <c r="AF3" s="310"/>
    </row>
    <row r="4" spans="1:32" ht="24" customHeight="1">
      <c r="A4" s="343"/>
      <c r="B4" s="324"/>
      <c r="C4" s="323"/>
      <c r="D4" s="324"/>
      <c r="E4" s="325"/>
      <c r="F4" s="300"/>
      <c r="G4" s="300"/>
      <c r="H4" s="300"/>
      <c r="I4" s="300"/>
      <c r="J4" s="300"/>
      <c r="K4" s="300"/>
      <c r="L4" s="300"/>
      <c r="M4" s="300"/>
      <c r="N4" s="328"/>
      <c r="O4" s="324"/>
      <c r="P4" s="329"/>
      <c r="Q4" s="289"/>
      <c r="R4" s="289"/>
      <c r="S4" s="289"/>
      <c r="T4" s="289"/>
      <c r="U4" s="53"/>
      <c r="V4" s="54" t="s">
        <v>45</v>
      </c>
      <c r="W4" s="54"/>
      <c r="X4" s="318">
        <f>共通項目入力シート!C13</f>
        <v>0</v>
      </c>
      <c r="Y4" s="318"/>
      <c r="Z4" s="318"/>
      <c r="AA4" s="318"/>
      <c r="AB4" s="318"/>
      <c r="AC4" s="318"/>
      <c r="AD4" s="318"/>
      <c r="AE4" s="301"/>
      <c r="AF4" s="302"/>
    </row>
    <row r="5" spans="1:32" ht="27" customHeight="1">
      <c r="A5" s="303" t="s">
        <v>230</v>
      </c>
      <c r="B5" s="304"/>
      <c r="C5" s="284">
        <f>共通項目入力シート!C5</f>
        <v>0</v>
      </c>
      <c r="D5" s="285"/>
      <c r="E5" s="285"/>
      <c r="F5" s="285"/>
      <c r="G5" s="285"/>
      <c r="H5" s="285"/>
      <c r="I5" s="285"/>
      <c r="J5" s="285"/>
      <c r="K5" s="285"/>
      <c r="L5" s="285"/>
      <c r="M5" s="285"/>
      <c r="N5" s="285"/>
      <c r="O5" s="285"/>
      <c r="P5" s="285"/>
      <c r="Q5" s="289"/>
      <c r="R5" s="289"/>
      <c r="S5" s="289"/>
      <c r="T5" s="289"/>
      <c r="U5" s="168"/>
      <c r="V5" s="169"/>
      <c r="W5" s="169"/>
      <c r="X5" s="319"/>
      <c r="Y5" s="319"/>
      <c r="Z5" s="319"/>
      <c r="AA5" s="319"/>
      <c r="AB5" s="319"/>
      <c r="AC5" s="319"/>
      <c r="AD5" s="319"/>
      <c r="AE5" s="311"/>
      <c r="AF5" s="312"/>
    </row>
    <row r="6" spans="1:32" ht="27" customHeight="1">
      <c r="A6" s="305"/>
      <c r="B6" s="306"/>
      <c r="C6" s="313"/>
      <c r="D6" s="314"/>
      <c r="E6" s="314"/>
      <c r="F6" s="314"/>
      <c r="G6" s="314"/>
      <c r="H6" s="314"/>
      <c r="I6" s="314"/>
      <c r="J6" s="314"/>
      <c r="K6" s="314"/>
      <c r="L6" s="314"/>
      <c r="M6" s="314"/>
      <c r="N6" s="314"/>
      <c r="O6" s="314"/>
      <c r="P6" s="314"/>
      <c r="Q6" s="290" t="s">
        <v>44</v>
      </c>
      <c r="R6" s="290"/>
      <c r="S6" s="290"/>
      <c r="T6" s="290"/>
      <c r="U6" s="292">
        <f>共通項目入力シート!C24</f>
        <v>0</v>
      </c>
      <c r="V6" s="293"/>
      <c r="W6" s="293"/>
      <c r="X6" s="293"/>
      <c r="Y6" s="293"/>
      <c r="Z6" s="293"/>
      <c r="AA6" s="293"/>
      <c r="AB6" s="293"/>
      <c r="AC6" s="293"/>
      <c r="AD6" s="293"/>
      <c r="AE6" s="293"/>
      <c r="AF6" s="294"/>
    </row>
    <row r="7" spans="1:32" ht="27" customHeight="1">
      <c r="A7" s="307"/>
      <c r="B7" s="308"/>
      <c r="C7" s="315"/>
      <c r="D7" s="316"/>
      <c r="E7" s="316"/>
      <c r="F7" s="316"/>
      <c r="G7" s="316"/>
      <c r="H7" s="316"/>
      <c r="I7" s="316"/>
      <c r="J7" s="316"/>
      <c r="K7" s="316"/>
      <c r="L7" s="316"/>
      <c r="M7" s="316"/>
      <c r="N7" s="316"/>
      <c r="O7" s="316"/>
      <c r="P7" s="316"/>
      <c r="Q7" s="290"/>
      <c r="R7" s="290"/>
      <c r="S7" s="290"/>
      <c r="T7" s="290"/>
      <c r="U7" s="295" t="str">
        <f>IF(共通項目入力シート!C20="","",共通項目入力シート!C20)</f>
        <v/>
      </c>
      <c r="V7" s="295"/>
      <c r="W7" s="295"/>
      <c r="X7" s="295"/>
      <c r="Y7" s="295"/>
      <c r="Z7" s="295"/>
      <c r="AA7" s="295"/>
      <c r="AB7" s="295"/>
      <c r="AC7" s="295"/>
      <c r="AD7" s="295"/>
      <c r="AE7" s="295"/>
      <c r="AF7" s="296"/>
    </row>
    <row r="8" spans="1:32" ht="22.9" customHeight="1">
      <c r="A8" s="346" t="s">
        <v>43</v>
      </c>
      <c r="B8" s="347"/>
      <c r="C8" s="284">
        <f>共通項目入力シート!C7</f>
        <v>0</v>
      </c>
      <c r="D8" s="285"/>
      <c r="E8" s="285"/>
      <c r="F8" s="285"/>
      <c r="G8" s="285"/>
      <c r="H8" s="285"/>
      <c r="I8" s="285"/>
      <c r="J8" s="285"/>
      <c r="K8" s="285"/>
      <c r="L8" s="285"/>
      <c r="M8" s="285"/>
      <c r="N8" s="285"/>
      <c r="O8" s="285"/>
      <c r="P8" s="285"/>
      <c r="Q8" s="290"/>
      <c r="R8" s="290"/>
      <c r="S8" s="290"/>
      <c r="T8" s="290"/>
      <c r="U8" s="295" t="str">
        <f>IF(共通項目入力シート!C22="","",共通項目入力シート!C22)</f>
        <v/>
      </c>
      <c r="V8" s="295"/>
      <c r="W8" s="295"/>
      <c r="X8" s="295"/>
      <c r="Y8" s="295"/>
      <c r="Z8" s="295"/>
      <c r="AA8" s="295"/>
      <c r="AB8" s="295"/>
      <c r="AC8" s="295"/>
      <c r="AD8" s="295"/>
      <c r="AE8" s="295"/>
      <c r="AF8" s="296"/>
    </row>
    <row r="9" spans="1:32" ht="32.25" customHeight="1" thickBot="1">
      <c r="A9" s="348"/>
      <c r="B9" s="349"/>
      <c r="C9" s="286"/>
      <c r="D9" s="287"/>
      <c r="E9" s="287"/>
      <c r="F9" s="287"/>
      <c r="G9" s="287"/>
      <c r="H9" s="287"/>
      <c r="I9" s="287"/>
      <c r="J9" s="287"/>
      <c r="K9" s="287"/>
      <c r="L9" s="287"/>
      <c r="M9" s="287"/>
      <c r="N9" s="287"/>
      <c r="O9" s="287"/>
      <c r="P9" s="287"/>
      <c r="Q9" s="291"/>
      <c r="R9" s="291"/>
      <c r="S9" s="291"/>
      <c r="T9" s="291"/>
      <c r="U9" s="297" t="str">
        <f>共通項目入力シート!C26&amp;"　"&amp;共通項目入力シート!C28</f>
        <v>　</v>
      </c>
      <c r="V9" s="297"/>
      <c r="W9" s="297"/>
      <c r="X9" s="297"/>
      <c r="Y9" s="297"/>
      <c r="Z9" s="297"/>
      <c r="AA9" s="297"/>
      <c r="AB9" s="297"/>
      <c r="AC9" s="297"/>
      <c r="AD9" s="297"/>
      <c r="AE9" s="297"/>
      <c r="AF9" s="298"/>
    </row>
    <row r="10" spans="1:32" ht="20.100000000000001" customHeight="1">
      <c r="A10" s="344" t="s">
        <v>42</v>
      </c>
      <c r="B10" s="345"/>
      <c r="C10" s="153"/>
      <c r="D10" s="339" t="s">
        <v>212</v>
      </c>
      <c r="E10" s="341"/>
      <c r="F10" s="153"/>
      <c r="G10" s="339" t="s">
        <v>213</v>
      </c>
      <c r="H10" s="341"/>
      <c r="I10" s="153"/>
      <c r="J10" s="339" t="s">
        <v>214</v>
      </c>
      <c r="K10" s="341"/>
      <c r="L10" s="154"/>
      <c r="M10" s="339" t="s">
        <v>215</v>
      </c>
      <c r="N10" s="341"/>
      <c r="O10" s="153"/>
      <c r="P10" s="339" t="s">
        <v>216</v>
      </c>
      <c r="Q10" s="341"/>
      <c r="R10" s="154"/>
      <c r="S10" s="339" t="s">
        <v>217</v>
      </c>
      <c r="T10" s="341"/>
      <c r="U10" s="153"/>
      <c r="V10" s="339" t="s">
        <v>218</v>
      </c>
      <c r="W10" s="341"/>
      <c r="X10" s="154"/>
      <c r="Y10" s="339" t="s">
        <v>31</v>
      </c>
      <c r="Z10" s="341"/>
      <c r="AA10" s="153"/>
      <c r="AB10" s="339" t="s">
        <v>31</v>
      </c>
      <c r="AC10" s="341"/>
      <c r="AD10" s="154"/>
      <c r="AE10" s="339" t="s">
        <v>31</v>
      </c>
      <c r="AF10" s="340"/>
    </row>
    <row r="11" spans="1:32" ht="20.100000000000001" customHeight="1" thickBot="1">
      <c r="A11" s="332" t="s">
        <v>41</v>
      </c>
      <c r="B11" s="333"/>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334"/>
      <c r="B12" s="335"/>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36"/>
      <c r="B13" s="337"/>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36"/>
      <c r="B14" s="337"/>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36"/>
      <c r="B15" s="337"/>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36"/>
      <c r="B16" s="337"/>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36"/>
      <c r="B17" s="337"/>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36"/>
      <c r="B18" s="337"/>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36"/>
      <c r="B19" s="337"/>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36"/>
      <c r="B20" s="337"/>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330"/>
      <c r="B21" s="331"/>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40</v>
      </c>
      <c r="B23" s="35"/>
      <c r="C23" s="35"/>
      <c r="D23" s="35"/>
      <c r="E23" s="35"/>
      <c r="F23" s="35"/>
    </row>
    <row r="24" spans="1:32" ht="20.25" customHeight="1">
      <c r="A24" s="35"/>
    </row>
  </sheetData>
  <sheetProtection password="C671" sheet="1" scenarios="1"/>
  <mergeCells count="50">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 ref="A21:B21"/>
    <mergeCell ref="A11:B11"/>
    <mergeCell ref="A12:B12"/>
    <mergeCell ref="A13:B13"/>
    <mergeCell ref="A17:B17"/>
    <mergeCell ref="A14:B14"/>
    <mergeCell ref="A18:B18"/>
    <mergeCell ref="A19:B19"/>
    <mergeCell ref="A20:B20"/>
    <mergeCell ref="A15:B15"/>
    <mergeCell ref="A16:B16"/>
    <mergeCell ref="A5:B7"/>
    <mergeCell ref="AE3:AF3"/>
    <mergeCell ref="AE5:AF5"/>
    <mergeCell ref="C5:P7"/>
    <mergeCell ref="X3:AD3"/>
    <mergeCell ref="X4:AD4"/>
    <mergeCell ref="X5:AD5"/>
    <mergeCell ref="C3:E4"/>
    <mergeCell ref="N3:P4"/>
    <mergeCell ref="C8:P9"/>
    <mergeCell ref="Q3:T5"/>
    <mergeCell ref="Q6:T9"/>
    <mergeCell ref="U6:AF6"/>
    <mergeCell ref="U7:AF7"/>
    <mergeCell ref="U8:AF8"/>
    <mergeCell ref="U9:AF9"/>
    <mergeCell ref="M3:M4"/>
    <mergeCell ref="L3:L4"/>
    <mergeCell ref="K3:K4"/>
    <mergeCell ref="J3:J4"/>
    <mergeCell ref="I3:I4"/>
    <mergeCell ref="G3:G4"/>
    <mergeCell ref="AE4:AF4"/>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activeCell="M38" sqref="M38"/>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53" t="s">
        <v>108</v>
      </c>
      <c r="B1" s="353"/>
      <c r="C1" s="353"/>
      <c r="D1" s="353"/>
      <c r="E1" s="353"/>
      <c r="F1" s="353"/>
      <c r="G1" s="353"/>
      <c r="H1" s="353"/>
      <c r="I1" s="133"/>
    </row>
    <row r="2" spans="1:19" ht="25.5">
      <c r="C2" s="357"/>
      <c r="D2" s="358"/>
      <c r="E2" s="358"/>
      <c r="F2" s="358"/>
    </row>
    <row r="3" spans="1:19" ht="13.5" customHeight="1">
      <c r="A3" s="104"/>
      <c r="B3" s="106"/>
      <c r="C3" s="106"/>
      <c r="D3" s="106"/>
      <c r="E3" s="106"/>
      <c r="F3" s="106"/>
      <c r="G3" s="106"/>
    </row>
    <row r="4" spans="1:19" ht="24">
      <c r="B4" s="104" t="s">
        <v>122</v>
      </c>
      <c r="C4" s="361"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1"/>
      <c r="E4" s="361"/>
      <c r="F4" s="107"/>
    </row>
    <row r="6" spans="1:19" ht="20.100000000000001" customHeight="1">
      <c r="A6" s="108">
        <v>1</v>
      </c>
      <c r="B6" s="109" t="s">
        <v>231</v>
      </c>
      <c r="C6" s="351">
        <f>共通項目入力シート!C5</f>
        <v>0</v>
      </c>
      <c r="D6" s="351"/>
      <c r="E6" s="351"/>
      <c r="F6" s="351"/>
      <c r="G6" s="351"/>
      <c r="H6" s="351"/>
      <c r="I6" s="351"/>
      <c r="J6" s="110"/>
      <c r="K6" s="110"/>
      <c r="L6" s="110"/>
      <c r="M6" s="110"/>
      <c r="N6" s="110"/>
      <c r="O6" s="110"/>
      <c r="P6" s="110"/>
      <c r="Q6" s="110"/>
      <c r="R6" s="110"/>
      <c r="S6" s="110"/>
    </row>
    <row r="7" spans="1:19" ht="20.100000000000001" customHeight="1">
      <c r="A7" s="108">
        <v>2</v>
      </c>
      <c r="B7" s="109" t="s">
        <v>70</v>
      </c>
      <c r="C7" s="351">
        <f>共通項目入力シート!C7</f>
        <v>0</v>
      </c>
      <c r="D7" s="351"/>
      <c r="E7" s="351"/>
      <c r="F7" s="351"/>
      <c r="G7" s="351"/>
      <c r="H7" s="351"/>
      <c r="I7" s="351"/>
      <c r="J7" s="110"/>
      <c r="K7" s="110"/>
      <c r="L7" s="110"/>
      <c r="M7" s="110"/>
      <c r="N7" s="110"/>
      <c r="O7" s="110"/>
      <c r="P7" s="110"/>
      <c r="Q7" s="110"/>
      <c r="R7" s="110"/>
      <c r="S7" s="110"/>
    </row>
    <row r="8" spans="1:19" ht="20.100000000000001" customHeight="1">
      <c r="A8" s="108">
        <v>3</v>
      </c>
      <c r="B8" s="56" t="s">
        <v>138</v>
      </c>
      <c r="C8" s="359" t="str">
        <f>IF(共通項目入力シート!C15="","",共通項目入力シート!C15)</f>
        <v/>
      </c>
      <c r="D8" s="359"/>
      <c r="E8" s="57" t="s">
        <v>140</v>
      </c>
      <c r="F8" s="360"/>
      <c r="G8" s="360"/>
      <c r="H8" s="111"/>
      <c r="I8" s="111"/>
    </row>
    <row r="9" spans="1:19" ht="20.100000000000001" customHeight="1">
      <c r="A9" s="108">
        <v>4</v>
      </c>
      <c r="B9" s="109" t="s">
        <v>139</v>
      </c>
      <c r="C9" s="356"/>
      <c r="D9" s="356"/>
      <c r="E9" s="57" t="s">
        <v>140</v>
      </c>
      <c r="F9" s="170"/>
      <c r="G9" s="57" t="s">
        <v>143</v>
      </c>
      <c r="H9" s="57"/>
      <c r="I9" s="56"/>
    </row>
    <row r="10" spans="1:19" ht="3.75" customHeight="1">
      <c r="A10" s="109"/>
      <c r="B10" s="109"/>
      <c r="C10" s="109"/>
      <c r="D10" s="57"/>
      <c r="E10" s="109"/>
      <c r="F10" s="57"/>
      <c r="G10" s="109"/>
      <c r="H10" s="109"/>
      <c r="I10" s="109"/>
    </row>
    <row r="11" spans="1:19" ht="24" customHeight="1">
      <c r="A11" s="109"/>
      <c r="B11" s="57" t="s">
        <v>156</v>
      </c>
      <c r="C11" s="57"/>
      <c r="D11" s="57"/>
      <c r="E11" s="57"/>
      <c r="F11" s="354" t="str">
        <f>IF(共通項目入力シート!C15="","",共通項目入力シート!C15)</f>
        <v/>
      </c>
      <c r="G11" s="354"/>
      <c r="H11" s="109" t="s">
        <v>210</v>
      </c>
      <c r="I11" s="109"/>
    </row>
    <row r="12" spans="1:19" ht="24" customHeight="1">
      <c r="A12" s="109"/>
      <c r="B12" s="355" t="s">
        <v>157</v>
      </c>
      <c r="C12" s="355"/>
      <c r="D12" s="355"/>
      <c r="E12" s="355"/>
      <c r="F12" s="354" t="str">
        <f>IF(共通項目入力シート!C17="","",共通項目入力シート!C17)</f>
        <v/>
      </c>
      <c r="G12" s="354"/>
      <c r="H12" s="109" t="s">
        <v>211</v>
      </c>
      <c r="I12" s="109"/>
    </row>
    <row r="13" spans="1:19" ht="3.75" customHeight="1">
      <c r="A13" s="109"/>
      <c r="B13" s="109"/>
      <c r="C13" s="109"/>
      <c r="D13" s="57"/>
      <c r="E13" s="109"/>
      <c r="F13" s="57"/>
      <c r="G13" s="109"/>
      <c r="H13" s="109"/>
      <c r="I13" s="109"/>
    </row>
    <row r="14" spans="1:19">
      <c r="B14" s="109"/>
      <c r="C14" s="112" t="s">
        <v>106</v>
      </c>
      <c r="D14" s="113" t="s">
        <v>145</v>
      </c>
      <c r="E14" s="109" t="s">
        <v>148</v>
      </c>
      <c r="F14" s="109"/>
      <c r="G14" s="109"/>
      <c r="H14" s="109"/>
      <c r="I14" s="109"/>
      <c r="J14" s="109"/>
    </row>
    <row r="15" spans="1:19">
      <c r="B15" s="109"/>
      <c r="C15" s="109"/>
      <c r="D15" s="113" t="s">
        <v>146</v>
      </c>
      <c r="E15" s="109" t="s">
        <v>147</v>
      </c>
      <c r="F15" s="109"/>
      <c r="G15" s="109"/>
      <c r="H15" s="109"/>
      <c r="I15" s="109"/>
      <c r="J15" s="109"/>
    </row>
    <row r="16" spans="1:19">
      <c r="B16" s="109"/>
      <c r="C16" s="109"/>
      <c r="D16" s="109" t="s">
        <v>144</v>
      </c>
      <c r="E16" s="109"/>
      <c r="F16" s="109"/>
      <c r="G16" s="109"/>
      <c r="H16" s="109"/>
      <c r="I16" s="109"/>
      <c r="J16" s="109"/>
    </row>
    <row r="17" spans="1:17" ht="3.75" customHeight="1">
      <c r="A17" s="109"/>
      <c r="B17" s="109"/>
      <c r="C17" s="109"/>
      <c r="D17" s="57"/>
      <c r="E17" s="109"/>
      <c r="F17" s="57"/>
      <c r="G17" s="109"/>
      <c r="H17" s="109"/>
      <c r="I17" s="109"/>
    </row>
    <row r="18" spans="1:17">
      <c r="A18" s="108">
        <v>5</v>
      </c>
      <c r="B18" s="57" t="s">
        <v>102</v>
      </c>
      <c r="C18" s="56"/>
      <c r="D18" s="56"/>
      <c r="E18" s="56"/>
      <c r="F18" s="56"/>
      <c r="G18" s="56"/>
      <c r="H18" s="56"/>
      <c r="I18" s="57"/>
    </row>
    <row r="19" spans="1:17">
      <c r="A19" s="56"/>
      <c r="B19" s="114" t="s">
        <v>127</v>
      </c>
      <c r="C19" s="351">
        <f>共通項目入力シート!C20</f>
        <v>0</v>
      </c>
      <c r="D19" s="351"/>
      <c r="E19" s="351"/>
      <c r="F19" s="351"/>
      <c r="G19" s="351"/>
      <c r="H19" s="351"/>
      <c r="I19" s="114"/>
    </row>
    <row r="20" spans="1:17">
      <c r="A20" s="56"/>
      <c r="B20" s="115" t="s">
        <v>135</v>
      </c>
      <c r="C20" s="351" t="str">
        <f>IF(共通項目入力シート!C22="","",共通項目入力シート!C22)</f>
        <v/>
      </c>
      <c r="D20" s="351"/>
      <c r="E20" s="351"/>
      <c r="F20" s="351"/>
      <c r="G20" s="351"/>
      <c r="H20" s="351"/>
      <c r="I20" s="57"/>
    </row>
    <row r="21" spans="1:17">
      <c r="A21" s="56"/>
      <c r="B21" s="114" t="s">
        <v>133</v>
      </c>
      <c r="C21" s="351">
        <f>共通項目入力シート!C24</f>
        <v>0</v>
      </c>
      <c r="D21" s="351"/>
      <c r="E21" s="351"/>
      <c r="F21" s="351"/>
      <c r="G21" s="351"/>
      <c r="H21" s="351"/>
      <c r="I21" s="57"/>
      <c r="Q21" s="103"/>
    </row>
    <row r="22" spans="1:17">
      <c r="A22" s="56"/>
      <c r="B22" s="116" t="s">
        <v>134</v>
      </c>
      <c r="C22" s="352" t="str">
        <f>共通項目入力シート!C26&amp;"　"&amp;共通項目入力シート!C28</f>
        <v>　</v>
      </c>
      <c r="D22" s="352"/>
      <c r="E22" s="352"/>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50" t="s">
        <v>107</v>
      </c>
      <c r="C30" s="350"/>
      <c r="D30" s="350"/>
      <c r="E30" s="350"/>
      <c r="F30" s="350"/>
      <c r="G30" s="350"/>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algorithmName="SHA-512" hashValue="d1uM1LkLEN4MwGIixCjRRlKlDjHNLDMq/D+SO2kWQBlem+PH5gJ8g8Hbqa/slKVEjFGjfhKcO2as2vbyimIOLQ==" saltValue="LK/s2C+04p0G5CxzR1dEfA==" spinCount="100000" sheet="1" objects="1" scenarios="1"/>
  <mergeCells count="16">
    <mergeCell ref="A1:H1"/>
    <mergeCell ref="F11:G11"/>
    <mergeCell ref="F12:G12"/>
    <mergeCell ref="B12:E12"/>
    <mergeCell ref="C9:D9"/>
    <mergeCell ref="C2:F2"/>
    <mergeCell ref="C6:I6"/>
    <mergeCell ref="C7:I7"/>
    <mergeCell ref="C8:D8"/>
    <mergeCell ref="F8:G8"/>
    <mergeCell ref="C4:E4"/>
    <mergeCell ref="B30:G30"/>
    <mergeCell ref="C19:H19"/>
    <mergeCell ref="C20:H20"/>
    <mergeCell ref="C21:H21"/>
    <mergeCell ref="C22:E22"/>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activeCell="M38" sqref="M38"/>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3" t="s">
        <v>108</v>
      </c>
      <c r="B1" s="353"/>
      <c r="C1" s="353"/>
      <c r="D1" s="353"/>
      <c r="E1" s="353"/>
      <c r="F1" s="353"/>
      <c r="G1" s="353"/>
      <c r="H1" s="353"/>
      <c r="I1" s="353"/>
    </row>
    <row r="2" spans="1:19" ht="25.5">
      <c r="C2" s="358" t="s">
        <v>158</v>
      </c>
      <c r="D2" s="358"/>
      <c r="E2" s="358"/>
      <c r="F2" s="358"/>
      <c r="G2" s="358"/>
    </row>
    <row r="3" spans="1:19" ht="13.5" customHeight="1">
      <c r="A3" s="134"/>
      <c r="B3" s="68"/>
      <c r="C3" s="68"/>
      <c r="D3" s="68"/>
      <c r="E3" s="68"/>
      <c r="F3" s="68"/>
      <c r="G3" s="68"/>
    </row>
    <row r="4" spans="1:19" ht="19.5">
      <c r="B4" s="134" t="s">
        <v>122</v>
      </c>
      <c r="C4" s="362"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2"/>
      <c r="E4" s="362"/>
    </row>
    <row r="6" spans="1:19" ht="20.100000000000001" customHeight="1">
      <c r="A6" s="135">
        <v>1</v>
      </c>
      <c r="B6" s="56" t="s">
        <v>231</v>
      </c>
      <c r="C6" s="351">
        <f>共通項目入力シート!C5</f>
        <v>0</v>
      </c>
      <c r="D6" s="351"/>
      <c r="E6" s="351"/>
      <c r="F6" s="351"/>
      <c r="G6" s="351"/>
      <c r="H6" s="351"/>
      <c r="I6" s="351"/>
      <c r="J6" s="121"/>
      <c r="K6" s="121"/>
      <c r="L6" s="121"/>
      <c r="M6" s="121"/>
      <c r="N6" s="121"/>
      <c r="O6" s="121"/>
      <c r="P6" s="121"/>
      <c r="Q6" s="121"/>
      <c r="R6" s="121"/>
      <c r="S6" s="121"/>
    </row>
    <row r="7" spans="1:19" ht="20.100000000000001" customHeight="1">
      <c r="A7" s="135">
        <v>2</v>
      </c>
      <c r="B7" s="56" t="s">
        <v>70</v>
      </c>
      <c r="C7" s="351">
        <f>共通項目入力シート!C7</f>
        <v>0</v>
      </c>
      <c r="D7" s="351"/>
      <c r="E7" s="351"/>
      <c r="F7" s="351"/>
      <c r="G7" s="351"/>
      <c r="H7" s="351"/>
      <c r="I7" s="351"/>
      <c r="J7" s="121"/>
      <c r="K7" s="121"/>
      <c r="L7" s="121"/>
      <c r="M7" s="121"/>
      <c r="N7" s="121"/>
      <c r="O7" s="121"/>
      <c r="P7" s="121"/>
      <c r="Q7" s="121"/>
      <c r="R7" s="121"/>
      <c r="S7" s="121"/>
    </row>
    <row r="8" spans="1:19" ht="20.100000000000001" customHeight="1">
      <c r="A8" s="135">
        <v>3</v>
      </c>
      <c r="B8" s="136" t="s">
        <v>149</v>
      </c>
      <c r="C8" s="366">
        <f>共通項目入力シート!C15</f>
        <v>0</v>
      </c>
      <c r="D8" s="366"/>
      <c r="E8" s="57" t="s">
        <v>140</v>
      </c>
      <c r="F8" s="365" t="s">
        <v>150</v>
      </c>
      <c r="G8" s="365"/>
      <c r="H8" s="171"/>
      <c r="I8" s="56" t="s">
        <v>153</v>
      </c>
    </row>
    <row r="9" spans="1:19" ht="20.100000000000001" customHeight="1">
      <c r="A9" s="135">
        <v>4</v>
      </c>
      <c r="B9" s="136" t="s">
        <v>151</v>
      </c>
      <c r="C9" s="364"/>
      <c r="D9" s="364"/>
      <c r="E9" s="57" t="s">
        <v>140</v>
      </c>
      <c r="F9" s="365" t="s">
        <v>152</v>
      </c>
      <c r="G9" s="365"/>
      <c r="H9" s="171"/>
      <c r="I9" s="56" t="s">
        <v>154</v>
      </c>
    </row>
    <row r="10" spans="1:19" ht="20.100000000000001" customHeight="1">
      <c r="A10" s="135">
        <v>5</v>
      </c>
      <c r="B10" s="56" t="s">
        <v>139</v>
      </c>
      <c r="C10" s="356"/>
      <c r="D10" s="356"/>
      <c r="E10" s="57" t="s">
        <v>140</v>
      </c>
      <c r="F10" s="171"/>
      <c r="G10" s="57" t="s">
        <v>155</v>
      </c>
      <c r="H10" s="57"/>
      <c r="I10" s="56"/>
    </row>
    <row r="11" spans="1:19" ht="3.75" customHeight="1">
      <c r="A11" s="56"/>
      <c r="B11" s="56"/>
      <c r="C11" s="56"/>
      <c r="D11" s="57"/>
      <c r="E11" s="56"/>
      <c r="F11" s="57"/>
      <c r="G11" s="56"/>
      <c r="H11" s="56"/>
      <c r="I11" s="56"/>
    </row>
    <row r="12" spans="1:19" ht="24" customHeight="1">
      <c r="A12" s="56"/>
      <c r="B12" s="57" t="s">
        <v>156</v>
      </c>
      <c r="C12" s="57"/>
      <c r="D12" s="57"/>
      <c r="E12" s="57"/>
      <c r="F12" s="354">
        <f>C9</f>
        <v>0</v>
      </c>
      <c r="G12" s="354"/>
      <c r="H12" s="56" t="s">
        <v>141</v>
      </c>
      <c r="I12" s="56"/>
    </row>
    <row r="13" spans="1:19" ht="24" customHeight="1">
      <c r="A13" s="56"/>
      <c r="B13" s="355" t="s">
        <v>157</v>
      </c>
      <c r="C13" s="355"/>
      <c r="D13" s="355"/>
      <c r="E13" s="355"/>
      <c r="F13" s="354">
        <f>C9/11</f>
        <v>0</v>
      </c>
      <c r="G13" s="354"/>
      <c r="H13" s="56" t="s">
        <v>142</v>
      </c>
      <c r="I13" s="56"/>
    </row>
    <row r="14" spans="1:19" ht="3.75" customHeight="1">
      <c r="A14" s="56"/>
      <c r="B14" s="56"/>
      <c r="C14" s="56"/>
      <c r="D14" s="57"/>
      <c r="E14" s="56"/>
      <c r="F14" s="57"/>
      <c r="G14" s="56"/>
      <c r="H14" s="56"/>
      <c r="I14" s="56"/>
    </row>
    <row r="15" spans="1:19">
      <c r="B15" s="56"/>
      <c r="C15" s="112" t="s">
        <v>106</v>
      </c>
      <c r="D15" s="114" t="s">
        <v>145</v>
      </c>
      <c r="E15" s="56" t="s">
        <v>148</v>
      </c>
      <c r="F15" s="56"/>
      <c r="G15" s="56"/>
      <c r="H15" s="56"/>
      <c r="I15" s="56"/>
      <c r="J15" s="56"/>
    </row>
    <row r="16" spans="1:19">
      <c r="B16" s="56"/>
      <c r="C16" s="56"/>
      <c r="D16" s="114" t="s">
        <v>146</v>
      </c>
      <c r="E16" s="56" t="s">
        <v>147</v>
      </c>
      <c r="F16" s="56"/>
      <c r="G16" s="56"/>
      <c r="H16" s="56"/>
      <c r="I16" s="56"/>
      <c r="J16" s="56"/>
    </row>
    <row r="17" spans="1:10">
      <c r="B17" s="56"/>
      <c r="C17" s="56"/>
      <c r="D17" s="56" t="s">
        <v>144</v>
      </c>
      <c r="E17" s="56"/>
      <c r="F17" s="56"/>
      <c r="G17" s="56"/>
      <c r="H17" s="56"/>
      <c r="I17" s="56"/>
      <c r="J17" s="56"/>
    </row>
    <row r="18" spans="1:10" ht="3.75" customHeight="1">
      <c r="A18" s="56"/>
      <c r="B18" s="56"/>
      <c r="C18" s="56"/>
      <c r="D18" s="57"/>
      <c r="E18" s="56"/>
      <c r="F18" s="57"/>
      <c r="G18" s="56"/>
      <c r="H18" s="56"/>
      <c r="I18" s="56"/>
    </row>
    <row r="19" spans="1:10">
      <c r="A19" s="135">
        <v>6</v>
      </c>
      <c r="B19" s="57" t="s">
        <v>102</v>
      </c>
      <c r="C19" s="56"/>
      <c r="D19" s="56"/>
      <c r="E19" s="56"/>
      <c r="F19" s="56"/>
      <c r="G19" s="56"/>
      <c r="H19" s="56"/>
      <c r="I19" s="57"/>
    </row>
    <row r="20" spans="1:10">
      <c r="A20" s="56"/>
      <c r="B20" s="114" t="s">
        <v>127</v>
      </c>
      <c r="C20" s="351">
        <f>共通項目入力シート!C20</f>
        <v>0</v>
      </c>
      <c r="D20" s="351"/>
      <c r="E20" s="351"/>
      <c r="F20" s="351"/>
      <c r="G20" s="351"/>
      <c r="H20" s="351"/>
      <c r="I20" s="114"/>
    </row>
    <row r="21" spans="1:10">
      <c r="A21" s="56"/>
      <c r="B21" s="115" t="s">
        <v>135</v>
      </c>
      <c r="C21" s="351" t="str">
        <f>IF(共通項目入力シート!C22="","",共通項目入力シート!C22)</f>
        <v/>
      </c>
      <c r="D21" s="351"/>
      <c r="E21" s="351"/>
      <c r="F21" s="351"/>
      <c r="G21" s="351"/>
      <c r="H21" s="351"/>
      <c r="I21" s="57"/>
    </row>
    <row r="22" spans="1:10">
      <c r="A22" s="56"/>
      <c r="B22" s="114" t="s">
        <v>133</v>
      </c>
      <c r="C22" s="351">
        <f>共通項目入力シート!C24</f>
        <v>0</v>
      </c>
      <c r="D22" s="351"/>
      <c r="E22" s="351"/>
      <c r="F22" s="351"/>
      <c r="G22" s="351"/>
      <c r="H22" s="351"/>
      <c r="I22" s="57"/>
    </row>
    <row r="23" spans="1:10">
      <c r="A23" s="56"/>
      <c r="B23" s="116" t="s">
        <v>134</v>
      </c>
      <c r="C23" s="352" t="str">
        <f>共通項目入力シート!C26&amp;"　"&amp;共通項目入力シート!C28</f>
        <v>　</v>
      </c>
      <c r="D23" s="352"/>
      <c r="E23" s="352"/>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63" t="s">
        <v>107</v>
      </c>
      <c r="C33" s="363"/>
      <c r="D33" s="363"/>
      <c r="E33" s="363"/>
      <c r="F33" s="363"/>
      <c r="G33" s="363"/>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password="C671" sheet="1" objects="1" scenarios="1"/>
  <mergeCells count="18">
    <mergeCell ref="A1:I1"/>
    <mergeCell ref="C6:I6"/>
    <mergeCell ref="C7:I7"/>
    <mergeCell ref="C8:D8"/>
    <mergeCell ref="F8:G8"/>
    <mergeCell ref="C2:G2"/>
    <mergeCell ref="B13:E13"/>
    <mergeCell ref="F13:G13"/>
    <mergeCell ref="C4:E4"/>
    <mergeCell ref="B33:G33"/>
    <mergeCell ref="C22:H22"/>
    <mergeCell ref="C23:E23"/>
    <mergeCell ref="C9:D9"/>
    <mergeCell ref="F9:G9"/>
    <mergeCell ref="C20:H20"/>
    <mergeCell ref="C21:H21"/>
    <mergeCell ref="C10:D10"/>
    <mergeCell ref="F12:G1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activeCell="M38" sqref="M38"/>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4" t="s">
        <v>136</v>
      </c>
      <c r="B1" s="374"/>
      <c r="C1" s="374"/>
      <c r="D1" s="374"/>
      <c r="E1" s="374"/>
      <c r="F1" s="374"/>
      <c r="G1" s="374"/>
      <c r="H1" s="374"/>
      <c r="I1" s="374"/>
    </row>
    <row r="2" spans="1:9" ht="25.5">
      <c r="A2" s="374" t="s">
        <v>137</v>
      </c>
      <c r="B2" s="374"/>
      <c r="C2" s="374"/>
      <c r="D2" s="374"/>
      <c r="E2" s="374"/>
      <c r="F2" s="374"/>
      <c r="G2" s="374"/>
      <c r="H2" s="374"/>
      <c r="I2" s="374"/>
    </row>
    <row r="3" spans="1:9" ht="24">
      <c r="C3" s="66"/>
      <c r="D3" s="66"/>
      <c r="E3" s="66"/>
      <c r="F3" s="66"/>
    </row>
    <row r="4" spans="1:9" ht="24">
      <c r="C4" s="66"/>
      <c r="D4" s="66"/>
      <c r="E4" s="66"/>
      <c r="F4" s="66"/>
    </row>
    <row r="5" spans="1:9" ht="24">
      <c r="A5" s="65" t="s">
        <v>121</v>
      </c>
      <c r="B5" s="67" t="s">
        <v>122</v>
      </c>
      <c r="C5" s="68"/>
      <c r="D5" s="375"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75"/>
      <c r="F5" s="375"/>
      <c r="G5" s="375"/>
    </row>
    <row r="6" spans="1:9" ht="18.75" customHeight="1"/>
    <row r="7" spans="1:9">
      <c r="A7" s="65">
        <v>1</v>
      </c>
      <c r="B7" s="67" t="s">
        <v>126</v>
      </c>
      <c r="D7" s="371">
        <f>共通項目入力シート!C5</f>
        <v>0</v>
      </c>
      <c r="E7" s="371"/>
      <c r="F7" s="371"/>
      <c r="G7" s="371"/>
      <c r="H7" s="371"/>
      <c r="I7" s="371"/>
    </row>
    <row r="8" spans="1:9" ht="18.75" customHeight="1">
      <c r="B8" s="69"/>
      <c r="D8" s="371"/>
      <c r="E8" s="371"/>
      <c r="F8" s="371"/>
      <c r="G8" s="371"/>
      <c r="H8" s="371"/>
      <c r="I8" s="371"/>
    </row>
    <row r="9" spans="1:9">
      <c r="A9" s="65">
        <v>2</v>
      </c>
      <c r="B9" s="67" t="s">
        <v>123</v>
      </c>
      <c r="D9" s="371">
        <f>共通項目入力シート!C7</f>
        <v>0</v>
      </c>
      <c r="E9" s="371"/>
      <c r="F9" s="371"/>
      <c r="G9" s="371"/>
      <c r="H9" s="371"/>
      <c r="I9" s="371"/>
    </row>
    <row r="10" spans="1:9">
      <c r="B10" s="69"/>
      <c r="D10" s="371"/>
      <c r="E10" s="371"/>
      <c r="F10" s="371"/>
      <c r="G10" s="371"/>
      <c r="H10" s="371"/>
      <c r="I10" s="371"/>
    </row>
    <row r="11" spans="1:9" ht="19.5">
      <c r="A11" s="65">
        <v>3</v>
      </c>
      <c r="B11" s="67" t="s">
        <v>124</v>
      </c>
      <c r="D11" s="372">
        <f>共通項目入力シート!C15</f>
        <v>0</v>
      </c>
      <c r="E11" s="373"/>
      <c r="F11" s="65" t="s">
        <v>125</v>
      </c>
    </row>
    <row r="12" spans="1:9">
      <c r="B12" s="69"/>
    </row>
    <row r="13" spans="1:9">
      <c r="A13" s="172">
        <v>4</v>
      </c>
      <c r="B13" s="173" t="s">
        <v>161</v>
      </c>
      <c r="C13" s="172"/>
      <c r="D13" s="172"/>
      <c r="E13" s="172"/>
      <c r="F13" s="172"/>
      <c r="G13" s="172"/>
      <c r="H13" s="172"/>
      <c r="I13" s="172"/>
    </row>
    <row r="14" spans="1:9">
      <c r="A14" s="172"/>
      <c r="B14" s="172"/>
      <c r="C14" s="172"/>
      <c r="D14" s="172"/>
      <c r="E14" s="172"/>
      <c r="F14" s="172"/>
      <c r="G14" s="172"/>
      <c r="H14" s="172"/>
      <c r="I14" s="172"/>
    </row>
    <row r="15" spans="1:9">
      <c r="A15" s="172"/>
      <c r="B15" s="172" t="s">
        <v>159</v>
      </c>
      <c r="C15" s="172"/>
      <c r="D15" s="172"/>
      <c r="E15" s="172"/>
      <c r="F15" s="172"/>
      <c r="G15" s="172"/>
      <c r="H15" s="172"/>
      <c r="I15" s="172"/>
    </row>
    <row r="16" spans="1:9" ht="15" customHeight="1">
      <c r="A16" s="172"/>
      <c r="B16" s="172"/>
      <c r="C16" s="172"/>
      <c r="D16" s="172"/>
      <c r="E16" s="172"/>
      <c r="F16" s="172"/>
      <c r="G16" s="172"/>
      <c r="H16" s="172"/>
      <c r="I16" s="172"/>
    </row>
    <row r="17" spans="1:9">
      <c r="A17" s="172"/>
      <c r="B17" s="172" t="s">
        <v>162</v>
      </c>
      <c r="C17" s="172"/>
      <c r="D17" s="172"/>
      <c r="E17" s="172"/>
      <c r="F17" s="172"/>
      <c r="G17" s="172"/>
      <c r="H17" s="172"/>
      <c r="I17" s="172"/>
    </row>
    <row r="18" spans="1:9" ht="15" customHeight="1">
      <c r="A18" s="172"/>
      <c r="B18" s="172" t="s">
        <v>131</v>
      </c>
      <c r="C18" s="172"/>
      <c r="D18" s="172"/>
      <c r="E18" s="172"/>
      <c r="F18" s="172"/>
      <c r="G18" s="172"/>
      <c r="H18" s="172"/>
      <c r="I18" s="172"/>
    </row>
    <row r="19" spans="1:9">
      <c r="A19" s="172"/>
      <c r="B19" s="172"/>
      <c r="C19" s="172"/>
      <c r="D19" s="172"/>
      <c r="E19" s="172"/>
      <c r="F19" s="172"/>
      <c r="G19" s="172"/>
      <c r="H19" s="172"/>
      <c r="I19" s="172"/>
    </row>
    <row r="20" spans="1:9" ht="15" customHeight="1">
      <c r="A20" s="172"/>
      <c r="B20" s="172" t="s">
        <v>163</v>
      </c>
      <c r="C20" s="172"/>
      <c r="D20" s="172"/>
      <c r="E20" s="172"/>
      <c r="F20" s="172"/>
      <c r="G20" s="172"/>
      <c r="H20" s="172"/>
      <c r="I20" s="172"/>
    </row>
    <row r="21" spans="1:9" ht="15" customHeight="1">
      <c r="A21" s="172"/>
      <c r="B21" s="172" t="s">
        <v>130</v>
      </c>
      <c r="C21" s="172"/>
      <c r="D21" s="369"/>
      <c r="E21" s="369"/>
      <c r="F21" s="369"/>
      <c r="G21" s="369"/>
      <c r="H21" s="369"/>
      <c r="I21" s="172" t="s">
        <v>129</v>
      </c>
    </row>
    <row r="22" spans="1:9">
      <c r="A22" s="172"/>
      <c r="B22" s="172"/>
      <c r="C22" s="172"/>
      <c r="D22" s="172"/>
      <c r="E22" s="172"/>
      <c r="F22" s="172"/>
      <c r="G22" s="172"/>
      <c r="H22" s="172"/>
      <c r="I22" s="172"/>
    </row>
    <row r="23" spans="1:9" ht="18.75" customHeight="1">
      <c r="A23" s="172"/>
      <c r="B23" s="172" t="s">
        <v>164</v>
      </c>
      <c r="C23" s="172"/>
      <c r="D23" s="172"/>
      <c r="E23" s="172"/>
      <c r="F23" s="172"/>
      <c r="G23" s="172"/>
      <c r="H23" s="172"/>
      <c r="I23" s="172"/>
    </row>
    <row r="24" spans="1:9">
      <c r="A24" s="172"/>
      <c r="B24" s="370" t="s">
        <v>132</v>
      </c>
      <c r="C24" s="370"/>
      <c r="D24" s="370"/>
      <c r="E24" s="370"/>
      <c r="F24" s="370"/>
      <c r="G24" s="370"/>
      <c r="H24" s="370"/>
      <c r="I24" s="172" t="s">
        <v>129</v>
      </c>
    </row>
    <row r="25" spans="1:9">
      <c r="A25" s="172"/>
      <c r="B25" s="172"/>
      <c r="C25" s="172"/>
      <c r="D25" s="172"/>
      <c r="E25" s="172"/>
      <c r="F25" s="172"/>
      <c r="G25" s="172"/>
      <c r="H25" s="172"/>
      <c r="I25" s="172"/>
    </row>
    <row r="27" spans="1:9">
      <c r="A27" s="65">
        <v>5</v>
      </c>
      <c r="B27" s="67" t="s">
        <v>102</v>
      </c>
      <c r="I27" s="68"/>
    </row>
    <row r="29" spans="1:9">
      <c r="B29" s="70" t="s">
        <v>127</v>
      </c>
      <c r="C29" s="70"/>
      <c r="D29" s="367">
        <f>共通項目入力シート!C20</f>
        <v>0</v>
      </c>
      <c r="E29" s="367"/>
      <c r="F29" s="367"/>
      <c r="G29" s="367"/>
      <c r="H29" s="367"/>
      <c r="I29" s="367"/>
    </row>
    <row r="30" spans="1:9">
      <c r="B30" s="71" t="s">
        <v>135</v>
      </c>
      <c r="C30" s="68"/>
      <c r="D30" s="367" t="str">
        <f>IF(共通項目入力シート!C22="","",共通項目入力シート!C22)</f>
        <v/>
      </c>
      <c r="E30" s="367"/>
      <c r="F30" s="367"/>
      <c r="G30" s="367"/>
      <c r="H30" s="367"/>
      <c r="I30" s="367"/>
    </row>
    <row r="32" spans="1:9" ht="18.75" customHeight="1">
      <c r="B32" s="70" t="s">
        <v>133</v>
      </c>
      <c r="C32" s="68"/>
      <c r="D32" s="367">
        <f>共通項目入力シート!C24</f>
        <v>0</v>
      </c>
      <c r="E32" s="367"/>
      <c r="F32" s="367"/>
      <c r="G32" s="367"/>
      <c r="H32" s="367"/>
      <c r="I32" s="367"/>
    </row>
    <row r="33" spans="2:8">
      <c r="C33" s="72"/>
    </row>
    <row r="34" spans="2:8">
      <c r="B34" s="73" t="s">
        <v>134</v>
      </c>
      <c r="D34" s="368" t="str">
        <f>共通項目入力シート!C26&amp;"　"&amp;共通項目入力シート!C28</f>
        <v>　</v>
      </c>
      <c r="E34" s="368"/>
      <c r="F34" s="368"/>
      <c r="H34" s="68"/>
    </row>
  </sheetData>
  <sheetProtection password="C671" sheet="1" objects="1" scenarios="1"/>
  <mergeCells count="12">
    <mergeCell ref="D7:I8"/>
    <mergeCell ref="D9:I10"/>
    <mergeCell ref="D11:E11"/>
    <mergeCell ref="A1:I1"/>
    <mergeCell ref="A2:I2"/>
    <mergeCell ref="D5:G5"/>
    <mergeCell ref="D32:I32"/>
    <mergeCell ref="D29:I29"/>
    <mergeCell ref="D30:I30"/>
    <mergeCell ref="D34:F34"/>
    <mergeCell ref="D21:H21"/>
    <mergeCell ref="B24:H24"/>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6"/>
  <sheetViews>
    <sheetView view="pageBreakPreview" topLeftCell="A26" zoomScale="115" zoomScaleNormal="75" zoomScaleSheetLayoutView="115" workbookViewId="0">
      <selection activeCell="B38" sqref="B38:AA38"/>
    </sheetView>
  </sheetViews>
  <sheetFormatPr defaultColWidth="8.75" defaultRowHeight="13.5"/>
  <cols>
    <col min="1" max="32" width="2.75" style="6" customWidth="1"/>
    <col min="33" max="33" width="16.125" style="6" bestFit="1" customWidth="1"/>
    <col min="34" max="16384" width="8.75" style="6"/>
  </cols>
  <sheetData>
    <row r="1" spans="1:34" ht="15" customHeight="1">
      <c r="A1" s="60"/>
      <c r="B1" s="60"/>
      <c r="C1" s="60"/>
      <c r="D1" s="60"/>
      <c r="E1" s="60"/>
      <c r="F1" s="60"/>
      <c r="G1" s="60"/>
      <c r="H1" s="60"/>
      <c r="I1" s="60"/>
      <c r="J1" s="60"/>
      <c r="K1" s="60"/>
      <c r="L1" s="60"/>
      <c r="M1" s="60"/>
      <c r="N1" s="60"/>
      <c r="O1" s="60"/>
      <c r="P1" s="60"/>
      <c r="Q1" s="60"/>
      <c r="R1" s="60"/>
      <c r="T1" s="74"/>
      <c r="U1" s="74"/>
      <c r="V1" s="376" t="s">
        <v>165</v>
      </c>
      <c r="W1" s="376"/>
      <c r="X1" s="376"/>
      <c r="Y1" s="74" t="s">
        <v>166</v>
      </c>
      <c r="Z1" s="409" t="s">
        <v>167</v>
      </c>
      <c r="AA1" s="409"/>
      <c r="AB1" s="409"/>
      <c r="AC1" s="74"/>
      <c r="AD1" s="60"/>
      <c r="AE1" s="60"/>
      <c r="AF1" s="60"/>
    </row>
    <row r="2" spans="1:34" ht="9" customHeight="1">
      <c r="A2" s="62"/>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row>
    <row r="3" spans="1:34" ht="15" customHeight="1">
      <c r="A3" s="60"/>
      <c r="B3" s="60"/>
      <c r="C3" s="60"/>
      <c r="D3" s="60"/>
      <c r="E3" s="60"/>
      <c r="F3" s="60"/>
      <c r="G3" s="60"/>
      <c r="H3" s="60"/>
      <c r="I3" s="60"/>
      <c r="J3" s="60"/>
      <c r="K3" s="60"/>
      <c r="L3" s="60"/>
      <c r="M3" s="60"/>
      <c r="N3" s="60"/>
      <c r="O3" s="60"/>
      <c r="P3" s="60"/>
      <c r="Q3" s="60"/>
      <c r="R3" s="60"/>
      <c r="S3" s="60"/>
      <c r="T3" s="60"/>
      <c r="U3" s="60"/>
      <c r="V3" s="410">
        <f>共通項目入力シート!C9</f>
        <v>0</v>
      </c>
      <c r="W3" s="410"/>
      <c r="X3" s="410"/>
      <c r="Y3" s="410"/>
      <c r="Z3" s="410"/>
      <c r="AA3" s="410"/>
      <c r="AB3" s="410"/>
      <c r="AC3" s="60"/>
      <c r="AD3" s="60"/>
      <c r="AE3" s="60"/>
      <c r="AF3" s="60"/>
    </row>
    <row r="4" spans="1:34" ht="15" customHeight="1">
      <c r="A4" s="60"/>
      <c r="B4" s="414" t="s">
        <v>224</v>
      </c>
      <c r="C4" s="414"/>
      <c r="D4" s="414"/>
      <c r="E4" s="414"/>
      <c r="F4" s="414"/>
      <c r="G4" s="414"/>
      <c r="H4" s="414"/>
      <c r="I4" s="414"/>
      <c r="J4" s="414"/>
      <c r="K4" s="60"/>
      <c r="L4" s="60"/>
      <c r="M4" s="60"/>
      <c r="N4" s="60"/>
      <c r="O4" s="60"/>
      <c r="P4" s="60"/>
      <c r="Q4" s="60"/>
      <c r="R4" s="60"/>
      <c r="S4" s="60"/>
      <c r="T4" s="60"/>
      <c r="U4" s="60"/>
      <c r="V4" s="60"/>
      <c r="W4" s="60"/>
      <c r="X4" s="60"/>
      <c r="Y4" s="60"/>
      <c r="Z4" s="60"/>
      <c r="AA4" s="60"/>
      <c r="AB4" s="60"/>
      <c r="AC4" s="60"/>
      <c r="AD4" s="60"/>
      <c r="AE4" s="60"/>
      <c r="AF4" s="60"/>
    </row>
    <row r="5" spans="1:34" ht="15" customHeight="1">
      <c r="A5" s="60"/>
      <c r="B5" s="60"/>
      <c r="C5" s="60"/>
      <c r="D5" s="60"/>
      <c r="E5" s="60"/>
      <c r="F5" s="60"/>
      <c r="G5" s="60"/>
      <c r="H5" s="60"/>
      <c r="I5" s="60"/>
      <c r="J5" s="411" t="s">
        <v>68</v>
      </c>
      <c r="K5" s="411"/>
      <c r="L5" s="411"/>
      <c r="M5" s="411" t="s">
        <v>128</v>
      </c>
      <c r="N5" s="411"/>
      <c r="O5" s="412">
        <f>共通項目入力シート!C20</f>
        <v>0</v>
      </c>
      <c r="P5" s="412"/>
      <c r="Q5" s="412"/>
      <c r="R5" s="412"/>
      <c r="S5" s="412"/>
      <c r="T5" s="412"/>
      <c r="U5" s="412"/>
      <c r="V5" s="412"/>
      <c r="W5" s="412"/>
      <c r="X5" s="412"/>
      <c r="Y5" s="412"/>
      <c r="Z5" s="412"/>
      <c r="AA5" s="412"/>
      <c r="AB5" s="412"/>
      <c r="AC5" s="412"/>
      <c r="AD5" s="60"/>
      <c r="AE5" s="60"/>
      <c r="AF5" s="60"/>
    </row>
    <row r="6" spans="1:34" ht="15" customHeight="1">
      <c r="A6" s="60"/>
      <c r="B6" s="60"/>
      <c r="C6" s="60"/>
      <c r="D6" s="60"/>
      <c r="E6" s="60"/>
      <c r="F6" s="60"/>
      <c r="G6" s="60"/>
      <c r="H6" s="60"/>
      <c r="I6" s="60"/>
      <c r="J6" s="411"/>
      <c r="K6" s="411"/>
      <c r="L6" s="411"/>
      <c r="O6" s="412" t="str">
        <f>IF(共通項目入力シート!C22="","",共通項目入力シート!C22)</f>
        <v/>
      </c>
      <c r="P6" s="412"/>
      <c r="Q6" s="412"/>
      <c r="R6" s="412"/>
      <c r="S6" s="412"/>
      <c r="T6" s="412"/>
      <c r="U6" s="412"/>
      <c r="V6" s="412"/>
      <c r="W6" s="412"/>
      <c r="X6" s="412"/>
      <c r="Y6" s="412"/>
      <c r="Z6" s="412"/>
      <c r="AA6" s="412"/>
      <c r="AB6" s="412"/>
      <c r="AC6" s="412"/>
      <c r="AD6" s="60"/>
      <c r="AE6" s="60"/>
      <c r="AF6" s="60"/>
    </row>
    <row r="7" spans="1:34" ht="15" customHeight="1">
      <c r="A7" s="75"/>
      <c r="B7" s="60"/>
      <c r="C7" s="60"/>
      <c r="D7" s="60"/>
      <c r="E7" s="60"/>
      <c r="F7" s="60"/>
      <c r="G7" s="60"/>
      <c r="H7" s="60"/>
      <c r="I7" s="60"/>
      <c r="J7" s="411"/>
      <c r="K7" s="411"/>
      <c r="L7" s="411"/>
      <c r="M7" s="411" t="s">
        <v>168</v>
      </c>
      <c r="N7" s="411"/>
      <c r="O7" s="413">
        <f>共通項目入力シート!C24</f>
        <v>0</v>
      </c>
      <c r="P7" s="413"/>
      <c r="Q7" s="413"/>
      <c r="R7" s="413"/>
      <c r="S7" s="413"/>
      <c r="T7" s="413"/>
      <c r="U7" s="413"/>
      <c r="V7" s="413"/>
      <c r="W7" s="413"/>
      <c r="X7" s="413"/>
      <c r="Y7" s="413"/>
      <c r="Z7" s="413"/>
      <c r="AA7" s="413"/>
      <c r="AB7" s="413"/>
      <c r="AC7" s="413"/>
      <c r="AD7" s="60"/>
      <c r="AE7" s="60"/>
      <c r="AF7" s="60"/>
    </row>
    <row r="8" spans="1:34" ht="15" customHeight="1">
      <c r="A8" s="75"/>
      <c r="B8" s="60"/>
      <c r="C8" s="60"/>
      <c r="D8" s="60"/>
      <c r="E8" s="60"/>
      <c r="F8" s="60"/>
      <c r="G8" s="60"/>
      <c r="H8" s="60"/>
      <c r="I8" s="60"/>
      <c r="J8" s="60"/>
      <c r="K8" s="60"/>
      <c r="L8" s="60"/>
      <c r="M8" s="62"/>
      <c r="N8" s="62"/>
      <c r="O8" s="406" t="str">
        <f>共通項目入力シート!C26&amp;"　"&amp;共通項目入力シート!C28</f>
        <v>　</v>
      </c>
      <c r="P8" s="406"/>
      <c r="Q8" s="406"/>
      <c r="R8" s="406"/>
      <c r="S8" s="406"/>
      <c r="T8" s="406"/>
      <c r="U8" s="406"/>
      <c r="V8" s="406"/>
      <c r="W8" s="406"/>
      <c r="X8" s="406"/>
      <c r="Y8" s="406"/>
      <c r="Z8" s="406"/>
      <c r="AA8" s="406"/>
      <c r="AB8" s="61"/>
      <c r="AC8" s="64"/>
      <c r="AD8" s="60"/>
      <c r="AE8" s="60"/>
      <c r="AF8" s="60"/>
    </row>
    <row r="9" spans="1:34" ht="15" customHeight="1">
      <c r="A9" s="75"/>
      <c r="B9" s="60"/>
      <c r="C9" s="60"/>
      <c r="D9" s="60"/>
      <c r="E9" s="60"/>
      <c r="F9" s="60"/>
      <c r="G9" s="60"/>
      <c r="H9" s="60"/>
      <c r="I9" s="60"/>
      <c r="J9" s="60"/>
      <c r="K9" s="60"/>
      <c r="L9" s="60"/>
      <c r="M9" s="62"/>
      <c r="N9" s="62"/>
      <c r="O9" s="64"/>
      <c r="P9" s="64"/>
      <c r="Q9" s="64"/>
      <c r="R9" s="64"/>
      <c r="S9" s="64"/>
      <c r="T9" s="64"/>
      <c r="U9" s="64"/>
      <c r="V9" s="64"/>
      <c r="W9" s="64"/>
      <c r="X9" s="64"/>
      <c r="Y9" s="64"/>
      <c r="Z9" s="64"/>
      <c r="AA9" s="64"/>
      <c r="AB9" s="61"/>
      <c r="AC9" s="64"/>
      <c r="AD9" s="60"/>
      <c r="AE9" s="60"/>
      <c r="AF9" s="60"/>
    </row>
    <row r="10" spans="1:34" ht="30" customHeight="1">
      <c r="A10" s="407" t="s">
        <v>169</v>
      </c>
      <c r="B10" s="407"/>
      <c r="C10" s="407"/>
      <c r="D10" s="407"/>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76"/>
      <c r="AE10" s="76"/>
      <c r="AF10" s="76"/>
    </row>
    <row r="11" spans="1:34" ht="15" customHeight="1">
      <c r="A11" s="7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row>
    <row r="12" spans="1:34" ht="15" customHeight="1">
      <c r="A12" s="60"/>
      <c r="B12" s="399" t="s">
        <v>170</v>
      </c>
      <c r="C12" s="399"/>
      <c r="D12" s="399"/>
      <c r="E12" s="60"/>
      <c r="F12" s="77" t="s">
        <v>59</v>
      </c>
      <c r="G12" s="78">
        <f>共通項目入力シート!C3</f>
        <v>0</v>
      </c>
      <c r="H12" s="78">
        <f>共通項目入力シート!D3</f>
        <v>0</v>
      </c>
      <c r="I12" s="78">
        <f>共通項目入力シート!E3</f>
        <v>0</v>
      </c>
      <c r="J12" s="78">
        <f>共通項目入力シート!F3</f>
        <v>0</v>
      </c>
      <c r="K12" s="78">
        <f>共通項目入力シート!G3</f>
        <v>0</v>
      </c>
      <c r="L12" s="78">
        <f>共通項目入力シート!H3</f>
        <v>0</v>
      </c>
      <c r="M12" s="78">
        <f>共通項目入力シート!I3</f>
        <v>0</v>
      </c>
      <c r="N12" s="78">
        <f>共通項目入力シート!J3</f>
        <v>0</v>
      </c>
      <c r="O12" s="78" t="str">
        <f>共通項目入力シート!K3</f>
        <v>号</v>
      </c>
      <c r="P12"/>
      <c r="Q12"/>
      <c r="U12" s="60"/>
      <c r="V12" s="60"/>
      <c r="W12" s="60"/>
      <c r="X12" s="60"/>
      <c r="Y12" s="60"/>
      <c r="Z12" s="60"/>
      <c r="AA12" s="60"/>
      <c r="AB12" s="60"/>
      <c r="AC12" s="60"/>
      <c r="AD12" s="60"/>
      <c r="AE12" s="60"/>
      <c r="AF12" s="60"/>
      <c r="AG12" s="144">
        <f>共通項目入力シート!C9</f>
        <v>0</v>
      </c>
      <c r="AH12" s="6" t="s">
        <v>226</v>
      </c>
    </row>
    <row r="13" spans="1:34" ht="15" customHeight="1">
      <c r="A13" s="79"/>
      <c r="B13" s="80"/>
      <c r="C13" s="80"/>
      <c r="D13" s="81"/>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 t="str">
        <f>TEXT(AG12,AH12)</f>
        <v>明治33年1月0日</v>
      </c>
    </row>
    <row r="14" spans="1:34" ht="15" customHeight="1">
      <c r="A14" s="75"/>
      <c r="B14" s="408" t="s">
        <v>232</v>
      </c>
      <c r="C14" s="408"/>
      <c r="D14" s="408"/>
      <c r="E14" s="60"/>
      <c r="F14" s="400">
        <f>共通項目入力シート!C5</f>
        <v>0</v>
      </c>
      <c r="G14" s="400"/>
      <c r="H14" s="400"/>
      <c r="I14" s="400"/>
      <c r="J14" s="400"/>
      <c r="K14" s="400"/>
      <c r="L14" s="400"/>
      <c r="M14" s="400"/>
      <c r="N14" s="400"/>
      <c r="O14" s="400"/>
      <c r="P14" s="400"/>
      <c r="Q14" s="400"/>
      <c r="R14" s="400"/>
      <c r="S14" s="400"/>
      <c r="T14" s="400"/>
      <c r="U14" s="400"/>
      <c r="V14" s="400"/>
      <c r="W14" s="400"/>
      <c r="X14" s="400"/>
      <c r="Y14" s="400"/>
      <c r="Z14" s="400"/>
      <c r="AA14" s="400"/>
      <c r="AB14" s="60"/>
      <c r="AC14" s="60"/>
      <c r="AD14" s="60"/>
      <c r="AE14" s="60"/>
      <c r="AF14" s="60"/>
      <c r="AG14" s="144">
        <f>共通項目入力シート!C11</f>
        <v>0</v>
      </c>
      <c r="AH14" s="6" t="s">
        <v>226</v>
      </c>
    </row>
    <row r="15" spans="1:34" ht="15" customHeight="1">
      <c r="A15" s="75"/>
      <c r="B15" s="80"/>
      <c r="C15" s="80"/>
      <c r="D15" s="81"/>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 t="str">
        <f>TEXT(AG14,AH14)</f>
        <v>明治33年1月0日</v>
      </c>
    </row>
    <row r="16" spans="1:34" ht="15" customHeight="1">
      <c r="A16" s="75"/>
      <c r="B16" s="399" t="s">
        <v>239</v>
      </c>
      <c r="C16" s="399"/>
      <c r="D16" s="399"/>
      <c r="E16" s="60"/>
      <c r="F16" s="400">
        <f>共通項目入力シート!C7</f>
        <v>0</v>
      </c>
      <c r="G16" s="400"/>
      <c r="H16" s="400"/>
      <c r="I16" s="400"/>
      <c r="J16" s="400"/>
      <c r="K16" s="400"/>
      <c r="L16" s="400"/>
      <c r="M16" s="400"/>
      <c r="N16" s="400"/>
      <c r="O16" s="400"/>
      <c r="P16" s="400"/>
      <c r="Q16" s="400"/>
      <c r="R16" s="400"/>
      <c r="S16" s="400"/>
      <c r="T16" s="400"/>
      <c r="U16" s="400"/>
      <c r="V16" s="400"/>
      <c r="W16" s="400"/>
      <c r="X16" s="400"/>
      <c r="Y16" s="400"/>
      <c r="Z16" s="400"/>
      <c r="AA16" s="400"/>
      <c r="AB16" s="60"/>
      <c r="AC16" s="60"/>
      <c r="AD16" s="60"/>
      <c r="AE16" s="60"/>
      <c r="AF16" s="60"/>
      <c r="AG16" s="144">
        <f>共通項目入力シート!C13</f>
        <v>0</v>
      </c>
      <c r="AH16" s="6" t="s">
        <v>226</v>
      </c>
    </row>
    <row r="17" spans="1:34" ht="15" customHeight="1">
      <c r="A17" s="75"/>
      <c r="B17" s="80"/>
      <c r="C17" s="80"/>
      <c r="D17" s="81"/>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 t="str">
        <f>TEXT(AG16,AH16)</f>
        <v>明治33年1月0日</v>
      </c>
    </row>
    <row r="18" spans="1:34" ht="15" customHeight="1">
      <c r="A18" s="75"/>
      <c r="B18" s="399" t="s">
        <v>171</v>
      </c>
      <c r="C18" s="399"/>
      <c r="D18" s="399"/>
      <c r="F18" s="404" t="str">
        <f>AG15&amp;"から"&amp;AG17&amp;"まで"</f>
        <v>明治33年1月0日から明治33年1月0日まで</v>
      </c>
      <c r="G18" s="404"/>
      <c r="H18" s="404"/>
      <c r="I18" s="404"/>
      <c r="J18" s="404"/>
      <c r="K18" s="404"/>
      <c r="L18" s="404"/>
      <c r="M18" s="404"/>
      <c r="N18" s="404"/>
      <c r="O18" s="404"/>
      <c r="P18" s="404"/>
      <c r="Q18" s="404"/>
      <c r="R18" s="404"/>
      <c r="S18" s="404"/>
      <c r="T18" s="404"/>
      <c r="U18" s="404"/>
      <c r="V18" s="404"/>
      <c r="W18" s="404"/>
      <c r="X18" s="404"/>
      <c r="Y18" s="404"/>
      <c r="AC18" s="60"/>
      <c r="AD18" s="60"/>
      <c r="AE18" s="60"/>
      <c r="AF18" s="60"/>
      <c r="AG18" s="60"/>
    </row>
    <row r="19" spans="1:34" ht="15" customHeight="1">
      <c r="A19" s="75"/>
      <c r="B19" s="60"/>
      <c r="C19" s="60"/>
      <c r="D19" s="60"/>
      <c r="E19" s="60"/>
      <c r="F19" s="405"/>
      <c r="G19" s="405"/>
      <c r="H19" s="405"/>
      <c r="I19" s="405"/>
      <c r="J19" s="82"/>
      <c r="K19" s="200"/>
      <c r="L19" s="200"/>
      <c r="M19" s="82"/>
      <c r="N19" s="405"/>
      <c r="O19" s="405"/>
      <c r="P19" s="82"/>
      <c r="Q19" s="82"/>
      <c r="R19" s="82"/>
      <c r="S19" s="82"/>
      <c r="T19" s="82"/>
      <c r="U19" s="82"/>
      <c r="V19" s="405"/>
      <c r="W19" s="405"/>
      <c r="X19" s="82"/>
      <c r="Y19" s="405"/>
      <c r="Z19" s="405"/>
      <c r="AA19" s="82"/>
      <c r="AB19" s="82"/>
      <c r="AC19" s="60"/>
      <c r="AD19" s="60"/>
      <c r="AE19" s="60"/>
      <c r="AF19" s="60"/>
    </row>
    <row r="20" spans="1:34" ht="15" customHeight="1">
      <c r="A20" s="75"/>
      <c r="B20" s="401" t="str">
        <f>"　"&amp;AG13&amp;"契約の上記工事について現場代理人及び主任技術者等を"</f>
        <v>　明治33年1月0日契約の上記工事について現場代理人及び主任技術者等を</v>
      </c>
      <c r="C20" s="401"/>
      <c r="D20" s="401"/>
      <c r="E20" s="401"/>
      <c r="F20" s="401"/>
      <c r="G20" s="401"/>
      <c r="H20" s="401"/>
      <c r="I20" s="401"/>
      <c r="J20" s="401"/>
      <c r="K20" s="401"/>
      <c r="L20" s="401"/>
      <c r="M20" s="401"/>
      <c r="N20" s="401"/>
      <c r="O20" s="401"/>
      <c r="P20" s="401"/>
      <c r="Q20" s="401"/>
      <c r="R20" s="401"/>
      <c r="S20" s="401"/>
      <c r="T20" s="401"/>
      <c r="U20" s="401"/>
      <c r="V20" s="401"/>
      <c r="W20" s="401"/>
      <c r="X20" s="401"/>
      <c r="Y20" s="401"/>
      <c r="Z20" s="401"/>
      <c r="AA20" s="401"/>
      <c r="AB20" s="74"/>
      <c r="AC20" s="74"/>
      <c r="AD20" s="60"/>
      <c r="AE20" s="60"/>
      <c r="AF20" s="60"/>
    </row>
    <row r="21" spans="1:34" ht="9" customHeight="1">
      <c r="A21" s="75"/>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74"/>
      <c r="AC21" s="74"/>
      <c r="AD21" s="60"/>
      <c r="AE21" s="60"/>
      <c r="AF21" s="60"/>
    </row>
    <row r="22" spans="1:34" ht="15" customHeight="1">
      <c r="A22" s="75"/>
      <c r="B22" s="402" t="str">
        <f>"下記のとおり定めたので別添経歴書を添えて通知します。"</f>
        <v>下記のとおり定めたので別添経歴書を添えて通知します。</v>
      </c>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74"/>
      <c r="AC22" s="74"/>
      <c r="AD22" s="60"/>
      <c r="AE22" s="60"/>
      <c r="AF22" s="60"/>
    </row>
    <row r="23" spans="1:34" ht="9" customHeight="1">
      <c r="A23" s="75"/>
      <c r="B23" s="60"/>
      <c r="C23" s="60"/>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60"/>
      <c r="AE23" s="60"/>
      <c r="AF23" s="60"/>
    </row>
    <row r="24" spans="1:34" ht="15" customHeight="1">
      <c r="A24" s="60"/>
      <c r="B24" s="60"/>
      <c r="C24" s="60"/>
      <c r="D24" s="60"/>
      <c r="E24" s="60"/>
      <c r="F24" s="60"/>
      <c r="G24" s="60"/>
      <c r="H24" s="60"/>
      <c r="I24" s="60"/>
      <c r="J24" s="60"/>
      <c r="K24" s="60"/>
      <c r="L24" s="60"/>
      <c r="M24" s="60"/>
      <c r="N24" s="60"/>
      <c r="O24" s="60"/>
      <c r="P24" s="62" t="s">
        <v>66</v>
      </c>
      <c r="Q24" s="60"/>
      <c r="R24" s="60"/>
      <c r="S24" s="60"/>
      <c r="T24" s="60"/>
      <c r="U24" s="60"/>
      <c r="V24" s="60"/>
      <c r="W24" s="60"/>
      <c r="X24" s="60"/>
      <c r="Y24" s="60"/>
      <c r="Z24" s="60"/>
      <c r="AA24" s="60"/>
      <c r="AB24" s="60"/>
      <c r="AC24" s="60"/>
      <c r="AD24" s="60"/>
      <c r="AE24" s="60"/>
      <c r="AF24" s="60"/>
    </row>
    <row r="25" spans="1:34" ht="9" customHeight="1">
      <c r="A25" s="60"/>
      <c r="B25" s="60"/>
      <c r="C25" s="60"/>
      <c r="D25" s="60"/>
      <c r="E25" s="60"/>
      <c r="F25" s="60"/>
      <c r="G25" s="60"/>
      <c r="H25" s="60"/>
      <c r="I25" s="60"/>
      <c r="J25" s="60"/>
      <c r="K25" s="60"/>
      <c r="L25" s="60"/>
      <c r="M25" s="60"/>
      <c r="N25" s="60"/>
      <c r="O25" s="60"/>
      <c r="P25" s="62"/>
      <c r="Q25" s="60"/>
      <c r="R25" s="60"/>
      <c r="S25" s="60"/>
      <c r="T25" s="60"/>
      <c r="U25" s="60"/>
      <c r="V25" s="60"/>
      <c r="W25" s="60"/>
      <c r="X25" s="60"/>
      <c r="Y25" s="60"/>
      <c r="Z25" s="60"/>
      <c r="AA25" s="60"/>
      <c r="AB25" s="60"/>
      <c r="AC25" s="60"/>
      <c r="AD25" s="60"/>
      <c r="AE25" s="60"/>
      <c r="AF25" s="60"/>
      <c r="AH25" s="85"/>
    </row>
    <row r="26" spans="1:34" ht="19.899999999999999" customHeight="1">
      <c r="A26" s="86"/>
      <c r="B26" s="62">
        <v>1</v>
      </c>
      <c r="C26" s="60" t="s">
        <v>172</v>
      </c>
      <c r="E26" s="60"/>
      <c r="F26" s="60"/>
      <c r="G26" s="60"/>
      <c r="H26" s="403"/>
      <c r="I26" s="403"/>
      <c r="J26" s="403"/>
      <c r="K26" s="403"/>
      <c r="L26" s="403"/>
      <c r="M26" s="403"/>
      <c r="N26" s="403"/>
      <c r="O26" s="403"/>
      <c r="P26" s="403"/>
      <c r="Q26" s="60"/>
      <c r="R26" s="60"/>
      <c r="S26" s="60"/>
      <c r="T26" s="60"/>
      <c r="U26" s="60"/>
      <c r="V26" s="60"/>
      <c r="W26" s="60"/>
      <c r="X26" s="60"/>
      <c r="Y26" s="60"/>
      <c r="Z26" s="60"/>
      <c r="AA26" s="60"/>
      <c r="AB26" s="60"/>
      <c r="AC26" s="60"/>
      <c r="AD26" s="60"/>
      <c r="AE26" s="60"/>
      <c r="AF26" s="60"/>
    </row>
    <row r="27" spans="1:34" ht="19.899999999999999" customHeight="1">
      <c r="A27" s="75"/>
      <c r="B27" s="62">
        <v>2</v>
      </c>
      <c r="C27" s="60" t="s">
        <v>173</v>
      </c>
      <c r="E27" s="60"/>
      <c r="F27" s="60"/>
      <c r="G27" s="60"/>
      <c r="J27" s="60"/>
      <c r="K27" s="60"/>
      <c r="L27" s="60"/>
      <c r="M27" s="60"/>
      <c r="N27" s="60"/>
      <c r="O27" s="60"/>
      <c r="P27" s="60"/>
      <c r="Q27" s="60"/>
      <c r="R27" s="60"/>
      <c r="S27" s="60"/>
      <c r="T27" s="60"/>
      <c r="U27" s="60"/>
      <c r="V27" s="60"/>
      <c r="W27" s="60"/>
      <c r="X27" s="60"/>
      <c r="Y27" s="60"/>
      <c r="Z27" s="60"/>
      <c r="AA27" s="60"/>
      <c r="AB27" s="60"/>
      <c r="AC27" s="60"/>
      <c r="AD27" s="60"/>
      <c r="AE27" s="60"/>
      <c r="AF27" s="60"/>
    </row>
    <row r="28" spans="1:34" ht="15" customHeight="1">
      <c r="A28" s="60"/>
      <c r="B28" s="388" t="s">
        <v>174</v>
      </c>
      <c r="C28" s="388"/>
      <c r="D28" s="388" t="s">
        <v>175</v>
      </c>
      <c r="E28" s="388"/>
      <c r="F28" s="388"/>
      <c r="G28" s="388"/>
      <c r="H28" s="388"/>
      <c r="I28" s="382" t="s">
        <v>176</v>
      </c>
      <c r="J28" s="383"/>
      <c r="K28" s="383"/>
      <c r="L28" s="383"/>
      <c r="M28" s="383"/>
      <c r="N28" s="383"/>
      <c r="O28" s="383"/>
      <c r="P28" s="383"/>
      <c r="Q28" s="383"/>
      <c r="R28" s="383"/>
      <c r="S28" s="383"/>
      <c r="T28" s="383"/>
      <c r="U28" s="383"/>
      <c r="V28" s="383"/>
      <c r="W28" s="383"/>
      <c r="X28" s="383"/>
      <c r="Y28" s="383"/>
      <c r="Z28" s="383"/>
      <c r="AA28" s="383"/>
      <c r="AB28" s="396"/>
      <c r="AC28" s="60"/>
      <c r="AD28" s="60"/>
      <c r="AE28" s="60"/>
      <c r="AF28" s="60"/>
    </row>
    <row r="29" spans="1:34" ht="15" customHeight="1">
      <c r="A29" s="60"/>
      <c r="B29" s="388"/>
      <c r="C29" s="388"/>
      <c r="D29" s="388"/>
      <c r="E29" s="388"/>
      <c r="F29" s="388"/>
      <c r="G29" s="388"/>
      <c r="H29" s="388"/>
      <c r="I29" s="397" t="s">
        <v>241</v>
      </c>
      <c r="J29" s="397"/>
      <c r="K29" s="398"/>
      <c r="L29" s="398"/>
      <c r="M29" s="398"/>
      <c r="N29" s="398"/>
      <c r="O29" s="398"/>
      <c r="P29" s="398"/>
      <c r="Q29" s="398"/>
      <c r="R29" s="398"/>
      <c r="S29" s="382" t="s">
        <v>242</v>
      </c>
      <c r="T29" s="383"/>
      <c r="U29" s="383"/>
      <c r="V29" s="383"/>
      <c r="W29" s="383"/>
      <c r="X29" s="383"/>
      <c r="Y29" s="383"/>
      <c r="Z29" s="383"/>
      <c r="AA29" s="383"/>
      <c r="AB29" s="396"/>
      <c r="AC29" s="60"/>
      <c r="AD29" s="60"/>
      <c r="AE29" s="60"/>
      <c r="AF29" s="60"/>
    </row>
    <row r="30" spans="1:34" ht="15" customHeight="1">
      <c r="A30" s="60"/>
      <c r="B30" s="388" t="s">
        <v>177</v>
      </c>
      <c r="C30" s="388"/>
      <c r="D30" s="388"/>
      <c r="E30" s="388"/>
      <c r="F30" s="388"/>
      <c r="G30" s="388"/>
      <c r="H30" s="388"/>
      <c r="I30" s="388" t="s">
        <v>178</v>
      </c>
      <c r="J30" s="388"/>
      <c r="K30" s="385" t="s">
        <v>179</v>
      </c>
      <c r="L30" s="391"/>
      <c r="M30" s="391"/>
      <c r="N30" s="391"/>
      <c r="O30" s="391"/>
      <c r="P30" s="391"/>
      <c r="Q30" s="391"/>
      <c r="R30" s="391"/>
      <c r="S30" s="392"/>
      <c r="T30" s="392"/>
      <c r="U30" s="392"/>
      <c r="V30" s="392"/>
      <c r="W30" s="392"/>
      <c r="X30" s="392"/>
      <c r="Y30" s="392"/>
      <c r="Z30" s="392"/>
      <c r="AA30" s="392"/>
      <c r="AB30" s="393"/>
      <c r="AC30" s="60"/>
      <c r="AD30" s="60"/>
      <c r="AE30" s="60"/>
      <c r="AF30" s="60"/>
    </row>
    <row r="31" spans="1:34" ht="15" customHeight="1">
      <c r="A31" s="60"/>
      <c r="B31" s="389"/>
      <c r="C31" s="389"/>
      <c r="D31" s="389"/>
      <c r="E31" s="389"/>
      <c r="F31" s="389"/>
      <c r="G31" s="389"/>
      <c r="H31" s="389"/>
      <c r="I31" s="389"/>
      <c r="J31" s="389"/>
      <c r="K31" s="174" t="s">
        <v>180</v>
      </c>
      <c r="L31" s="386" t="s">
        <v>181</v>
      </c>
      <c r="M31" s="382"/>
      <c r="N31" s="380"/>
      <c r="O31" s="387"/>
      <c r="P31" s="387"/>
      <c r="Q31" s="387"/>
      <c r="R31" s="386" t="s">
        <v>182</v>
      </c>
      <c r="S31" s="382"/>
      <c r="T31" s="380"/>
      <c r="U31" s="387"/>
      <c r="V31" s="387"/>
      <c r="W31" s="394" t="s">
        <v>183</v>
      </c>
      <c r="X31" s="395"/>
      <c r="Y31" s="395"/>
      <c r="Z31" s="380"/>
      <c r="AA31" s="381"/>
      <c r="AB31" s="175" t="s">
        <v>56</v>
      </c>
      <c r="AD31" s="60"/>
      <c r="AE31" s="60"/>
      <c r="AF31" s="60"/>
      <c r="AG31" s="60"/>
    </row>
    <row r="32" spans="1:34" ht="15" customHeight="1">
      <c r="A32" s="60"/>
      <c r="B32" s="389"/>
      <c r="C32" s="389"/>
      <c r="D32" s="389"/>
      <c r="E32" s="389"/>
      <c r="F32" s="389"/>
      <c r="G32" s="389"/>
      <c r="H32" s="389"/>
      <c r="I32" s="389"/>
      <c r="J32" s="389"/>
      <c r="K32" s="174" t="s">
        <v>184</v>
      </c>
      <c r="L32" s="382" t="s">
        <v>183</v>
      </c>
      <c r="M32" s="383"/>
      <c r="N32" s="383"/>
      <c r="O32" s="383"/>
      <c r="P32" s="383"/>
      <c r="Q32" s="384"/>
      <c r="R32" s="385"/>
      <c r="S32" s="176" t="s">
        <v>56</v>
      </c>
      <c r="T32" s="176"/>
      <c r="U32" s="176"/>
      <c r="V32" s="176"/>
      <c r="W32" s="176"/>
      <c r="X32" s="176"/>
      <c r="Y32" s="176"/>
      <c r="Z32" s="176"/>
      <c r="AA32" s="176"/>
      <c r="AB32" s="175"/>
      <c r="AC32" s="60"/>
      <c r="AD32" s="60"/>
      <c r="AE32" s="60"/>
      <c r="AF32" s="60"/>
    </row>
    <row r="33" spans="1:32" ht="15" customHeight="1">
      <c r="A33" s="60"/>
      <c r="B33" s="389"/>
      <c r="C33" s="389"/>
      <c r="D33" s="389"/>
      <c r="E33" s="389"/>
      <c r="F33" s="389"/>
      <c r="G33" s="389"/>
      <c r="H33" s="389"/>
      <c r="I33" s="389"/>
      <c r="J33" s="389"/>
      <c r="K33" s="174" t="s">
        <v>185</v>
      </c>
      <c r="L33" s="386" t="s">
        <v>186</v>
      </c>
      <c r="M33" s="386"/>
      <c r="N33" s="386"/>
      <c r="O33" s="386"/>
      <c r="P33" s="382"/>
      <c r="Q33" s="380"/>
      <c r="R33" s="387"/>
      <c r="S33" s="387"/>
      <c r="T33" s="387"/>
      <c r="U33" s="387"/>
      <c r="V33" s="387"/>
      <c r="W33" s="387"/>
      <c r="X33" s="387"/>
      <c r="Y33" s="387"/>
      <c r="Z33" s="387"/>
      <c r="AA33" s="387"/>
      <c r="AB33" s="387"/>
      <c r="AC33" s="60"/>
      <c r="AD33" s="60"/>
      <c r="AE33" s="60"/>
      <c r="AF33" s="60"/>
    </row>
    <row r="34" spans="1:32" ht="15" customHeight="1">
      <c r="A34" s="60"/>
      <c r="B34" s="388" t="s">
        <v>187</v>
      </c>
      <c r="C34" s="388"/>
      <c r="D34" s="388"/>
      <c r="E34" s="388"/>
      <c r="F34" s="388"/>
      <c r="G34" s="388"/>
      <c r="H34" s="388"/>
      <c r="I34" s="388" t="s">
        <v>178</v>
      </c>
      <c r="J34" s="388"/>
      <c r="K34" s="388" t="s">
        <v>188</v>
      </c>
      <c r="L34" s="388"/>
      <c r="M34" s="388"/>
      <c r="N34" s="388"/>
      <c r="O34" s="388"/>
      <c r="P34" s="388"/>
      <c r="Q34" s="388"/>
      <c r="R34" s="388"/>
      <c r="S34" s="388"/>
      <c r="T34" s="388"/>
      <c r="U34" s="388"/>
      <c r="V34" s="388" t="s">
        <v>189</v>
      </c>
      <c r="W34" s="388"/>
      <c r="X34" s="388"/>
      <c r="Y34" s="388"/>
      <c r="Z34" s="388"/>
      <c r="AA34" s="388"/>
      <c r="AB34" s="388"/>
      <c r="AC34" s="60"/>
      <c r="AD34" s="60"/>
      <c r="AE34" s="60"/>
      <c r="AF34" s="60"/>
    </row>
    <row r="35" spans="1:32" ht="30" customHeight="1">
      <c r="A35" s="60"/>
      <c r="B35" s="389"/>
      <c r="C35" s="389"/>
      <c r="D35" s="389"/>
      <c r="E35" s="389"/>
      <c r="F35" s="389"/>
      <c r="G35" s="389"/>
      <c r="H35" s="389"/>
      <c r="I35" s="389"/>
      <c r="J35" s="389"/>
      <c r="K35" s="390"/>
      <c r="L35" s="387"/>
      <c r="M35" s="387"/>
      <c r="N35" s="387"/>
      <c r="O35" s="387"/>
      <c r="P35" s="387"/>
      <c r="Q35" s="387"/>
      <c r="R35" s="387"/>
      <c r="S35" s="387"/>
      <c r="T35" s="387"/>
      <c r="U35" s="387"/>
      <c r="V35" s="390"/>
      <c r="W35" s="387"/>
      <c r="X35" s="387"/>
      <c r="Y35" s="387"/>
      <c r="Z35" s="387"/>
      <c r="AA35" s="387"/>
      <c r="AB35" s="387"/>
      <c r="AC35" s="60"/>
      <c r="AD35" s="60"/>
      <c r="AE35" s="60"/>
      <c r="AF35" s="60"/>
    </row>
    <row r="36" spans="1:32" ht="15" customHeight="1">
      <c r="A36" s="60"/>
      <c r="B36" s="476" t="s">
        <v>250</v>
      </c>
      <c r="C36" s="477"/>
      <c r="D36" s="477"/>
      <c r="E36" s="477"/>
      <c r="F36" s="477"/>
      <c r="G36" s="477"/>
      <c r="H36" s="478"/>
      <c r="I36" s="479" t="s">
        <v>178</v>
      </c>
      <c r="J36" s="478"/>
      <c r="K36" s="479" t="s">
        <v>188</v>
      </c>
      <c r="L36" s="477"/>
      <c r="M36" s="477"/>
      <c r="N36" s="477"/>
      <c r="O36" s="477"/>
      <c r="P36" s="477"/>
      <c r="Q36" s="477"/>
      <c r="R36" s="477"/>
      <c r="S36" s="477"/>
      <c r="T36" s="477"/>
      <c r="U36" s="478"/>
      <c r="V36" s="479" t="s">
        <v>189</v>
      </c>
      <c r="W36" s="477"/>
      <c r="X36" s="477"/>
      <c r="Y36" s="477"/>
      <c r="Z36" s="477"/>
      <c r="AA36" s="477"/>
      <c r="AB36" s="478"/>
      <c r="AC36" s="60"/>
      <c r="AD36" s="60"/>
      <c r="AE36" s="60"/>
      <c r="AF36" s="60"/>
    </row>
    <row r="37" spans="1:32" ht="30" customHeight="1">
      <c r="A37" s="60"/>
      <c r="B37" s="480"/>
      <c r="C37" s="481"/>
      <c r="D37" s="481"/>
      <c r="E37" s="481"/>
      <c r="F37" s="481"/>
      <c r="G37" s="481"/>
      <c r="H37" s="482"/>
      <c r="I37" s="480"/>
      <c r="J37" s="482"/>
      <c r="K37" s="483"/>
      <c r="L37" s="484"/>
      <c r="M37" s="484"/>
      <c r="N37" s="484"/>
      <c r="O37" s="484"/>
      <c r="P37" s="484"/>
      <c r="Q37" s="484"/>
      <c r="R37" s="484"/>
      <c r="S37" s="484"/>
      <c r="T37" s="484"/>
      <c r="U37" s="485"/>
      <c r="V37" s="483"/>
      <c r="W37" s="484"/>
      <c r="X37" s="484"/>
      <c r="Y37" s="484"/>
      <c r="Z37" s="484"/>
      <c r="AA37" s="484"/>
      <c r="AB37" s="485"/>
      <c r="AC37" s="60"/>
      <c r="AD37" s="60"/>
      <c r="AE37" s="60"/>
      <c r="AF37" s="60"/>
    </row>
    <row r="38" spans="1:32" s="82" customFormat="1" ht="15" customHeight="1">
      <c r="A38" s="87"/>
      <c r="B38" s="486" t="s">
        <v>190</v>
      </c>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486"/>
    </row>
    <row r="39" spans="1:32" s="82" customFormat="1" ht="30" customHeight="1">
      <c r="A39" s="87"/>
      <c r="B39" s="379" t="s">
        <v>191</v>
      </c>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row>
    <row r="40" spans="1:32" s="82" customFormat="1" ht="15" customHeight="1">
      <c r="A40" s="87"/>
      <c r="B40" s="378" t="s">
        <v>243</v>
      </c>
      <c r="C40" s="378"/>
      <c r="D40" s="378"/>
      <c r="E40" s="378"/>
      <c r="F40" s="378"/>
      <c r="G40" s="378"/>
      <c r="H40" s="378"/>
      <c r="I40" s="378"/>
      <c r="J40" s="378"/>
      <c r="K40" s="378"/>
      <c r="L40" s="378"/>
      <c r="M40" s="378"/>
      <c r="N40" s="378"/>
      <c r="O40" s="378"/>
      <c r="P40" s="378"/>
      <c r="Q40" s="378"/>
      <c r="R40" s="378"/>
      <c r="S40" s="378"/>
      <c r="T40" s="378"/>
      <c r="U40" s="378"/>
      <c r="V40" s="378"/>
      <c r="W40" s="378"/>
      <c r="X40" s="378"/>
      <c r="Y40" s="378"/>
      <c r="Z40" s="378"/>
      <c r="AA40" s="378"/>
    </row>
    <row r="41" spans="1:32" s="82" customFormat="1" ht="15" customHeight="1">
      <c r="A41" s="87"/>
      <c r="B41" s="378" t="s">
        <v>192</v>
      </c>
      <c r="C41" s="378"/>
      <c r="D41" s="378"/>
      <c r="E41" s="378"/>
      <c r="F41" s="378"/>
      <c r="G41" s="378"/>
      <c r="H41" s="378"/>
      <c r="I41" s="378"/>
      <c r="J41" s="378"/>
      <c r="K41" s="378"/>
      <c r="L41" s="378"/>
      <c r="M41" s="378"/>
      <c r="N41" s="378"/>
      <c r="O41" s="378"/>
      <c r="P41" s="378"/>
      <c r="Q41" s="378"/>
      <c r="R41" s="378"/>
      <c r="S41" s="378"/>
      <c r="T41" s="378"/>
      <c r="U41" s="378"/>
      <c r="V41" s="378"/>
      <c r="W41" s="378"/>
      <c r="X41" s="378"/>
      <c r="Y41" s="378"/>
      <c r="Z41" s="378"/>
      <c r="AA41" s="378"/>
    </row>
    <row r="42" spans="1:32" s="82" customFormat="1" ht="15" customHeight="1">
      <c r="A42" s="87"/>
      <c r="B42" s="378" t="s">
        <v>193</v>
      </c>
      <c r="C42" s="378"/>
      <c r="D42" s="378"/>
      <c r="E42" s="378"/>
      <c r="F42" s="378"/>
      <c r="G42" s="378"/>
      <c r="H42" s="378"/>
      <c r="I42" s="378"/>
      <c r="J42" s="378"/>
      <c r="K42" s="378"/>
      <c r="L42" s="378"/>
      <c r="M42" s="378"/>
      <c r="N42" s="378"/>
      <c r="O42" s="378"/>
      <c r="P42" s="378"/>
      <c r="Q42" s="378"/>
      <c r="R42" s="378"/>
      <c r="S42" s="378"/>
      <c r="T42" s="378"/>
      <c r="U42" s="378"/>
      <c r="V42" s="378"/>
      <c r="W42" s="378"/>
      <c r="X42" s="378"/>
      <c r="Y42" s="378"/>
      <c r="Z42" s="378"/>
      <c r="AA42" s="378"/>
      <c r="AB42" s="378"/>
    </row>
    <row r="43" spans="1:32" ht="18.600000000000001" customHeight="1">
      <c r="A43" s="60"/>
      <c r="B43" s="376"/>
      <c r="C43" s="376"/>
      <c r="D43" s="376"/>
      <c r="E43" s="376"/>
      <c r="F43" s="139"/>
      <c r="G43" s="139"/>
      <c r="H43" s="139"/>
      <c r="I43" s="139"/>
      <c r="J43" s="140"/>
      <c r="K43" s="140"/>
      <c r="L43" s="140"/>
      <c r="M43" s="140"/>
      <c r="N43" s="140"/>
      <c r="O43" s="140"/>
      <c r="P43" s="140"/>
      <c r="Q43" s="140"/>
      <c r="R43" s="140"/>
      <c r="S43" s="140"/>
      <c r="T43" s="140"/>
      <c r="U43" s="140"/>
      <c r="V43" s="140"/>
      <c r="W43" s="140"/>
      <c r="X43" s="140"/>
      <c r="Y43" s="140"/>
      <c r="Z43" s="140"/>
      <c r="AA43" s="140"/>
      <c r="AB43" s="139"/>
      <c r="AC43" s="60"/>
      <c r="AD43" s="60"/>
      <c r="AE43" s="60"/>
      <c r="AF43" s="60"/>
    </row>
    <row r="44" spans="1:32" ht="18" customHeight="1">
      <c r="A44" s="60"/>
      <c r="B44" s="140"/>
      <c r="C44" s="140"/>
      <c r="D44" s="376"/>
      <c r="E44" s="376"/>
      <c r="F44" s="376"/>
      <c r="G44" s="376"/>
      <c r="H44" s="376"/>
      <c r="I44" s="376"/>
      <c r="J44" s="376"/>
      <c r="K44" s="376"/>
      <c r="L44" s="376"/>
      <c r="M44" s="376"/>
      <c r="N44" s="376"/>
      <c r="O44" s="376"/>
      <c r="P44" s="376"/>
      <c r="Q44" s="376"/>
      <c r="R44" s="376"/>
      <c r="S44" s="376"/>
      <c r="T44" s="376"/>
      <c r="U44" s="376"/>
      <c r="V44" s="376"/>
      <c r="W44" s="376"/>
      <c r="X44" s="376"/>
      <c r="Y44" s="376"/>
      <c r="Z44" s="376"/>
      <c r="AA44" s="376"/>
      <c r="AB44" s="140"/>
      <c r="AC44" s="60"/>
      <c r="AD44" s="60"/>
      <c r="AE44" s="60"/>
      <c r="AF44" s="60"/>
    </row>
    <row r="45" spans="1:32" ht="18" customHeight="1">
      <c r="A45" s="60"/>
      <c r="B45" s="140"/>
      <c r="C45" s="140"/>
      <c r="D45" s="376"/>
      <c r="E45" s="376"/>
      <c r="F45" s="376"/>
      <c r="G45" s="376"/>
      <c r="H45" s="376"/>
      <c r="I45" s="376"/>
      <c r="J45" s="376"/>
      <c r="K45" s="376"/>
      <c r="L45" s="376"/>
      <c r="M45" s="376"/>
      <c r="N45" s="376"/>
      <c r="O45" s="376"/>
      <c r="P45" s="376"/>
      <c r="Q45" s="376"/>
      <c r="R45" s="376"/>
      <c r="S45" s="376"/>
      <c r="T45" s="376"/>
      <c r="U45" s="376"/>
      <c r="V45" s="376"/>
      <c r="W45" s="376"/>
      <c r="X45" s="376"/>
      <c r="Y45" s="376"/>
      <c r="Z45" s="376"/>
      <c r="AA45" s="376"/>
      <c r="AB45" s="140"/>
      <c r="AC45" s="60"/>
      <c r="AD45" s="60"/>
      <c r="AE45" s="60"/>
      <c r="AF45" s="60"/>
    </row>
    <row r="46" spans="1:32" ht="40.15" customHeight="1">
      <c r="A46" s="88"/>
      <c r="B46" s="141"/>
      <c r="C46" s="141"/>
      <c r="D46" s="377"/>
      <c r="E46" s="377"/>
      <c r="F46" s="377"/>
      <c r="G46" s="377"/>
      <c r="H46" s="377"/>
      <c r="I46" s="377"/>
      <c r="J46" s="377"/>
      <c r="K46" s="377"/>
      <c r="L46" s="377"/>
      <c r="M46" s="377"/>
      <c r="N46" s="377"/>
      <c r="O46" s="377"/>
      <c r="P46" s="377"/>
      <c r="Q46" s="377"/>
      <c r="R46" s="377"/>
      <c r="S46" s="377"/>
      <c r="T46" s="377"/>
      <c r="U46" s="377"/>
      <c r="V46" s="377"/>
      <c r="W46" s="377"/>
      <c r="X46" s="377"/>
      <c r="Y46" s="377"/>
      <c r="Z46" s="377"/>
      <c r="AA46" s="377"/>
      <c r="AB46" s="141"/>
      <c r="AC46" s="60"/>
      <c r="AD46" s="60"/>
      <c r="AE46" s="60"/>
      <c r="AF46" s="60"/>
    </row>
  </sheetData>
  <sheetProtection algorithmName="SHA-512" hashValue="H7A01AVVS5lIpfN7wdX93n7FbT2R91NqU0+8MIa2nH7IGcj20705ulu6b4QEBgEo+LitKnX9jVS+NboBiY29qA==" saltValue="DkDdnEF8IvAs5Hz3zccKRA==" spinCount="100000" sheet="1" objects="1" scenarios="1"/>
  <mergeCells count="80">
    <mergeCell ref="I36:J36"/>
    <mergeCell ref="K36:U36"/>
    <mergeCell ref="V36:AB36"/>
    <mergeCell ref="B37:H37"/>
    <mergeCell ref="I37:J37"/>
    <mergeCell ref="K37:U37"/>
    <mergeCell ref="V37:AB37"/>
    <mergeCell ref="O8:AA8"/>
    <mergeCell ref="A10:AC10"/>
    <mergeCell ref="B12:D12"/>
    <mergeCell ref="B14:D14"/>
    <mergeCell ref="V1:X1"/>
    <mergeCell ref="Z1:AB1"/>
    <mergeCell ref="V3:AB3"/>
    <mergeCell ref="J5:L7"/>
    <mergeCell ref="M5:N5"/>
    <mergeCell ref="O5:AC5"/>
    <mergeCell ref="O6:AC6"/>
    <mergeCell ref="M7:N7"/>
    <mergeCell ref="O7:AC7"/>
    <mergeCell ref="F14:AA14"/>
    <mergeCell ref="B4:J4"/>
    <mergeCell ref="B16:D16"/>
    <mergeCell ref="F16:AA16"/>
    <mergeCell ref="B20:AA20"/>
    <mergeCell ref="B22:AA22"/>
    <mergeCell ref="H26:P26"/>
    <mergeCell ref="B18:D18"/>
    <mergeCell ref="F18:Y18"/>
    <mergeCell ref="F19:G19"/>
    <mergeCell ref="H19:I19"/>
    <mergeCell ref="K19:L19"/>
    <mergeCell ref="N19:O19"/>
    <mergeCell ref="V19:W19"/>
    <mergeCell ref="Y19:Z19"/>
    <mergeCell ref="B28:C29"/>
    <mergeCell ref="D28:H29"/>
    <mergeCell ref="I28:AB28"/>
    <mergeCell ref="I29:R29"/>
    <mergeCell ref="S29:AB29"/>
    <mergeCell ref="B30:H30"/>
    <mergeCell ref="I30:J30"/>
    <mergeCell ref="K30:AB30"/>
    <mergeCell ref="B31:H33"/>
    <mergeCell ref="I31:J33"/>
    <mergeCell ref="L31:M31"/>
    <mergeCell ref="N31:Q31"/>
    <mergeCell ref="R31:S31"/>
    <mergeCell ref="T31:V31"/>
    <mergeCell ref="W31:Y31"/>
    <mergeCell ref="B39:AA39"/>
    <mergeCell ref="Z31:AA31"/>
    <mergeCell ref="L32:P32"/>
    <mergeCell ref="Q32:R32"/>
    <mergeCell ref="L33:P33"/>
    <mergeCell ref="Q33:AB33"/>
    <mergeCell ref="B34:H34"/>
    <mergeCell ref="I34:J34"/>
    <mergeCell ref="K34:U34"/>
    <mergeCell ref="V34:AB34"/>
    <mergeCell ref="B35:H35"/>
    <mergeCell ref="I35:J35"/>
    <mergeCell ref="K35:U35"/>
    <mergeCell ref="V35:AB35"/>
    <mergeCell ref="B38:AA38"/>
    <mergeCell ref="B36:H36"/>
    <mergeCell ref="B40:AA40"/>
    <mergeCell ref="B41:AA41"/>
    <mergeCell ref="B42:AB42"/>
    <mergeCell ref="B43:E43"/>
    <mergeCell ref="D44:O44"/>
    <mergeCell ref="P44:AA44"/>
    <mergeCell ref="D45:L45"/>
    <mergeCell ref="M45:O45"/>
    <mergeCell ref="P45:X45"/>
    <mergeCell ref="Y45:AA45"/>
    <mergeCell ref="D46:L46"/>
    <mergeCell ref="M46:O46"/>
    <mergeCell ref="P46:X46"/>
    <mergeCell ref="Y46:AA46"/>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49"/>
  <sheetViews>
    <sheetView tabSelected="1" view="pageBreakPreview" topLeftCell="A36" zoomScale="80" zoomScaleNormal="70" zoomScaleSheetLayoutView="80" workbookViewId="0">
      <selection activeCell="M38" sqref="M38"/>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29" t="s">
        <v>98</v>
      </c>
      <c r="B1" s="429"/>
      <c r="C1" s="429"/>
    </row>
    <row r="2" spans="1:12" ht="21">
      <c r="A2" s="46"/>
      <c r="B2" s="466" t="s">
        <v>97</v>
      </c>
      <c r="C2" s="466"/>
      <c r="D2" s="466"/>
      <c r="E2" s="466"/>
      <c r="F2" s="466"/>
      <c r="G2" s="466"/>
      <c r="H2" s="466"/>
      <c r="I2" s="466"/>
      <c r="J2" s="466"/>
      <c r="K2" s="466"/>
      <c r="L2" s="46"/>
    </row>
    <row r="3" spans="1:12" ht="9.75" customHeight="1">
      <c r="A3" s="46"/>
      <c r="B3" s="50"/>
      <c r="L3" s="46"/>
    </row>
    <row r="4" spans="1:12" ht="17.25" customHeight="1">
      <c r="B4" s="49"/>
      <c r="C4" s="49"/>
      <c r="D4" s="49"/>
      <c r="E4" s="49"/>
      <c r="F4" s="49"/>
      <c r="G4" s="43"/>
      <c r="H4" s="52"/>
      <c r="I4" s="467">
        <f>共通項目入力シート!C9</f>
        <v>0</v>
      </c>
      <c r="J4" s="467"/>
      <c r="K4" s="467"/>
    </row>
    <row r="5" spans="1:12" ht="17.25" customHeight="1">
      <c r="B5" s="50" t="s">
        <v>96</v>
      </c>
      <c r="C5" s="49"/>
      <c r="D5" s="49"/>
      <c r="E5" s="49"/>
      <c r="F5" s="49"/>
      <c r="G5" s="49"/>
      <c r="H5" s="49"/>
      <c r="I5" s="49"/>
    </row>
    <row r="6" spans="1:12" ht="17.25" customHeight="1">
      <c r="B6" s="429" t="s">
        <v>220</v>
      </c>
      <c r="C6" s="429"/>
      <c r="D6" s="429"/>
      <c r="E6" s="49"/>
      <c r="F6" s="49"/>
      <c r="G6" s="49"/>
      <c r="H6" s="49"/>
      <c r="I6" s="49"/>
    </row>
    <row r="7" spans="1:12" ht="27" customHeight="1">
      <c r="C7" s="463"/>
      <c r="D7" s="52" t="s">
        <v>101</v>
      </c>
      <c r="E7" s="470" t="s">
        <v>95</v>
      </c>
      <c r="F7" s="470"/>
      <c r="G7" s="468" t="str">
        <f>共通項目入力シート!C20&amp;IF(共通項目入力シート!C22="","",共通項目入力シート!C22)</f>
        <v/>
      </c>
      <c r="H7" s="468"/>
      <c r="I7" s="468"/>
      <c r="J7" s="468"/>
      <c r="K7" s="468"/>
    </row>
    <row r="8" spans="1:12" ht="17.25" customHeight="1">
      <c r="C8" s="463"/>
      <c r="D8" s="52"/>
      <c r="E8" s="49"/>
      <c r="F8" s="49"/>
      <c r="G8" s="429"/>
      <c r="H8" s="429"/>
      <c r="I8" s="429"/>
      <c r="J8" s="429"/>
      <c r="K8" s="429"/>
    </row>
    <row r="9" spans="1:12" ht="27" customHeight="1">
      <c r="C9" s="463"/>
      <c r="D9" s="51" t="s">
        <v>102</v>
      </c>
      <c r="E9" s="429" t="s">
        <v>94</v>
      </c>
      <c r="F9" s="429"/>
      <c r="G9" s="469">
        <f>共通項目入力シート!C24</f>
        <v>0</v>
      </c>
      <c r="H9" s="469"/>
      <c r="I9" s="469"/>
      <c r="J9" s="469"/>
      <c r="K9" s="469"/>
    </row>
    <row r="10" spans="1:12" ht="27" customHeight="1">
      <c r="C10" s="48"/>
      <c r="D10" s="52"/>
      <c r="E10" s="471" t="s">
        <v>93</v>
      </c>
      <c r="F10" s="471"/>
      <c r="G10" s="472" t="str">
        <f>共通項目入力シート!C26&amp;"　"&amp;共通項目入力シート!C28</f>
        <v>　</v>
      </c>
      <c r="H10" s="472"/>
      <c r="I10" s="472"/>
      <c r="J10" s="472"/>
      <c r="K10" s="472"/>
    </row>
    <row r="11" spans="1:12" ht="16.5" customHeight="1">
      <c r="C11" s="48"/>
      <c r="D11" s="47"/>
    </row>
    <row r="12" spans="1:12" ht="17.100000000000001" customHeight="1">
      <c r="A12" s="46"/>
      <c r="B12" s="465" t="s">
        <v>100</v>
      </c>
      <c r="C12" s="465"/>
      <c r="D12" s="465"/>
      <c r="E12" s="465"/>
      <c r="F12" s="465"/>
      <c r="G12" s="465"/>
      <c r="H12" s="465"/>
      <c r="I12" s="465"/>
      <c r="J12" s="465"/>
      <c r="K12" s="465"/>
      <c r="L12" s="46"/>
    </row>
    <row r="13" spans="1:12" ht="17.100000000000001" customHeight="1">
      <c r="A13" s="46"/>
      <c r="B13" s="464" t="s">
        <v>99</v>
      </c>
      <c r="C13" s="464"/>
      <c r="D13" s="464"/>
      <c r="E13" s="464"/>
      <c r="F13" s="464"/>
      <c r="G13" s="464"/>
      <c r="H13" s="464"/>
      <c r="I13" s="464"/>
      <c r="J13" s="464"/>
      <c r="K13" s="464"/>
      <c r="L13" s="46"/>
    </row>
    <row r="14" spans="1:12" ht="17.100000000000001" customHeight="1">
      <c r="B14" s="430" t="s">
        <v>92</v>
      </c>
      <c r="C14" s="430"/>
      <c r="D14" s="430"/>
      <c r="E14" s="430"/>
      <c r="F14" s="430"/>
      <c r="G14" s="430"/>
      <c r="H14" s="430"/>
      <c r="I14" s="430"/>
      <c r="J14" s="430"/>
      <c r="K14" s="430"/>
    </row>
    <row r="15" spans="1:12" ht="9" customHeight="1" thickBot="1"/>
    <row r="16" spans="1:12" ht="25.5" customHeight="1" thickBot="1">
      <c r="B16" s="431" t="s">
        <v>91</v>
      </c>
      <c r="C16" s="432"/>
      <c r="D16" s="433"/>
      <c r="E16" s="433"/>
      <c r="F16" s="432"/>
      <c r="G16" s="177" t="s">
        <v>90</v>
      </c>
      <c r="H16" s="427"/>
      <c r="I16" s="427"/>
      <c r="J16" s="427"/>
      <c r="K16" s="428"/>
    </row>
    <row r="17" spans="2:11" ht="21.95" customHeight="1">
      <c r="B17" s="434" t="s">
        <v>117</v>
      </c>
      <c r="C17" s="436" t="s">
        <v>48</v>
      </c>
      <c r="D17" s="437"/>
      <c r="E17" s="178" t="s">
        <v>37</v>
      </c>
      <c r="F17" s="446"/>
      <c r="G17" s="447"/>
      <c r="H17" s="447"/>
      <c r="I17" s="447"/>
      <c r="J17" s="447"/>
      <c r="K17" s="179" t="s">
        <v>36</v>
      </c>
    </row>
    <row r="18" spans="2:11" ht="21.95" customHeight="1">
      <c r="B18" s="435"/>
      <c r="C18" s="438" t="s">
        <v>89</v>
      </c>
      <c r="D18" s="452"/>
      <c r="E18" s="440"/>
      <c r="F18" s="441"/>
      <c r="G18" s="441"/>
      <c r="H18" s="441"/>
      <c r="I18" s="441"/>
      <c r="J18" s="441"/>
      <c r="K18" s="442"/>
    </row>
    <row r="19" spans="2:11" ht="21.95" customHeight="1">
      <c r="B19" s="435"/>
      <c r="C19" s="438" t="s">
        <v>43</v>
      </c>
      <c r="D19" s="452"/>
      <c r="E19" s="443"/>
      <c r="F19" s="444"/>
      <c r="G19" s="444"/>
      <c r="H19" s="444"/>
      <c r="I19" s="444"/>
      <c r="J19" s="444"/>
      <c r="K19" s="445"/>
    </row>
    <row r="20" spans="2:11" ht="21.95" customHeight="1">
      <c r="B20" s="435"/>
      <c r="C20" s="438" t="s">
        <v>88</v>
      </c>
      <c r="D20" s="439"/>
      <c r="E20" s="449"/>
      <c r="F20" s="439"/>
      <c r="G20" s="439"/>
      <c r="H20" s="180" t="s">
        <v>194</v>
      </c>
      <c r="I20" s="450"/>
      <c r="J20" s="439"/>
      <c r="K20" s="451"/>
    </row>
    <row r="21" spans="2:11" ht="21.95" customHeight="1">
      <c r="B21" s="435"/>
      <c r="C21" s="438" t="s">
        <v>87</v>
      </c>
      <c r="D21" s="452"/>
      <c r="E21" s="453"/>
      <c r="F21" s="454"/>
      <c r="G21" s="454"/>
      <c r="H21" s="454"/>
      <c r="I21" s="454"/>
      <c r="J21" s="455" t="s">
        <v>61</v>
      </c>
      <c r="K21" s="456"/>
    </row>
    <row r="22" spans="2:11" ht="21.95" customHeight="1" thickBot="1">
      <c r="B22" s="435"/>
      <c r="C22" s="440" t="s">
        <v>86</v>
      </c>
      <c r="D22" s="448"/>
      <c r="E22" s="420"/>
      <c r="F22" s="421"/>
      <c r="G22" s="421"/>
      <c r="H22" s="421"/>
      <c r="I22" s="421"/>
      <c r="J22" s="421"/>
      <c r="K22" s="422"/>
    </row>
    <row r="23" spans="2:11" ht="21.95" customHeight="1">
      <c r="B23" s="459" t="s">
        <v>118</v>
      </c>
      <c r="C23" s="461" t="s">
        <v>48</v>
      </c>
      <c r="D23" s="458"/>
      <c r="E23" s="178" t="s">
        <v>37</v>
      </c>
      <c r="F23" s="447"/>
      <c r="G23" s="447"/>
      <c r="H23" s="447"/>
      <c r="I23" s="447"/>
      <c r="J23" s="447"/>
      <c r="K23" s="179" t="s">
        <v>36</v>
      </c>
    </row>
    <row r="24" spans="2:11" ht="21.95" customHeight="1">
      <c r="B24" s="435"/>
      <c r="C24" s="438" t="s">
        <v>89</v>
      </c>
      <c r="D24" s="452"/>
      <c r="E24" s="440"/>
      <c r="F24" s="441"/>
      <c r="G24" s="441"/>
      <c r="H24" s="441"/>
      <c r="I24" s="441"/>
      <c r="J24" s="441"/>
      <c r="K24" s="442"/>
    </row>
    <row r="25" spans="2:11" ht="21.95" customHeight="1">
      <c r="B25" s="435"/>
      <c r="C25" s="438" t="s">
        <v>43</v>
      </c>
      <c r="D25" s="452"/>
      <c r="E25" s="438"/>
      <c r="F25" s="439"/>
      <c r="G25" s="439"/>
      <c r="H25" s="439"/>
      <c r="I25" s="439"/>
      <c r="J25" s="439"/>
      <c r="K25" s="451"/>
    </row>
    <row r="26" spans="2:11" ht="21.95" customHeight="1">
      <c r="B26" s="435"/>
      <c r="C26" s="438" t="s">
        <v>88</v>
      </c>
      <c r="D26" s="439"/>
      <c r="E26" s="449"/>
      <c r="F26" s="439"/>
      <c r="G26" s="439"/>
      <c r="H26" s="180" t="s">
        <v>194</v>
      </c>
      <c r="I26" s="450"/>
      <c r="J26" s="439"/>
      <c r="K26" s="451"/>
    </row>
    <row r="27" spans="2:11" ht="21.95" customHeight="1">
      <c r="B27" s="435"/>
      <c r="C27" s="438" t="s">
        <v>87</v>
      </c>
      <c r="D27" s="452"/>
      <c r="E27" s="425"/>
      <c r="F27" s="426"/>
      <c r="G27" s="426"/>
      <c r="H27" s="426"/>
      <c r="I27" s="426"/>
      <c r="J27" s="415" t="s">
        <v>61</v>
      </c>
      <c r="K27" s="416"/>
    </row>
    <row r="28" spans="2:11" ht="21.95" customHeight="1" thickBot="1">
      <c r="B28" s="460"/>
      <c r="C28" s="417" t="s">
        <v>86</v>
      </c>
      <c r="D28" s="462"/>
      <c r="E28" s="417"/>
      <c r="F28" s="418"/>
      <c r="G28" s="418"/>
      <c r="H28" s="418"/>
      <c r="I28" s="418"/>
      <c r="J28" s="418"/>
      <c r="K28" s="419"/>
    </row>
    <row r="29" spans="2:11" ht="21.95" customHeight="1">
      <c r="B29" s="459" t="s">
        <v>119</v>
      </c>
      <c r="C29" s="461" t="s">
        <v>48</v>
      </c>
      <c r="D29" s="458"/>
      <c r="E29" s="178" t="s">
        <v>37</v>
      </c>
      <c r="F29" s="447"/>
      <c r="G29" s="447"/>
      <c r="H29" s="447"/>
      <c r="I29" s="447"/>
      <c r="J29" s="447"/>
      <c r="K29" s="179" t="s">
        <v>36</v>
      </c>
    </row>
    <row r="30" spans="2:11" ht="21.95" customHeight="1">
      <c r="B30" s="435"/>
      <c r="C30" s="438" t="s">
        <v>89</v>
      </c>
      <c r="D30" s="452"/>
      <c r="E30" s="440"/>
      <c r="F30" s="441"/>
      <c r="G30" s="441"/>
      <c r="H30" s="441"/>
      <c r="I30" s="441"/>
      <c r="J30" s="441"/>
      <c r="K30" s="442"/>
    </row>
    <row r="31" spans="2:11" ht="21.95" customHeight="1">
      <c r="B31" s="435"/>
      <c r="C31" s="438" t="s">
        <v>43</v>
      </c>
      <c r="D31" s="452"/>
      <c r="E31" s="449"/>
      <c r="F31" s="439"/>
      <c r="G31" s="439"/>
      <c r="H31" s="439"/>
      <c r="I31" s="439"/>
      <c r="J31" s="439"/>
      <c r="K31" s="451"/>
    </row>
    <row r="32" spans="2:11" ht="21.95" customHeight="1">
      <c r="B32" s="435"/>
      <c r="C32" s="438" t="s">
        <v>88</v>
      </c>
      <c r="D32" s="439"/>
      <c r="E32" s="449"/>
      <c r="F32" s="439"/>
      <c r="G32" s="439"/>
      <c r="H32" s="180" t="s">
        <v>194</v>
      </c>
      <c r="I32" s="450"/>
      <c r="J32" s="439"/>
      <c r="K32" s="451"/>
    </row>
    <row r="33" spans="1:11" ht="21.95" customHeight="1">
      <c r="B33" s="435"/>
      <c r="C33" s="438" t="s">
        <v>87</v>
      </c>
      <c r="D33" s="452"/>
      <c r="E33" s="423"/>
      <c r="F33" s="424"/>
      <c r="G33" s="424"/>
      <c r="H33" s="424"/>
      <c r="I33" s="424"/>
      <c r="J33" s="415" t="s">
        <v>61</v>
      </c>
      <c r="K33" s="416"/>
    </row>
    <row r="34" spans="1:11" ht="21.95" customHeight="1" thickBot="1">
      <c r="B34" s="460"/>
      <c r="C34" s="417" t="s">
        <v>86</v>
      </c>
      <c r="D34" s="462"/>
      <c r="E34" s="420"/>
      <c r="F34" s="421"/>
      <c r="G34" s="421"/>
      <c r="H34" s="421"/>
      <c r="I34" s="421"/>
      <c r="J34" s="421"/>
      <c r="K34" s="422"/>
    </row>
    <row r="35" spans="1:11" ht="6.75" customHeight="1"/>
    <row r="36" spans="1:11" ht="9" customHeight="1" thickBot="1">
      <c r="B36" s="45"/>
      <c r="C36" s="44"/>
      <c r="D36" s="44"/>
      <c r="E36" s="44"/>
      <c r="F36" s="44"/>
      <c r="G36" s="44"/>
      <c r="H36" s="44"/>
      <c r="I36" s="44"/>
      <c r="J36" s="44"/>
      <c r="K36" s="44"/>
    </row>
    <row r="37" spans="1:11" ht="6.75" customHeight="1"/>
    <row r="38" spans="1:11" ht="20.25" customHeight="1" thickBot="1">
      <c r="B38" s="43" t="s">
        <v>85</v>
      </c>
    </row>
    <row r="39" spans="1:11" ht="23.25" customHeight="1">
      <c r="B39" s="457" t="s">
        <v>84</v>
      </c>
      <c r="C39" s="458"/>
      <c r="D39" s="461" t="s">
        <v>83</v>
      </c>
      <c r="E39" s="458"/>
      <c r="F39" s="461" t="s">
        <v>82</v>
      </c>
      <c r="G39" s="458"/>
      <c r="H39" s="461" t="s">
        <v>81</v>
      </c>
      <c r="I39" s="458"/>
      <c r="J39" s="461" t="s">
        <v>80</v>
      </c>
      <c r="K39" s="475"/>
    </row>
    <row r="40" spans="1:11" ht="35.25" customHeight="1">
      <c r="B40" s="473" t="s">
        <v>79</v>
      </c>
      <c r="C40" s="474"/>
      <c r="D40" s="438"/>
      <c r="E40" s="452"/>
      <c r="F40" s="438"/>
      <c r="G40" s="452"/>
      <c r="H40" s="438"/>
      <c r="I40" s="452"/>
      <c r="J40" s="438"/>
      <c r="K40" s="451"/>
    </row>
    <row r="41" spans="1:11" ht="37.5" customHeight="1">
      <c r="B41" s="473" t="s">
        <v>79</v>
      </c>
      <c r="C41" s="474"/>
      <c r="D41" s="438"/>
      <c r="E41" s="452"/>
      <c r="F41" s="438"/>
      <c r="G41" s="452"/>
      <c r="H41" s="438"/>
      <c r="I41" s="452"/>
      <c r="J41" s="438"/>
      <c r="K41" s="451"/>
    </row>
    <row r="42" spans="1:11" ht="37.5" customHeight="1" thickBot="1">
      <c r="B42" s="490" t="s">
        <v>79</v>
      </c>
      <c r="C42" s="491"/>
      <c r="D42" s="417"/>
      <c r="E42" s="462"/>
      <c r="F42" s="417"/>
      <c r="G42" s="462"/>
      <c r="H42" s="417"/>
      <c r="I42" s="462"/>
      <c r="J42" s="417"/>
      <c r="K42" s="419"/>
    </row>
    <row r="43" spans="1:11" ht="37.5" customHeight="1">
      <c r="B43" s="492"/>
      <c r="C43" s="492"/>
      <c r="D43" s="493"/>
      <c r="E43" s="493"/>
      <c r="F43" s="493"/>
      <c r="G43" s="493"/>
      <c r="H43" s="493"/>
      <c r="I43" s="493"/>
      <c r="J43" s="493"/>
      <c r="K43" s="493"/>
    </row>
    <row r="44" spans="1:11" ht="39" customHeight="1">
      <c r="A44" s="488"/>
      <c r="B44" s="487" t="s">
        <v>251</v>
      </c>
      <c r="C44" s="488"/>
      <c r="D44" s="488"/>
      <c r="E44" s="488"/>
      <c r="F44" s="488"/>
      <c r="G44" s="488"/>
      <c r="H44" s="488"/>
      <c r="I44" s="488"/>
      <c r="J44" s="488"/>
      <c r="K44" s="488"/>
    </row>
    <row r="45" spans="1:11" ht="126.75" customHeight="1">
      <c r="A45" s="488"/>
      <c r="B45" s="489" t="s">
        <v>252</v>
      </c>
      <c r="C45" s="489"/>
      <c r="D45" s="489"/>
      <c r="E45" s="489"/>
      <c r="F45" s="489"/>
      <c r="G45" s="489"/>
      <c r="H45" s="489"/>
      <c r="I45" s="489"/>
      <c r="J45" s="489"/>
      <c r="K45" s="489"/>
    </row>
    <row r="46" spans="1:11" ht="126" customHeight="1">
      <c r="A46" s="488"/>
      <c r="B46" s="489" t="s">
        <v>253</v>
      </c>
      <c r="C46" s="489"/>
      <c r="D46" s="489"/>
      <c r="E46" s="489"/>
      <c r="F46" s="489"/>
      <c r="G46" s="489"/>
      <c r="H46" s="489"/>
      <c r="I46" s="489"/>
      <c r="J46" s="489"/>
      <c r="K46" s="489"/>
    </row>
    <row r="47" spans="1:11" ht="182.25" customHeight="1">
      <c r="A47" s="488"/>
      <c r="B47" s="489" t="s">
        <v>254</v>
      </c>
      <c r="C47" s="489"/>
      <c r="D47" s="489"/>
      <c r="E47" s="489"/>
      <c r="F47" s="489"/>
      <c r="G47" s="489"/>
      <c r="H47" s="489"/>
      <c r="I47" s="489"/>
      <c r="J47" s="489"/>
      <c r="K47" s="489"/>
    </row>
    <row r="48" spans="1:11" ht="61.5" customHeight="1">
      <c r="A48" s="488"/>
      <c r="B48" s="489" t="s">
        <v>255</v>
      </c>
      <c r="C48" s="489"/>
      <c r="D48" s="489"/>
      <c r="E48" s="489"/>
      <c r="F48" s="489"/>
      <c r="G48" s="489"/>
      <c r="H48" s="489"/>
      <c r="I48" s="489"/>
      <c r="J48" s="489"/>
      <c r="K48" s="489"/>
    </row>
    <row r="49" spans="1:11" ht="39" customHeight="1">
      <c r="A49" s="488"/>
      <c r="B49" s="489" t="s">
        <v>256</v>
      </c>
      <c r="C49" s="489"/>
      <c r="D49" s="489"/>
      <c r="E49" s="489"/>
      <c r="F49" s="489"/>
      <c r="G49" s="489"/>
      <c r="H49" s="489"/>
      <c r="I49" s="489"/>
      <c r="J49" s="489"/>
      <c r="K49" s="489"/>
    </row>
  </sheetData>
  <sheetProtection algorithmName="SHA-512" hashValue="7uYuPCWsDxsKb1+ebIDf7pwrlveOf82JKx78qgto4+xBs2tQ68h0IKgE+EyYRK4oycx2Tw9yOAQ1CClhF0D02Q==" saltValue="e+bmhMNzfxck58mq6sVmJw==" spinCount="100000" sheet="1" objects="1" scenarios="1"/>
  <mergeCells count="88">
    <mergeCell ref="B45:K45"/>
    <mergeCell ref="B46:K46"/>
    <mergeCell ref="B47:K47"/>
    <mergeCell ref="B48:K48"/>
    <mergeCell ref="B49:K49"/>
    <mergeCell ref="J42:K42"/>
    <mergeCell ref="B41:C41"/>
    <mergeCell ref="J39:K39"/>
    <mergeCell ref="J40:K40"/>
    <mergeCell ref="B42:C42"/>
    <mergeCell ref="D42:E42"/>
    <mergeCell ref="F42:G42"/>
    <mergeCell ref="H42:I42"/>
    <mergeCell ref="D41:E41"/>
    <mergeCell ref="F39:G39"/>
    <mergeCell ref="F41:G41"/>
    <mergeCell ref="H41:I41"/>
    <mergeCell ref="H39:I39"/>
    <mergeCell ref="J41:K41"/>
    <mergeCell ref="B40:C40"/>
    <mergeCell ref="D40:E40"/>
    <mergeCell ref="A1:C1"/>
    <mergeCell ref="C7:C9"/>
    <mergeCell ref="B13:K13"/>
    <mergeCell ref="B12:K12"/>
    <mergeCell ref="B2:K2"/>
    <mergeCell ref="B6:D6"/>
    <mergeCell ref="I4:K4"/>
    <mergeCell ref="G7:K7"/>
    <mergeCell ref="G9:K9"/>
    <mergeCell ref="E7:F7"/>
    <mergeCell ref="E9:F9"/>
    <mergeCell ref="E10:F10"/>
    <mergeCell ref="G10:K10"/>
    <mergeCell ref="D39:E39"/>
    <mergeCell ref="C31:D31"/>
    <mergeCell ref="E31:K31"/>
    <mergeCell ref="C32:D32"/>
    <mergeCell ref="B23:B28"/>
    <mergeCell ref="C27:D27"/>
    <mergeCell ref="C28:D28"/>
    <mergeCell ref="E25:K25"/>
    <mergeCell ref="C26:D26"/>
    <mergeCell ref="C23:D23"/>
    <mergeCell ref="E26:G26"/>
    <mergeCell ref="I26:K26"/>
    <mergeCell ref="C24:D24"/>
    <mergeCell ref="E24:K24"/>
    <mergeCell ref="C25:D25"/>
    <mergeCell ref="F23:J23"/>
    <mergeCell ref="C19:D19"/>
    <mergeCell ref="C21:D21"/>
    <mergeCell ref="E21:I21"/>
    <mergeCell ref="J21:K21"/>
    <mergeCell ref="F40:G40"/>
    <mergeCell ref="H40:I40"/>
    <mergeCell ref="I32:K32"/>
    <mergeCell ref="B39:C39"/>
    <mergeCell ref="B29:B34"/>
    <mergeCell ref="C29:D29"/>
    <mergeCell ref="F29:J29"/>
    <mergeCell ref="C30:D30"/>
    <mergeCell ref="C34:D34"/>
    <mergeCell ref="C33:D33"/>
    <mergeCell ref="E32:G32"/>
    <mergeCell ref="E30:K30"/>
    <mergeCell ref="E22:K22"/>
    <mergeCell ref="H16:K16"/>
    <mergeCell ref="G8:K8"/>
    <mergeCell ref="B14:K14"/>
    <mergeCell ref="B16:C16"/>
    <mergeCell ref="D16:F16"/>
    <mergeCell ref="B17:B22"/>
    <mergeCell ref="C17:D17"/>
    <mergeCell ref="C20:D20"/>
    <mergeCell ref="E18:K18"/>
    <mergeCell ref="E19:K19"/>
    <mergeCell ref="F17:J17"/>
    <mergeCell ref="C22:D22"/>
    <mergeCell ref="E20:G20"/>
    <mergeCell ref="I20:K20"/>
    <mergeCell ref="C18:D18"/>
    <mergeCell ref="J27:K27"/>
    <mergeCell ref="E28:K28"/>
    <mergeCell ref="J33:K33"/>
    <mergeCell ref="E34:K34"/>
    <mergeCell ref="E33:I33"/>
    <mergeCell ref="E27:I27"/>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修繕契約書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工程表!Print_Area</vt:lpstr>
      <vt:lpstr>修繕契約書!Print_Area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渡部　尚子</cp:lastModifiedBy>
  <cp:lastPrinted>2025-05-20T02:17:26Z</cp:lastPrinted>
  <dcterms:created xsi:type="dcterms:W3CDTF">2020-04-13T06:10:40Z</dcterms:created>
  <dcterms:modified xsi:type="dcterms:W3CDTF">2025-05-20T02:27:09Z</dcterms:modified>
</cp:coreProperties>
</file>