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srvinffl010\210_保健福祉部\障がい福祉課\管理係\非公開\30-1 障害児事業所指定関係\01 事業所指定に係る関係書類\01 郡山市様式_指定障害児通所支援\R7.10.1 作成中\"/>
    </mc:Choice>
  </mc:AlternateContent>
  <xr:revisionPtr revIDLastSave="0" documentId="8_{76591910-0FD8-4DD2-B379-5216E26C0F55}" xr6:coauthVersionLast="47" xr6:coauthVersionMax="47" xr10:uidLastSave="{00000000-0000-0000-0000-000000000000}"/>
  <bookViews>
    <workbookView xWindow="-120" yWindow="-120" windowWidth="25380" windowHeight="14430" xr2:uid="{9C455330-EEE1-413E-A112-4BA1E2615616}"/>
  </bookViews>
  <sheets>
    <sheet name="14-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32" i="1" l="1"/>
  <c r="AI32" i="1"/>
  <c r="AH32" i="1"/>
  <c r="AG32" i="1"/>
  <c r="AF32" i="1"/>
  <c r="AE32" i="1"/>
  <c r="AD32" i="1"/>
  <c r="AC32" i="1"/>
  <c r="AB32" i="1"/>
  <c r="AA32" i="1"/>
  <c r="Z32" i="1"/>
  <c r="Y32" i="1"/>
  <c r="X32" i="1"/>
  <c r="W32" i="1"/>
  <c r="V32" i="1"/>
  <c r="U32" i="1"/>
  <c r="T32" i="1"/>
  <c r="S32" i="1"/>
  <c r="R32" i="1"/>
  <c r="Q32" i="1"/>
  <c r="P32" i="1"/>
  <c r="O32" i="1"/>
  <c r="N32" i="1"/>
  <c r="M32" i="1"/>
  <c r="L32" i="1"/>
  <c r="K32" i="1"/>
  <c r="J32" i="1"/>
  <c r="I32" i="1"/>
  <c r="H32" i="1"/>
  <c r="G32" i="1"/>
  <c r="AK32" i="1" s="1"/>
  <c r="AL32" i="1" s="1"/>
  <c r="F32" i="1"/>
  <c r="AL31" i="1"/>
  <c r="AK31" i="1"/>
  <c r="AL30" i="1"/>
  <c r="AK30" i="1"/>
  <c r="AL29" i="1"/>
  <c r="AK29" i="1"/>
  <c r="AL28" i="1"/>
  <c r="AK28" i="1"/>
  <c r="AL27" i="1"/>
  <c r="AK27" i="1"/>
  <c r="AL26" i="1"/>
  <c r="AK26" i="1"/>
  <c r="AL25" i="1"/>
  <c r="AK25" i="1"/>
  <c r="AL24" i="1"/>
  <c r="AK24" i="1"/>
  <c r="AL23" i="1"/>
  <c r="AK23" i="1"/>
  <c r="AL22" i="1"/>
  <c r="AK22" i="1"/>
  <c r="AL21" i="1"/>
  <c r="AK21" i="1"/>
  <c r="AL20" i="1"/>
  <c r="AK20" i="1"/>
  <c r="AL19" i="1"/>
  <c r="AK19" i="1"/>
  <c r="AL18" i="1"/>
  <c r="AK18" i="1"/>
  <c r="AL17" i="1"/>
  <c r="AK17" i="1"/>
  <c r="AL16" i="1"/>
  <c r="AK16" i="1"/>
  <c r="AL15" i="1"/>
  <c r="AK15" i="1"/>
  <c r="AL14" i="1"/>
  <c r="AK14" i="1"/>
  <c r="AL13" i="1"/>
  <c r="AK13" i="1"/>
  <c r="AL12" i="1"/>
  <c r="AK12"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AI11" i="1" s="1"/>
  <c r="AI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J10" i="1" s="1"/>
  <c r="AH11" i="1" l="1"/>
  <c r="AJ11" i="1"/>
  <c r="AH10" i="1"/>
</calcChain>
</file>

<file path=xl/sharedStrings.xml><?xml version="1.0" encoding="utf-8"?>
<sst xmlns="http://schemas.openxmlformats.org/spreadsheetml/2006/main" count="61" uniqueCount="61">
  <si>
    <t>様式14-2</t>
    <rPh sb="0" eb="2">
      <t>ヨウシキ</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</si>
  <si>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</si>
  <si>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</si>
  <si>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！申請するサービス類型を選択してください</t>
    <rPh sb="1" eb="3">
      <t>シンセイ</t>
    </rPh>
    <rPh sb="9" eb="11">
      <t>ルイケイ</t>
    </rPh>
    <rPh sb="12" eb="14">
      <t>センタク</t>
    </rPh>
    <phoneticPr fontId="10"/>
  </si>
  <si>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</si>
  <si>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</si>
  <si>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</si>
  <si>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</si>
  <si>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</si>
  <si>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</si>
  <si>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</si>
  <si>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</si>
  <si>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</si>
  <si>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</si>
  <si>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</si>
  <si>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</si>
  <si>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</si>
  <si>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</si>
  <si>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</si>
  <si>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</si>
  <si>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</si>
  <si>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</si>
  <si>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</si>
  <si>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</si>
  <si>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</si>
  <si>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</si>
  <si>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合計</t>
    <rPh sb="0" eb="2">
      <t>ゴウケイ</t>
    </rPh>
    <phoneticPr fontId="4"/>
  </si>
  <si>
    <t>サービス提供時間</t>
    <rPh sb="4" eb="6">
      <t>テイキョウ</t>
    </rPh>
    <rPh sb="6" eb="8">
      <t>ジカン</t>
    </rPh>
    <phoneticPr fontId="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</si>
  <si>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</si>
  <si>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</si>
  <si>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</si>
  <si>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</si>
  <si>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</si>
  <si>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</si>
  <si>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</si>
  <si>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</si>
  <si>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</si>
  <si>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A</t>
  </si>
  <si>
    <t>常勤で専従</t>
    <rPh sb="0" eb="2">
      <t>ジョウキン</t>
    </rPh>
    <rPh sb="3" eb="5">
      <t>センジュウ</t>
    </rPh>
    <phoneticPr fontId="9"/>
  </si>
  <si>
    <t>B</t>
  </si>
  <si>
    <t>常勤で兼務</t>
    <rPh sb="0" eb="2">
      <t>ジョウキン</t>
    </rPh>
    <rPh sb="3" eb="5">
      <t>ケンム</t>
    </rPh>
    <phoneticPr fontId="9"/>
  </si>
  <si>
    <t>C</t>
  </si>
  <si>
    <t>非常勤で専従</t>
    <rPh sb="0" eb="3">
      <t>ヒジョウキン</t>
    </rPh>
    <rPh sb="4" eb="6">
      <t>センジュウ</t>
    </rPh>
    <phoneticPr fontId="9"/>
  </si>
  <si>
    <t>D</t>
  </si>
  <si>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</si>
  <si>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</si>
  <si>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</si>
  <si>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</si>
  <si>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</si>
  <si>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</si>
  <si>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</si>
  <si>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</si>
  <si>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</si>
  <si>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</si>
  <si>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</si>
  <si>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</si>
  <si>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</si>
  <si>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</si>
  <si>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</si>
  <si>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</si>
  <si>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（12) 必要項目を満たしていれば、各事業所で使用するシフト表等をもって代替書類として差し支えありません。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</si>
</sst>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19" x14ac:knownFonts="1">
    <font>
      <sz val="11"/>
      <color theme="1"/>
      <name val="游ゴシック"/>
      <family val="3"/>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6"/>
      <name val="游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alignment vertical="center"/>
    </xf>
    <xf numFmtId="0" fontId="1" fillId="0" borderId="0"/>
  </cellStyleXfs>
  <cellXfs count="59">
    <xf numFmtId="0" fontId="0" fillId="0" borderId="0" xfId="0">
      <alignment vertical="center"/>
    </xf>
    <xf numFmtId="0" fontId="2" fillId="0" borderId="0" xfId="1" applyFont="1">
      <alignment vertical="center"/>
    </xf>
    <xf numFmtId="0" fontId="2" fillId="0" borderId="0" xfId="1" applyFont="1" applyAlignment="1">
      <alignment vertical="center" textRotation="255" shrinkToFit="1"/>
    </xf>
    <xf numFmtId="0" fontId="5" fillId="0" borderId="0" xfId="1" applyFont="1" applyAlignment="1">
      <alignment horizontal="left" vertical="center"/>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7" fillId="2" borderId="1" xfId="1" applyFont="1" applyFill="1" applyBorder="1" applyAlignment="1">
      <alignment horizontal="center" vertical="center" wrapText="1"/>
    </xf>
    <xf numFmtId="0" fontId="7" fillId="0" borderId="0" xfId="1" applyFont="1" applyAlignment="1">
      <alignment horizontal="center" vertical="center"/>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right" vertical="center"/>
    </xf>
    <xf numFmtId="0" fontId="7" fillId="2" borderId="1" xfId="1" applyFont="1" applyFill="1" applyBorder="1" applyAlignment="1">
      <alignment horizontal="center" vertical="center"/>
    </xf>
    <xf numFmtId="0" fontId="12" fillId="5" borderId="0" xfId="0" applyFont="1" applyFill="1">
      <alignment vertical="center"/>
    </xf>
    <xf numFmtId="0" fontId="12" fillId="5" borderId="0" xfId="0" applyFont="1" applyFill="1">
      <alignment vertical="center"/>
    </xf>
    <xf numFmtId="0" fontId="13" fillId="0" borderId="0" xfId="1" applyFont="1" applyAlignment="1">
      <alignment horizontal="center" vertical="center"/>
    </xf>
    <xf numFmtId="0" fontId="7" fillId="0" borderId="1" xfId="1" applyFont="1" applyBorder="1">
      <alignment vertical="center"/>
    </xf>
    <xf numFmtId="0" fontId="13" fillId="0" borderId="1" xfId="1" applyFont="1" applyBorder="1" applyAlignment="1">
      <alignment horizontal="center" vertical="center"/>
    </xf>
    <xf numFmtId="0" fontId="13" fillId="0" borderId="3" xfId="1" applyFont="1" applyBorder="1" applyAlignment="1">
      <alignment horizontal="center" vertical="center" wrapText="1"/>
    </xf>
    <xf numFmtId="0" fontId="13" fillId="0" borderId="4" xfId="1" applyFont="1" applyBorder="1" applyAlignment="1">
      <alignment horizontal="center" vertical="center"/>
    </xf>
    <xf numFmtId="49" fontId="13" fillId="0" borderId="1" xfId="1" applyNumberFormat="1" applyFont="1" applyBorder="1" applyAlignment="1">
      <alignment horizontal="center" vertical="center"/>
    </xf>
    <xf numFmtId="0" fontId="13" fillId="0" borderId="5" xfId="1" applyFont="1" applyBorder="1" applyAlignment="1">
      <alignment horizontal="center" vertical="center" wrapText="1"/>
    </xf>
    <xf numFmtId="0" fontId="13" fillId="0" borderId="1" xfId="1" applyFont="1" applyBorder="1" applyAlignment="1">
      <alignment horizontal="center" vertical="center" wrapText="1"/>
    </xf>
    <xf numFmtId="0" fontId="7" fillId="0" borderId="1" xfId="1" applyFont="1" applyBorder="1" applyAlignment="1">
      <alignment horizontal="center" vertical="center" wrapText="1"/>
    </xf>
    <xf numFmtId="0" fontId="13" fillId="0" borderId="6" xfId="1" applyFont="1" applyBorder="1" applyAlignment="1">
      <alignment horizontal="center" vertical="center" wrapText="1"/>
    </xf>
    <xf numFmtId="176" fontId="13" fillId="0" borderId="1" xfId="1" applyNumberFormat="1" applyFont="1" applyBorder="1">
      <alignment vertical="center"/>
    </xf>
    <xf numFmtId="0" fontId="13" fillId="0" borderId="7" xfId="1" applyFont="1" applyBorder="1" applyAlignment="1">
      <alignment horizontal="center" vertical="center" wrapText="1"/>
    </xf>
    <xf numFmtId="177" fontId="13" fillId="0" borderId="1" xfId="1" applyNumberFormat="1" applyFont="1" applyBorder="1">
      <alignment vertical="center"/>
    </xf>
    <xf numFmtId="0" fontId="7" fillId="0" borderId="1" xfId="1" applyFont="1" applyBorder="1">
      <alignment vertical="center"/>
    </xf>
    <xf numFmtId="0" fontId="13" fillId="2" borderId="1" xfId="1" applyFont="1" applyFill="1" applyBorder="1" applyAlignment="1">
      <alignment horizontal="center" vertical="center"/>
    </xf>
    <xf numFmtId="0" fontId="13" fillId="2" borderId="4" xfId="1" applyFont="1" applyFill="1" applyBorder="1" applyAlignment="1">
      <alignment horizontal="center" vertical="center"/>
    </xf>
    <xf numFmtId="0" fontId="13" fillId="4" borderId="1" xfId="1" applyFont="1" applyFill="1" applyBorder="1" applyAlignment="1">
      <alignment horizontal="left" vertical="center"/>
    </xf>
    <xf numFmtId="0" fontId="13" fillId="4" borderId="4" xfId="1" applyFont="1" applyFill="1" applyBorder="1" applyAlignment="1">
      <alignment horizontal="left" vertical="center"/>
    </xf>
    <xf numFmtId="0" fontId="13" fillId="3" borderId="1" xfId="1" applyFont="1" applyFill="1" applyBorder="1" applyAlignment="1">
      <alignment horizontal="right" vertical="center"/>
    </xf>
    <xf numFmtId="0" fontId="13" fillId="0" borderId="5" xfId="1" applyFont="1" applyBorder="1" applyAlignment="1">
      <alignment horizontal="right" vertical="center"/>
    </xf>
    <xf numFmtId="178" fontId="13" fillId="0" borderId="1" xfId="1" applyNumberFormat="1" applyFont="1" applyBorder="1" applyAlignment="1">
      <alignment horizontal="right" vertical="center"/>
    </xf>
    <xf numFmtId="0" fontId="7" fillId="4" borderId="1" xfId="1" applyFont="1" applyFill="1" applyBorder="1">
      <alignment vertical="center"/>
    </xf>
    <xf numFmtId="0" fontId="13" fillId="0" borderId="8" xfId="1" applyFont="1" applyBorder="1" applyAlignment="1">
      <alignment horizontal="center" vertical="center"/>
    </xf>
    <xf numFmtId="0" fontId="13" fillId="0" borderId="1" xfId="1" applyFont="1" applyBorder="1" applyAlignment="1">
      <alignment horizontal="right" vertical="center"/>
    </xf>
    <xf numFmtId="0" fontId="13" fillId="0" borderId="5" xfId="1" applyFont="1" applyBorder="1" applyAlignment="1">
      <alignment horizontal="center" vertical="center"/>
    </xf>
    <xf numFmtId="0" fontId="13" fillId="3" borderId="9" xfId="1" applyFont="1" applyFill="1" applyBorder="1" applyAlignment="1">
      <alignment horizontal="right" vertical="center"/>
    </xf>
    <xf numFmtId="0" fontId="13" fillId="0" borderId="10" xfId="1" applyFont="1" applyBorder="1" applyAlignment="1">
      <alignment horizontal="right" vertical="center"/>
    </xf>
    <xf numFmtId="0" fontId="13" fillId="0" borderId="0" xfId="1" applyFont="1">
      <alignment vertical="center"/>
    </xf>
    <xf numFmtId="0" fontId="14" fillId="0" borderId="0" xfId="1" applyFont="1" applyAlignment="1">
      <alignment horizontal="center" vertical="center"/>
    </xf>
    <xf numFmtId="0" fontId="14" fillId="0" borderId="0" xfId="2" applyFont="1" applyAlignment="1">
      <alignment horizontal="center" vertical="center"/>
    </xf>
    <xf numFmtId="0" fontId="14" fillId="0" borderId="0" xfId="1" applyFont="1">
      <alignment vertical="center"/>
    </xf>
    <xf numFmtId="0" fontId="15" fillId="0" borderId="0" xfId="2" applyFont="1" applyAlignment="1">
      <alignment horizontal="center" vertical="center"/>
    </xf>
    <xf numFmtId="0" fontId="15" fillId="0" borderId="0" xfId="1" applyFont="1">
      <alignment vertical="center"/>
    </xf>
    <xf numFmtId="0" fontId="15" fillId="0" borderId="0" xfId="1" applyFont="1" applyAlignment="1">
      <alignment horizontal="center" vertical="center"/>
    </xf>
    <xf numFmtId="0" fontId="13" fillId="0" borderId="0" xfId="1" applyFont="1" applyAlignment="1">
      <alignment horizontal="left" vertical="center"/>
    </xf>
    <xf numFmtId="0" fontId="13" fillId="0" borderId="0" xfId="1" applyFont="1" applyAlignment="1">
      <alignment vertical="center" textRotation="255" shrinkToFit="1"/>
    </xf>
    <xf numFmtId="0" fontId="13" fillId="0" borderId="1" xfId="1" applyFont="1" applyBorder="1" applyAlignment="1">
      <alignment horizontal="center" vertical="center"/>
    </xf>
    <xf numFmtId="0" fontId="13" fillId="0" borderId="1" xfId="1" applyFont="1" applyBorder="1" applyAlignment="1">
      <alignment vertical="center" textRotation="255" shrinkToFit="1"/>
    </xf>
    <xf numFmtId="0" fontId="13" fillId="0" borderId="1" xfId="1" applyFont="1" applyBorder="1">
      <alignment vertical="center"/>
    </xf>
  </cellXfs>
  <cellStyles count="3">
    <cellStyle name="標準" xfId="0" builtinId="0"/>
    <cellStyle name="標準 2" xfId="2" xr:uid="{B5F44079-340F-4466-A3FB-9DA124F4B19F}"/>
    <cellStyle name="標準_③-２加算様式（就労）" xfId="1" xr:uid="{24A5BF92-7DAF-4B36-9655-2D62141D0B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C8636-3A44-468F-A669-BA73526FCA44}">
  <dimension ref="A1:AN62"/>
  <sheetViews>
    <sheetView tabSelected="1" workbookViewId="0">
      <selection activeCell="T13" sqref="T13:T14"/>
    </sheetView>
  </sheetViews>
  <sheetFormatPr defaultColWidth="8.25" defaultRowHeight="18.75" x14ac:dyDescent="0.4"/>
  <cols>
    <col min="1" max="1" width="2.625" customWidth="1"/>
    <col min="2" max="2" width="8.625" customWidth="1"/>
    <col min="3" max="5" width="6.625" customWidth="1"/>
    <col min="6" max="36" width="2.625" customWidth="1"/>
    <col min="37" max="38" width="5.625" customWidth="1"/>
    <col min="39" max="39" width="12.625" customWidth="1"/>
    <col min="40" max="40" width="2.625" customWidth="1"/>
  </cols>
  <sheetData>
    <row r="1" spans="1:40" s="1" customFormat="1" ht="21" customHeight="1" x14ac:dyDescent="0.4">
      <c r="A1" s="1" t="s">
        <v>0</v>
      </c>
      <c r="B1" s="2"/>
    </row>
    <row r="2" spans="1:40" s="1" customFormat="1" ht="24.75" customHeight="1" x14ac:dyDescent="0.4">
      <c r="A2" s="3" t="s">
        <v>1</v>
      </c>
      <c r="B2" s="2"/>
      <c r="C2" s="4"/>
      <c r="D2" s="4"/>
      <c r="E2" s="4"/>
      <c r="F2" s="4"/>
      <c r="G2" s="4"/>
      <c r="H2" s="4"/>
      <c r="I2" s="4"/>
      <c r="J2" s="4"/>
      <c r="K2" s="4"/>
      <c r="L2" s="4"/>
      <c r="M2" s="4"/>
      <c r="N2" s="4"/>
      <c r="O2" s="4"/>
      <c r="P2" s="4"/>
      <c r="Q2" s="4"/>
      <c r="R2" s="4"/>
      <c r="S2" s="4"/>
      <c r="T2" s="4"/>
      <c r="U2" s="4"/>
      <c r="V2" s="4"/>
      <c r="W2" s="4"/>
      <c r="X2" s="5"/>
      <c r="Y2" s="5"/>
      <c r="Z2" s="6"/>
      <c r="AA2" s="6"/>
      <c r="AB2" s="6"/>
      <c r="AC2" s="6"/>
      <c r="AD2" s="7"/>
      <c r="AE2" s="7"/>
      <c r="AF2" s="7"/>
      <c r="AG2" s="7"/>
      <c r="AH2" s="7"/>
      <c r="AI2" s="8" t="s">
        <v>2</v>
      </c>
      <c r="AJ2" s="8"/>
      <c r="AK2" s="9" t="s">
        <v>3</v>
      </c>
      <c r="AL2" s="9"/>
      <c r="AM2" s="9"/>
      <c r="AN2" s="9"/>
    </row>
    <row r="3" spans="1:40" s="1" customFormat="1" ht="18" customHeight="1" x14ac:dyDescent="0.4">
      <c r="A3" s="6"/>
      <c r="B3" s="10"/>
      <c r="C3" s="10"/>
      <c r="D3" s="10"/>
      <c r="E3" s="10"/>
      <c r="F3" s="10"/>
      <c r="G3" s="10"/>
      <c r="H3" s="10"/>
      <c r="I3" s="10"/>
      <c r="J3" s="10"/>
      <c r="K3" s="10"/>
      <c r="L3" s="10"/>
      <c r="M3" s="11">
        <v>2024</v>
      </c>
      <c r="N3" s="11"/>
      <c r="O3" s="11"/>
      <c r="P3" s="11"/>
      <c r="Q3" s="12" t="s">
        <v>4</v>
      </c>
      <c r="R3" s="12"/>
      <c r="S3" s="11">
        <v>5</v>
      </c>
      <c r="T3" s="11"/>
      <c r="U3" s="12" t="s">
        <v>5</v>
      </c>
      <c r="V3" s="12"/>
      <c r="W3" s="10"/>
      <c r="X3" s="10"/>
      <c r="Y3" s="10"/>
      <c r="Z3" s="6"/>
      <c r="AA3" s="6"/>
      <c r="AC3" s="8"/>
      <c r="AD3" s="10"/>
      <c r="AE3" s="10"/>
      <c r="AF3" s="10"/>
      <c r="AG3" s="10"/>
      <c r="AH3" s="10"/>
      <c r="AI3" s="8" t="s">
        <v>6</v>
      </c>
      <c r="AJ3" s="8"/>
      <c r="AK3" s="13"/>
      <c r="AL3" s="13"/>
      <c r="AM3" s="13"/>
      <c r="AN3" s="13"/>
    </row>
    <row r="4" spans="1:40" s="1" customFormat="1" ht="18" customHeight="1" x14ac:dyDescent="0.4">
      <c r="A4" s="14"/>
      <c r="B4" s="14"/>
      <c r="C4" s="14"/>
      <c r="D4" s="14"/>
      <c r="E4" s="14"/>
      <c r="F4" s="14"/>
      <c r="G4" s="14"/>
      <c r="H4" s="14"/>
      <c r="I4" s="14"/>
      <c r="J4" s="14"/>
      <c r="K4" s="14"/>
      <c r="L4" s="14"/>
      <c r="M4" s="14"/>
      <c r="N4" s="14"/>
      <c r="O4" s="14"/>
      <c r="P4" s="14"/>
      <c r="Q4" s="14"/>
      <c r="R4" s="14"/>
      <c r="S4" s="14"/>
      <c r="T4" s="14"/>
      <c r="U4" s="14"/>
      <c r="V4" s="14"/>
      <c r="W4" s="14"/>
      <c r="Y4" s="15"/>
      <c r="Z4" s="15"/>
      <c r="AA4" s="15"/>
      <c r="AB4" s="6"/>
      <c r="AC4" s="15"/>
      <c r="AD4" s="15"/>
      <c r="AE4" s="15"/>
      <c r="AF4" s="15"/>
      <c r="AG4" s="15"/>
      <c r="AH4" s="15"/>
      <c r="AI4" s="16" t="s">
        <v>7</v>
      </c>
      <c r="AJ4" s="8"/>
      <c r="AK4" s="17"/>
      <c r="AL4" s="17"/>
      <c r="AM4" s="17"/>
      <c r="AN4" s="17"/>
    </row>
    <row r="5" spans="1:40" s="1" customFormat="1" ht="18" customHeight="1" x14ac:dyDescent="0.4">
      <c r="A5" s="14"/>
      <c r="B5" s="14"/>
      <c r="C5" s="14"/>
      <c r="D5" s="14"/>
      <c r="E5" s="14"/>
      <c r="F5" s="14"/>
      <c r="G5" s="14"/>
      <c r="H5" s="14"/>
      <c r="I5" s="14"/>
      <c r="J5" s="14"/>
      <c r="K5" s="14"/>
      <c r="L5" s="14"/>
      <c r="M5" s="14"/>
      <c r="N5" s="14"/>
      <c r="O5" s="14"/>
      <c r="P5" s="14"/>
      <c r="Q5" s="14"/>
      <c r="R5" s="14"/>
      <c r="S5" s="14"/>
      <c r="T5" s="14"/>
      <c r="U5" s="14"/>
      <c r="V5" s="14"/>
      <c r="W5" s="14"/>
      <c r="Y5" s="15"/>
      <c r="Z5" s="15"/>
      <c r="AA5" s="15"/>
      <c r="AB5" s="6"/>
      <c r="AC5" s="15"/>
      <c r="AD5" s="15"/>
      <c r="AE5" s="15"/>
      <c r="AF5" s="15"/>
      <c r="AG5" s="15"/>
      <c r="AH5" s="15"/>
      <c r="AI5" s="16" t="s">
        <v>8</v>
      </c>
      <c r="AJ5" s="8"/>
      <c r="AK5" s="17"/>
      <c r="AL5" s="17"/>
      <c r="AM5" s="17"/>
      <c r="AN5" s="17"/>
    </row>
    <row r="6" spans="1:40" s="1" customFormat="1" ht="18" customHeight="1" x14ac:dyDescent="0.4">
      <c r="A6" s="14"/>
      <c r="B6" s="14"/>
      <c r="C6" s="14"/>
      <c r="D6" s="14"/>
      <c r="E6" s="14"/>
      <c r="F6" s="14"/>
      <c r="G6" s="14"/>
      <c r="H6" s="14"/>
      <c r="I6" s="14"/>
      <c r="J6" s="14"/>
      <c r="K6" s="14"/>
      <c r="L6" s="14"/>
      <c r="M6" s="14"/>
      <c r="N6" s="14"/>
      <c r="O6" s="14"/>
      <c r="P6" s="14"/>
      <c r="Q6" s="14"/>
      <c r="R6" s="14"/>
      <c r="S6" s="14"/>
      <c r="U6" s="14"/>
      <c r="V6" s="14"/>
      <c r="W6" s="14"/>
      <c r="Y6" s="15"/>
      <c r="Z6" s="15"/>
      <c r="AA6" s="15"/>
      <c r="AB6" s="6"/>
      <c r="AC6" s="15"/>
      <c r="AD6" s="15"/>
      <c r="AE6" s="15"/>
      <c r="AF6" s="15"/>
      <c r="AG6" s="16" t="s">
        <v>9</v>
      </c>
      <c r="AH6" s="18"/>
      <c r="AI6" s="18"/>
      <c r="AJ6" s="18"/>
      <c r="AK6" s="15" t="s">
        <v>10</v>
      </c>
      <c r="AL6" s="19"/>
      <c r="AM6" s="15" t="s">
        <v>11</v>
      </c>
      <c r="AN6" s="6"/>
    </row>
    <row r="7" spans="1:40" s="1" customFormat="1" ht="9.9499999999999993" customHeight="1" x14ac:dyDescent="0.4">
      <c r="A7" s="6"/>
      <c r="B7" s="20"/>
      <c r="C7" s="20"/>
      <c r="D7" s="20"/>
      <c r="E7" s="20"/>
      <c r="F7" s="20"/>
      <c r="G7" s="20"/>
      <c r="H7" s="20"/>
      <c r="I7" s="20"/>
      <c r="J7" s="20"/>
      <c r="K7" s="20"/>
      <c r="L7" s="20"/>
      <c r="M7" s="20"/>
      <c r="N7" s="20"/>
      <c r="O7" s="20"/>
      <c r="P7" s="20"/>
      <c r="Q7" s="20"/>
      <c r="R7" s="20"/>
      <c r="S7" s="20"/>
      <c r="T7" s="20"/>
      <c r="U7" s="20"/>
      <c r="V7" s="20"/>
      <c r="W7" s="20"/>
      <c r="X7" s="10"/>
      <c r="Y7" s="10"/>
      <c r="Z7" s="10"/>
      <c r="AA7" s="10"/>
      <c r="AB7" s="10"/>
      <c r="AC7" s="10"/>
      <c r="AD7" s="10"/>
      <c r="AE7" s="10"/>
      <c r="AF7" s="10"/>
      <c r="AG7" s="10"/>
      <c r="AH7" s="10"/>
      <c r="AI7" s="10"/>
      <c r="AJ7" s="10"/>
      <c r="AK7" s="10"/>
      <c r="AL7" s="10"/>
      <c r="AM7" s="6"/>
      <c r="AN7" s="6"/>
    </row>
    <row r="8" spans="1:40" s="1" customFormat="1" ht="15" customHeight="1" x14ac:dyDescent="0.4">
      <c r="A8" s="21" t="s">
        <v>12</v>
      </c>
      <c r="B8" s="22" t="s">
        <v>13</v>
      </c>
      <c r="C8" s="23" t="s">
        <v>14</v>
      </c>
      <c r="D8" s="22" t="s">
        <v>15</v>
      </c>
      <c r="E8" s="24" t="s">
        <v>16</v>
      </c>
      <c r="F8" s="25" t="s">
        <v>17</v>
      </c>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6" t="s">
        <v>18</v>
      </c>
      <c r="AL8" s="27" t="s">
        <v>19</v>
      </c>
      <c r="AM8" s="28" t="s">
        <v>20</v>
      </c>
      <c r="AN8" s="28"/>
    </row>
    <row r="9" spans="1:40" s="1" customFormat="1" ht="15" customHeight="1" x14ac:dyDescent="0.4">
      <c r="A9" s="21"/>
      <c r="B9" s="22"/>
      <c r="C9" s="29"/>
      <c r="D9" s="22"/>
      <c r="E9" s="24"/>
      <c r="F9" s="22" t="s">
        <v>21</v>
      </c>
      <c r="G9" s="22"/>
      <c r="H9" s="22"/>
      <c r="I9" s="22"/>
      <c r="J9" s="22"/>
      <c r="K9" s="22"/>
      <c r="L9" s="22"/>
      <c r="M9" s="22" t="s">
        <v>22</v>
      </c>
      <c r="N9" s="22"/>
      <c r="O9" s="22"/>
      <c r="P9" s="22"/>
      <c r="Q9" s="22"/>
      <c r="R9" s="22"/>
      <c r="S9" s="22"/>
      <c r="T9" s="22" t="s">
        <v>23</v>
      </c>
      <c r="U9" s="22"/>
      <c r="V9" s="22"/>
      <c r="W9" s="22"/>
      <c r="X9" s="22"/>
      <c r="Y9" s="22"/>
      <c r="Z9" s="22"/>
      <c r="AA9" s="22" t="s">
        <v>24</v>
      </c>
      <c r="AB9" s="22"/>
      <c r="AC9" s="22"/>
      <c r="AD9" s="22"/>
      <c r="AE9" s="22"/>
      <c r="AF9" s="22"/>
      <c r="AG9" s="22"/>
      <c r="AH9" s="22" t="s">
        <v>25</v>
      </c>
      <c r="AI9" s="22"/>
      <c r="AJ9" s="22"/>
      <c r="AK9" s="26"/>
      <c r="AL9" s="27"/>
      <c r="AM9" s="28"/>
      <c r="AN9" s="28"/>
    </row>
    <row r="10" spans="1:40" s="1" customFormat="1" ht="15" customHeight="1" x14ac:dyDescent="0.4">
      <c r="A10" s="21"/>
      <c r="B10" s="22"/>
      <c r="C10" s="29"/>
      <c r="D10" s="22"/>
      <c r="E10" s="24"/>
      <c r="F10" s="30">
        <f>DATE($M$3,$S$3,1)</f>
        <v>45413</v>
      </c>
      <c r="G10" s="30">
        <f>DATE($M$3,$S$3,2)</f>
        <v>45414</v>
      </c>
      <c r="H10" s="30">
        <f>DATE($M$3,$S$3,3)</f>
        <v>45415</v>
      </c>
      <c r="I10" s="30">
        <f>DATE($M$3,$S$3,4)</f>
        <v>45416</v>
      </c>
      <c r="J10" s="30">
        <f>DATE($M$3,$S$3,5)</f>
        <v>45417</v>
      </c>
      <c r="K10" s="30">
        <f>DATE($M$3,$S$3,6)</f>
        <v>45418</v>
      </c>
      <c r="L10" s="30">
        <f>DATE($M$3,$S$3,7)</f>
        <v>45419</v>
      </c>
      <c r="M10" s="30">
        <f>DATE($M$3,$S$3,8)</f>
        <v>45420</v>
      </c>
      <c r="N10" s="30">
        <f>DATE($M$3,$S$3,9)</f>
        <v>45421</v>
      </c>
      <c r="O10" s="30">
        <f>DATE($M$3,$S$3,10)</f>
        <v>45422</v>
      </c>
      <c r="P10" s="30">
        <f>DATE($M$3,$S$3,11)</f>
        <v>45423</v>
      </c>
      <c r="Q10" s="30">
        <f>DATE($M$3,$S$3,12)</f>
        <v>45424</v>
      </c>
      <c r="R10" s="30">
        <f>DATE($M$3,$S$3,13)</f>
        <v>45425</v>
      </c>
      <c r="S10" s="30">
        <f>DATE($M$3,$S$3,14)</f>
        <v>45426</v>
      </c>
      <c r="T10" s="30">
        <f>DATE($M$3,$S$3,15)</f>
        <v>45427</v>
      </c>
      <c r="U10" s="30">
        <f>DATE($M$3,$S$3,16)</f>
        <v>45428</v>
      </c>
      <c r="V10" s="30">
        <f>DATE($M$3,$S$3,17)</f>
        <v>45429</v>
      </c>
      <c r="W10" s="30">
        <f>DATE($M$3,$S$3,18)</f>
        <v>45430</v>
      </c>
      <c r="X10" s="30">
        <f>DATE($M$3,$S$3,19)</f>
        <v>45431</v>
      </c>
      <c r="Y10" s="30">
        <f>DATE($M$3,$S$3,20)</f>
        <v>45432</v>
      </c>
      <c r="Z10" s="30">
        <f>DATE($M$3,$S$3,21)</f>
        <v>45433</v>
      </c>
      <c r="AA10" s="30">
        <f>DATE($M$3,$S$3,22)</f>
        <v>45434</v>
      </c>
      <c r="AB10" s="30">
        <f>DATE($M$3,$S$3,23)</f>
        <v>45435</v>
      </c>
      <c r="AC10" s="30">
        <f>DATE($M$3,$S$3,24)</f>
        <v>45436</v>
      </c>
      <c r="AD10" s="30">
        <f>DATE($M$3,$S$3,25)</f>
        <v>45437</v>
      </c>
      <c r="AE10" s="30">
        <f>DATE($M$3,$S$3,26)</f>
        <v>45438</v>
      </c>
      <c r="AF10" s="30">
        <f>DATE($M$3,$S$3,27)</f>
        <v>45439</v>
      </c>
      <c r="AG10" s="30">
        <f>DATE($M$3,$S$3,28)</f>
        <v>45440</v>
      </c>
      <c r="AH10" s="30">
        <f>IF(DAY(EOMONTH(F10,0))&lt;29,"",DATE($M$3,$S$3,29))</f>
        <v>45441</v>
      </c>
      <c r="AI10" s="30">
        <f>IF(DAY(EOMONTH(F10,0))&lt;30,"",DATE($M$3,$S$3,30))</f>
        <v>45442</v>
      </c>
      <c r="AJ10" s="30">
        <f>IF(DAY(EOMONTH(F10,0))&lt;31,"",DATE($M$3,$S$3,31))</f>
        <v>45443</v>
      </c>
      <c r="AK10" s="26"/>
      <c r="AL10" s="27"/>
      <c r="AM10" s="28"/>
      <c r="AN10" s="28"/>
    </row>
    <row r="11" spans="1:40" s="1" customFormat="1" ht="15" customHeight="1" x14ac:dyDescent="0.4">
      <c r="A11" s="21"/>
      <c r="B11" s="22"/>
      <c r="C11" s="31"/>
      <c r="D11" s="22"/>
      <c r="E11" s="24"/>
      <c r="F11" s="32">
        <f>DATE($M$3,$S$3,1)</f>
        <v>45413</v>
      </c>
      <c r="G11" s="32">
        <f>DATE($M$3,$S$3,2)</f>
        <v>45414</v>
      </c>
      <c r="H11" s="32">
        <f>DATE($M$3,$S$3,3)</f>
        <v>45415</v>
      </c>
      <c r="I11" s="32">
        <f>DATE($M$3,$S$3,4)</f>
        <v>45416</v>
      </c>
      <c r="J11" s="32">
        <f>DATE($M$3,$S$3,5)</f>
        <v>45417</v>
      </c>
      <c r="K11" s="32">
        <f>DATE($M$3,$S$3,6)</f>
        <v>45418</v>
      </c>
      <c r="L11" s="32">
        <f>DATE($M$3,$S$3,7)</f>
        <v>45419</v>
      </c>
      <c r="M11" s="32">
        <f>DATE($M$3,$S$3,8)</f>
        <v>45420</v>
      </c>
      <c r="N11" s="32">
        <f>DATE($M$3,$S$3,9)</f>
        <v>45421</v>
      </c>
      <c r="O11" s="32">
        <f>DATE($M$3,$S$3,10)</f>
        <v>45422</v>
      </c>
      <c r="P11" s="32">
        <f>DATE($M$3,$S$3,11)</f>
        <v>45423</v>
      </c>
      <c r="Q11" s="32">
        <f>DATE($M$3,$S$3,12)</f>
        <v>45424</v>
      </c>
      <c r="R11" s="32">
        <f>DATE($M$3,$S$3,13)</f>
        <v>45425</v>
      </c>
      <c r="S11" s="32">
        <f>DATE($M$3,$S$3,14)</f>
        <v>45426</v>
      </c>
      <c r="T11" s="32">
        <f>DATE($M$3,$S$3,15)</f>
        <v>45427</v>
      </c>
      <c r="U11" s="32">
        <f>DATE($M$3,$S$3,16)</f>
        <v>45428</v>
      </c>
      <c r="V11" s="32">
        <f>DATE($M$3,$S$3,17)</f>
        <v>45429</v>
      </c>
      <c r="W11" s="32">
        <f>DATE($M$3,$S$3,18)</f>
        <v>45430</v>
      </c>
      <c r="X11" s="32">
        <f>DATE($M$3,$S$3,19)</f>
        <v>45431</v>
      </c>
      <c r="Y11" s="32">
        <f>DATE($M$3,$S$3,20)</f>
        <v>45432</v>
      </c>
      <c r="Z11" s="32">
        <f>DATE($M$3,$S$3,21)</f>
        <v>45433</v>
      </c>
      <c r="AA11" s="32">
        <f>DATE($M$3,$S$3,22)</f>
        <v>45434</v>
      </c>
      <c r="AB11" s="32">
        <f>DATE($M$3,$S$3,23)</f>
        <v>45435</v>
      </c>
      <c r="AC11" s="32">
        <f>DATE($M$3,$S$3,24)</f>
        <v>45436</v>
      </c>
      <c r="AD11" s="32">
        <f>DATE($M$3,$S$3,25)</f>
        <v>45437</v>
      </c>
      <c r="AE11" s="32">
        <f>DATE($M$3,$S$3,26)</f>
        <v>45438</v>
      </c>
      <c r="AF11" s="32">
        <f>DATE($M$3,$S$3,27)</f>
        <v>45439</v>
      </c>
      <c r="AG11" s="32">
        <f>DATE($M$3,$S$3,28)</f>
        <v>45440</v>
      </c>
      <c r="AH11" s="32">
        <f>IF(DAY(EOMONTH(F11,0))&lt;29,"",DATE($M$3,$S$3,29))</f>
        <v>45441</v>
      </c>
      <c r="AI11" s="32">
        <f>IF(DAY(EOMONTH(F11,0))&lt;30,"",DATE($M$3,$S$3,30))</f>
        <v>45442</v>
      </c>
      <c r="AJ11" s="32">
        <f>IF(DAY(EOMONTH(F11,0))&lt;31,"",DATE($M$3,$S$3,31))</f>
        <v>45443</v>
      </c>
      <c r="AK11" s="26"/>
      <c r="AL11" s="27"/>
      <c r="AM11" s="28"/>
      <c r="AN11" s="28"/>
    </row>
    <row r="12" spans="1:40" s="1" customFormat="1" ht="18" customHeight="1" x14ac:dyDescent="0.4">
      <c r="A12" s="33">
        <v>1</v>
      </c>
      <c r="B12" s="34"/>
      <c r="C12" s="35"/>
      <c r="D12" s="36"/>
      <c r="E12" s="37"/>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9">
        <f>+SUM(F12:AJ12)</f>
        <v>0</v>
      </c>
      <c r="AL12" s="40">
        <f>IF($AK$4="４週",AK12/4,AK12/(DAY(EOMONTH($F$10,0))/7))</f>
        <v>0</v>
      </c>
      <c r="AM12" s="41"/>
      <c r="AN12" s="41"/>
    </row>
    <row r="13" spans="1:40" s="1" customFormat="1" ht="18" customHeight="1" x14ac:dyDescent="0.4">
      <c r="A13" s="33">
        <v>2</v>
      </c>
      <c r="B13" s="34"/>
      <c r="C13" s="35"/>
      <c r="D13" s="36"/>
      <c r="E13" s="37"/>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9">
        <f t="shared" ref="AK13:AK32" si="0">+SUM(F13:AJ13)</f>
        <v>0</v>
      </c>
      <c r="AL13" s="40">
        <f t="shared" ref="AL13:AL31" si="1">IF($AK$4="４週",AK13/4,AK13/(DAY(EOMONTH($F$10,0))/7))</f>
        <v>0</v>
      </c>
      <c r="AM13" s="41"/>
      <c r="AN13" s="41"/>
    </row>
    <row r="14" spans="1:40" s="1" customFormat="1" ht="18" customHeight="1" x14ac:dyDescent="0.4">
      <c r="A14" s="33">
        <v>3</v>
      </c>
      <c r="B14" s="34"/>
      <c r="C14" s="35"/>
      <c r="D14" s="36"/>
      <c r="E14" s="37"/>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f t="shared" si="0"/>
        <v>0</v>
      </c>
      <c r="AL14" s="40">
        <f t="shared" si="1"/>
        <v>0</v>
      </c>
      <c r="AM14" s="41"/>
      <c r="AN14" s="41"/>
    </row>
    <row r="15" spans="1:40" s="1" customFormat="1" ht="18" customHeight="1" x14ac:dyDescent="0.4">
      <c r="A15" s="33">
        <v>4</v>
      </c>
      <c r="B15" s="34"/>
      <c r="C15" s="35"/>
      <c r="D15" s="36"/>
      <c r="E15" s="37"/>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f t="shared" si="0"/>
        <v>0</v>
      </c>
      <c r="AL15" s="40">
        <f t="shared" si="1"/>
        <v>0</v>
      </c>
      <c r="AM15" s="41"/>
      <c r="AN15" s="41"/>
    </row>
    <row r="16" spans="1:40" s="1" customFormat="1" ht="18" customHeight="1" x14ac:dyDescent="0.4">
      <c r="A16" s="33">
        <v>5</v>
      </c>
      <c r="B16" s="34"/>
      <c r="C16" s="35"/>
      <c r="D16" s="36"/>
      <c r="E16" s="37"/>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f t="shared" si="0"/>
        <v>0</v>
      </c>
      <c r="AL16" s="40">
        <f t="shared" si="1"/>
        <v>0</v>
      </c>
      <c r="AM16" s="41"/>
      <c r="AN16" s="41"/>
    </row>
    <row r="17" spans="1:40" s="1" customFormat="1" ht="18" customHeight="1" x14ac:dyDescent="0.4">
      <c r="A17" s="33">
        <v>6</v>
      </c>
      <c r="B17" s="34"/>
      <c r="C17" s="35"/>
      <c r="D17" s="36"/>
      <c r="E17" s="37"/>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f t="shared" si="0"/>
        <v>0</v>
      </c>
      <c r="AL17" s="40">
        <f t="shared" si="1"/>
        <v>0</v>
      </c>
      <c r="AM17" s="41"/>
      <c r="AN17" s="41"/>
    </row>
    <row r="18" spans="1:40" s="1" customFormat="1" ht="18" customHeight="1" x14ac:dyDescent="0.4">
      <c r="A18" s="33">
        <v>7</v>
      </c>
      <c r="B18" s="34"/>
      <c r="C18" s="35"/>
      <c r="D18" s="36"/>
      <c r="E18" s="37"/>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f t="shared" si="0"/>
        <v>0</v>
      </c>
      <c r="AL18" s="40">
        <f t="shared" si="1"/>
        <v>0</v>
      </c>
      <c r="AM18" s="41"/>
      <c r="AN18" s="41"/>
    </row>
    <row r="19" spans="1:40" s="1" customFormat="1" ht="18" customHeight="1" x14ac:dyDescent="0.4">
      <c r="A19" s="33">
        <v>8</v>
      </c>
      <c r="B19" s="34"/>
      <c r="C19" s="35"/>
      <c r="D19" s="36"/>
      <c r="E19" s="37"/>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f t="shared" si="0"/>
        <v>0</v>
      </c>
      <c r="AL19" s="40">
        <f t="shared" si="1"/>
        <v>0</v>
      </c>
      <c r="AM19" s="41"/>
      <c r="AN19" s="41"/>
    </row>
    <row r="20" spans="1:40" s="1" customFormat="1" ht="18" customHeight="1" x14ac:dyDescent="0.4">
      <c r="A20" s="33">
        <v>9</v>
      </c>
      <c r="B20" s="34"/>
      <c r="C20" s="35"/>
      <c r="D20" s="36"/>
      <c r="E20" s="37"/>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f t="shared" si="0"/>
        <v>0</v>
      </c>
      <c r="AL20" s="40">
        <f t="shared" si="1"/>
        <v>0</v>
      </c>
      <c r="AM20" s="41"/>
      <c r="AN20" s="41"/>
    </row>
    <row r="21" spans="1:40" s="1" customFormat="1" ht="18" customHeight="1" x14ac:dyDescent="0.4">
      <c r="A21" s="33">
        <v>10</v>
      </c>
      <c r="B21" s="34"/>
      <c r="C21" s="35"/>
      <c r="D21" s="36"/>
      <c r="E21" s="37"/>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f t="shared" si="0"/>
        <v>0</v>
      </c>
      <c r="AL21" s="40">
        <f t="shared" si="1"/>
        <v>0</v>
      </c>
      <c r="AM21" s="41"/>
      <c r="AN21" s="41"/>
    </row>
    <row r="22" spans="1:40" s="1" customFormat="1" ht="18" customHeight="1" x14ac:dyDescent="0.4">
      <c r="A22" s="33">
        <v>11</v>
      </c>
      <c r="B22" s="34"/>
      <c r="C22" s="35"/>
      <c r="D22" s="36"/>
      <c r="E22" s="37"/>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f t="shared" si="0"/>
        <v>0</v>
      </c>
      <c r="AL22" s="40">
        <f t="shared" si="1"/>
        <v>0</v>
      </c>
      <c r="AM22" s="41"/>
      <c r="AN22" s="41"/>
    </row>
    <row r="23" spans="1:40" s="1" customFormat="1" ht="18" customHeight="1" x14ac:dyDescent="0.4">
      <c r="A23" s="33">
        <v>12</v>
      </c>
      <c r="B23" s="34"/>
      <c r="C23" s="35"/>
      <c r="D23" s="36"/>
      <c r="E23" s="37"/>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f t="shared" si="0"/>
        <v>0</v>
      </c>
      <c r="AL23" s="40">
        <f t="shared" si="1"/>
        <v>0</v>
      </c>
      <c r="AM23" s="41"/>
      <c r="AN23" s="41"/>
    </row>
    <row r="24" spans="1:40" s="1" customFormat="1" ht="18" customHeight="1" x14ac:dyDescent="0.4">
      <c r="A24" s="33">
        <v>13</v>
      </c>
      <c r="B24" s="34"/>
      <c r="C24" s="35"/>
      <c r="D24" s="36"/>
      <c r="E24" s="37"/>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f t="shared" si="0"/>
        <v>0</v>
      </c>
      <c r="AL24" s="40">
        <f t="shared" si="1"/>
        <v>0</v>
      </c>
      <c r="AM24" s="41"/>
      <c r="AN24" s="41"/>
    </row>
    <row r="25" spans="1:40" s="1" customFormat="1" ht="18" customHeight="1" x14ac:dyDescent="0.4">
      <c r="A25" s="33">
        <v>14</v>
      </c>
      <c r="B25" s="34"/>
      <c r="C25" s="35"/>
      <c r="D25" s="36"/>
      <c r="E25" s="37"/>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f t="shared" si="0"/>
        <v>0</v>
      </c>
      <c r="AL25" s="40">
        <f t="shared" si="1"/>
        <v>0</v>
      </c>
      <c r="AM25" s="41"/>
      <c r="AN25" s="41"/>
    </row>
    <row r="26" spans="1:40" s="1" customFormat="1" ht="18" customHeight="1" x14ac:dyDescent="0.4">
      <c r="A26" s="33">
        <v>15</v>
      </c>
      <c r="B26" s="34"/>
      <c r="C26" s="35"/>
      <c r="D26" s="36"/>
      <c r="E26" s="37"/>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f t="shared" si="0"/>
        <v>0</v>
      </c>
      <c r="AL26" s="40">
        <f t="shared" si="1"/>
        <v>0</v>
      </c>
      <c r="AM26" s="41"/>
      <c r="AN26" s="41"/>
    </row>
    <row r="27" spans="1:40" s="1" customFormat="1" ht="18" customHeight="1" x14ac:dyDescent="0.4">
      <c r="A27" s="33">
        <v>16</v>
      </c>
      <c r="B27" s="34"/>
      <c r="C27" s="35"/>
      <c r="D27" s="36"/>
      <c r="E27" s="37"/>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f t="shared" si="0"/>
        <v>0</v>
      </c>
      <c r="AL27" s="40">
        <f t="shared" si="1"/>
        <v>0</v>
      </c>
      <c r="AM27" s="41"/>
      <c r="AN27" s="41"/>
    </row>
    <row r="28" spans="1:40" s="1" customFormat="1" ht="18" customHeight="1" x14ac:dyDescent="0.4">
      <c r="A28" s="33">
        <v>17</v>
      </c>
      <c r="B28" s="34"/>
      <c r="C28" s="35"/>
      <c r="D28" s="36"/>
      <c r="E28" s="37"/>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f t="shared" si="0"/>
        <v>0</v>
      </c>
      <c r="AL28" s="40">
        <f t="shared" si="1"/>
        <v>0</v>
      </c>
      <c r="AM28" s="41"/>
      <c r="AN28" s="41"/>
    </row>
    <row r="29" spans="1:40" s="1" customFormat="1" ht="18" customHeight="1" x14ac:dyDescent="0.4">
      <c r="A29" s="33">
        <v>18</v>
      </c>
      <c r="B29" s="34"/>
      <c r="C29" s="35"/>
      <c r="D29" s="36"/>
      <c r="E29" s="37"/>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f t="shared" si="0"/>
        <v>0</v>
      </c>
      <c r="AL29" s="40">
        <f t="shared" si="1"/>
        <v>0</v>
      </c>
      <c r="AM29" s="41"/>
      <c r="AN29" s="41"/>
    </row>
    <row r="30" spans="1:40" s="1" customFormat="1" ht="18" customHeight="1" x14ac:dyDescent="0.4">
      <c r="A30" s="33">
        <v>19</v>
      </c>
      <c r="B30" s="34"/>
      <c r="C30" s="35"/>
      <c r="D30" s="36"/>
      <c r="E30" s="37"/>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f t="shared" si="0"/>
        <v>0</v>
      </c>
      <c r="AL30" s="40">
        <f t="shared" si="1"/>
        <v>0</v>
      </c>
      <c r="AM30" s="41"/>
      <c r="AN30" s="41"/>
    </row>
    <row r="31" spans="1:40" s="1" customFormat="1" ht="18" customHeight="1" x14ac:dyDescent="0.4">
      <c r="A31" s="33">
        <v>20</v>
      </c>
      <c r="B31" s="34"/>
      <c r="C31" s="35"/>
      <c r="D31" s="36"/>
      <c r="E31" s="37"/>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f t="shared" si="0"/>
        <v>0</v>
      </c>
      <c r="AL31" s="40">
        <f t="shared" si="1"/>
        <v>0</v>
      </c>
      <c r="AM31" s="41"/>
      <c r="AN31" s="41"/>
    </row>
    <row r="32" spans="1:40" s="1" customFormat="1" ht="18" customHeight="1" x14ac:dyDescent="0.4">
      <c r="A32" s="24" t="s">
        <v>26</v>
      </c>
      <c r="B32" s="42"/>
      <c r="C32" s="42"/>
      <c r="D32" s="42"/>
      <c r="E32" s="42"/>
      <c r="F32" s="43">
        <f>+SUM(F12:F31)</f>
        <v>0</v>
      </c>
      <c r="G32" s="43">
        <f t="shared" ref="G32:AJ32" si="2">+SUM(G12:G31)</f>
        <v>0</v>
      </c>
      <c r="H32" s="43">
        <f t="shared" si="2"/>
        <v>0</v>
      </c>
      <c r="I32" s="43">
        <f t="shared" si="2"/>
        <v>0</v>
      </c>
      <c r="J32" s="43">
        <f t="shared" si="2"/>
        <v>0</v>
      </c>
      <c r="K32" s="43">
        <f t="shared" si="2"/>
        <v>0</v>
      </c>
      <c r="L32" s="43">
        <f t="shared" si="2"/>
        <v>0</v>
      </c>
      <c r="M32" s="43">
        <f t="shared" si="2"/>
        <v>0</v>
      </c>
      <c r="N32" s="43">
        <f t="shared" si="2"/>
        <v>0</v>
      </c>
      <c r="O32" s="43">
        <f t="shared" si="2"/>
        <v>0</v>
      </c>
      <c r="P32" s="43">
        <f t="shared" si="2"/>
        <v>0</v>
      </c>
      <c r="Q32" s="43">
        <f t="shared" si="2"/>
        <v>0</v>
      </c>
      <c r="R32" s="43">
        <f t="shared" si="2"/>
        <v>0</v>
      </c>
      <c r="S32" s="43">
        <f t="shared" si="2"/>
        <v>0</v>
      </c>
      <c r="T32" s="43">
        <f t="shared" si="2"/>
        <v>0</v>
      </c>
      <c r="U32" s="43">
        <f t="shared" si="2"/>
        <v>0</v>
      </c>
      <c r="V32" s="43">
        <f t="shared" si="2"/>
        <v>0</v>
      </c>
      <c r="W32" s="43">
        <f t="shared" si="2"/>
        <v>0</v>
      </c>
      <c r="X32" s="43">
        <f t="shared" si="2"/>
        <v>0</v>
      </c>
      <c r="Y32" s="43">
        <f t="shared" si="2"/>
        <v>0</v>
      </c>
      <c r="Z32" s="43">
        <f t="shared" si="2"/>
        <v>0</v>
      </c>
      <c r="AA32" s="43">
        <f t="shared" si="2"/>
        <v>0</v>
      </c>
      <c r="AB32" s="43">
        <f t="shared" si="2"/>
        <v>0</v>
      </c>
      <c r="AC32" s="43">
        <f t="shared" si="2"/>
        <v>0</v>
      </c>
      <c r="AD32" s="43">
        <f t="shared" si="2"/>
        <v>0</v>
      </c>
      <c r="AE32" s="43">
        <f t="shared" si="2"/>
        <v>0</v>
      </c>
      <c r="AF32" s="43">
        <f t="shared" si="2"/>
        <v>0</v>
      </c>
      <c r="AG32" s="43">
        <f t="shared" si="2"/>
        <v>0</v>
      </c>
      <c r="AH32" s="43">
        <f t="shared" si="2"/>
        <v>0</v>
      </c>
      <c r="AI32" s="43">
        <f t="shared" si="2"/>
        <v>0</v>
      </c>
      <c r="AJ32" s="43">
        <f t="shared" si="2"/>
        <v>0</v>
      </c>
      <c r="AK32" s="39">
        <f t="shared" si="0"/>
        <v>0</v>
      </c>
      <c r="AL32" s="40">
        <f>IF($AK$4="４週",AK32/4,AK32/(DAY(EOMONTH($F$10,0))/7))</f>
        <v>0</v>
      </c>
      <c r="AM32" s="21"/>
      <c r="AN32" s="21"/>
    </row>
    <row r="33" spans="1:40" s="1" customFormat="1" ht="18" customHeight="1" x14ac:dyDescent="0.4">
      <c r="A33" s="42" t="s">
        <v>27</v>
      </c>
      <c r="B33" s="42"/>
      <c r="C33" s="42"/>
      <c r="D33" s="42"/>
      <c r="E33" s="44"/>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3"/>
      <c r="AL33" s="46"/>
      <c r="AM33" s="21"/>
      <c r="AN33" s="21"/>
    </row>
    <row r="34" spans="1:40" s="1" customFormat="1" ht="15" customHeight="1" x14ac:dyDescent="0.4">
      <c r="A34" s="20"/>
      <c r="B34" s="20"/>
      <c r="C34" s="20"/>
      <c r="D34" s="20"/>
      <c r="E34" s="20"/>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20"/>
      <c r="AL34" s="20"/>
      <c r="AM34" s="6"/>
    </row>
    <row r="35" spans="1:40" s="1" customFormat="1" ht="15" customHeight="1" x14ac:dyDescent="0.4">
      <c r="A35" s="47" t="s">
        <v>28</v>
      </c>
      <c r="B35" s="48"/>
      <c r="C35" s="49"/>
      <c r="D35" s="49"/>
      <c r="E35" s="49"/>
      <c r="F35" s="50"/>
      <c r="G35" s="49"/>
      <c r="H35" s="51"/>
      <c r="I35" s="51"/>
      <c r="J35" s="51"/>
      <c r="K35" s="51"/>
      <c r="L35" s="51"/>
      <c r="M35" s="51"/>
      <c r="N35" s="51"/>
      <c r="O35" s="51"/>
      <c r="P35" s="51"/>
      <c r="Q35" s="51"/>
      <c r="R35" s="51">
        <v>6</v>
      </c>
      <c r="S35" s="51"/>
      <c r="T35" s="51"/>
      <c r="U35" s="51"/>
      <c r="V35" s="51"/>
      <c r="W35" s="51"/>
      <c r="X35" s="51">
        <v>7</v>
      </c>
      <c r="Y35" s="51"/>
      <c r="Z35" s="51"/>
      <c r="AA35" s="51"/>
      <c r="AB35" s="51"/>
      <c r="AC35" s="51"/>
      <c r="AD35" s="51">
        <v>8</v>
      </c>
      <c r="AE35" s="51"/>
      <c r="AF35" s="51"/>
      <c r="AG35" s="52"/>
      <c r="AH35" s="52"/>
      <c r="AI35" s="52"/>
      <c r="AJ35" s="52">
        <v>9</v>
      </c>
      <c r="AK35" s="53"/>
      <c r="AL35" s="53"/>
      <c r="AM35" s="6"/>
    </row>
    <row r="36" spans="1:40" s="47" customFormat="1" ht="15" customHeight="1" x14ac:dyDescent="0.4">
      <c r="A36" s="47" t="s">
        <v>29</v>
      </c>
      <c r="B36" s="54"/>
      <c r="C36" s="54"/>
      <c r="D36" s="54"/>
      <c r="E36" s="54"/>
      <c r="F36" s="54"/>
      <c r="G36" s="54"/>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row>
    <row r="37" spans="1:40" s="47" customFormat="1" ht="15" customHeight="1" x14ac:dyDescent="0.4">
      <c r="A37" s="47" t="s">
        <v>30</v>
      </c>
      <c r="B37" s="54"/>
      <c r="C37" s="54"/>
      <c r="D37" s="54"/>
      <c r="E37" s="54"/>
      <c r="F37" s="54"/>
      <c r="G37" s="54"/>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row>
    <row r="38" spans="1:40" s="47" customFormat="1" ht="15" customHeight="1" x14ac:dyDescent="0.4">
      <c r="A38" s="47" t="s">
        <v>31</v>
      </c>
      <c r="B38" s="54"/>
      <c r="C38" s="54"/>
      <c r="D38" s="54"/>
      <c r="E38" s="54"/>
      <c r="F38" s="54"/>
      <c r="G38" s="54"/>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row>
    <row r="39" spans="1:40" s="47" customFormat="1" ht="15" customHeight="1" x14ac:dyDescent="0.4">
      <c r="A39" s="47" t="s">
        <v>32</v>
      </c>
      <c r="B39" s="54"/>
      <c r="C39" s="54"/>
      <c r="D39" s="54"/>
      <c r="E39" s="54"/>
      <c r="F39" s="54"/>
      <c r="G39" s="54"/>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row>
    <row r="40" spans="1:40" s="1" customFormat="1" ht="15" customHeight="1" x14ac:dyDescent="0.4">
      <c r="A40" s="47" t="s">
        <v>33</v>
      </c>
      <c r="B40" s="55"/>
      <c r="C40" s="47"/>
      <c r="D40" s="47"/>
      <c r="E40" s="47"/>
      <c r="F40" s="47"/>
      <c r="G40" s="47"/>
    </row>
    <row r="41" spans="1:40" s="1" customFormat="1" ht="15" customHeight="1" x14ac:dyDescent="0.4">
      <c r="A41" s="47" t="s">
        <v>34</v>
      </c>
      <c r="B41" s="55"/>
      <c r="C41" s="47"/>
      <c r="D41" s="47"/>
      <c r="E41" s="47"/>
      <c r="F41" s="47"/>
      <c r="G41" s="47"/>
    </row>
    <row r="42" spans="1:40" s="1" customFormat="1" ht="15" customHeight="1" x14ac:dyDescent="0.4">
      <c r="A42" s="47"/>
      <c r="B42" s="56" t="s">
        <v>35</v>
      </c>
      <c r="C42" s="22" t="s">
        <v>36</v>
      </c>
      <c r="D42" s="22"/>
      <c r="E42" s="22"/>
      <c r="F42" s="47"/>
      <c r="G42" s="47"/>
    </row>
    <row r="43" spans="1:40" s="1" customFormat="1" ht="15" customHeight="1" x14ac:dyDescent="0.4">
      <c r="A43" s="47"/>
      <c r="B43" s="57" t="s">
        <v>37</v>
      </c>
      <c r="C43" s="58" t="s">
        <v>38</v>
      </c>
      <c r="D43" s="58"/>
      <c r="E43" s="58"/>
      <c r="F43" s="47"/>
      <c r="G43" s="47"/>
    </row>
    <row r="44" spans="1:40" s="1" customFormat="1" ht="15" customHeight="1" x14ac:dyDescent="0.4">
      <c r="A44" s="47"/>
      <c r="B44" s="57" t="s">
        <v>39</v>
      </c>
      <c r="C44" s="58" t="s">
        <v>40</v>
      </c>
      <c r="D44" s="58"/>
      <c r="E44" s="58"/>
      <c r="F44" s="47"/>
      <c r="G44" s="47"/>
    </row>
    <row r="45" spans="1:40" s="1" customFormat="1" ht="15" customHeight="1" x14ac:dyDescent="0.4">
      <c r="A45" s="47"/>
      <c r="B45" s="57" t="s">
        <v>41</v>
      </c>
      <c r="C45" s="58" t="s">
        <v>42</v>
      </c>
      <c r="D45" s="58"/>
      <c r="E45" s="58"/>
      <c r="F45" s="47"/>
      <c r="G45" s="47"/>
    </row>
    <row r="46" spans="1:40" s="1" customFormat="1" ht="15" customHeight="1" x14ac:dyDescent="0.4">
      <c r="A46" s="47"/>
      <c r="B46" s="57" t="s">
        <v>43</v>
      </c>
      <c r="C46" s="58" t="s">
        <v>44</v>
      </c>
      <c r="D46" s="58"/>
      <c r="E46" s="58"/>
      <c r="F46" s="47"/>
      <c r="G46" s="47"/>
    </row>
    <row r="47" spans="1:40" s="1" customFormat="1" ht="15" customHeight="1" x14ac:dyDescent="0.4">
      <c r="A47" s="47"/>
      <c r="B47" s="47" t="s">
        <v>45</v>
      </c>
      <c r="C47" s="47"/>
      <c r="D47" s="47"/>
      <c r="E47" s="47"/>
      <c r="F47" s="47"/>
      <c r="G47" s="47"/>
    </row>
    <row r="48" spans="1:40" s="1" customFormat="1" ht="15" customHeight="1" x14ac:dyDescent="0.4">
      <c r="A48" s="47"/>
      <c r="B48" s="47" t="s">
        <v>46</v>
      </c>
      <c r="C48" s="47"/>
      <c r="D48" s="47"/>
      <c r="E48" s="47"/>
      <c r="F48" s="47"/>
      <c r="G48" s="47"/>
    </row>
    <row r="49" spans="1:7" s="1" customFormat="1" ht="15" customHeight="1" x14ac:dyDescent="0.4">
      <c r="A49" s="47"/>
      <c r="B49" s="47" t="s">
        <v>47</v>
      </c>
      <c r="C49" s="47"/>
      <c r="D49" s="47"/>
      <c r="E49" s="47"/>
      <c r="F49" s="47"/>
      <c r="G49" s="47"/>
    </row>
    <row r="50" spans="1:7" s="1" customFormat="1" ht="15" customHeight="1" x14ac:dyDescent="0.4">
      <c r="A50" s="47" t="s">
        <v>48</v>
      </c>
      <c r="B50" s="55"/>
      <c r="C50" s="47"/>
      <c r="D50" s="47"/>
      <c r="E50" s="47"/>
      <c r="F50" s="47"/>
      <c r="G50" s="47"/>
    </row>
    <row r="51" spans="1:7" s="1" customFormat="1" ht="15" customHeight="1" x14ac:dyDescent="0.4">
      <c r="A51" s="47" t="s">
        <v>49</v>
      </c>
      <c r="B51" s="55"/>
      <c r="C51" s="47"/>
      <c r="D51" s="47"/>
      <c r="E51" s="47"/>
      <c r="F51" s="47"/>
      <c r="G51" s="47"/>
    </row>
    <row r="52" spans="1:7" s="1" customFormat="1" ht="15" customHeight="1" x14ac:dyDescent="0.4">
      <c r="A52" s="47" t="s">
        <v>50</v>
      </c>
      <c r="B52" s="55"/>
      <c r="C52" s="47"/>
      <c r="D52" s="47"/>
      <c r="E52" s="47"/>
      <c r="F52" s="47"/>
      <c r="G52" s="47"/>
    </row>
    <row r="53" spans="1:7" s="1" customFormat="1" ht="15" customHeight="1" x14ac:dyDescent="0.4">
      <c r="A53" s="47" t="s">
        <v>51</v>
      </c>
      <c r="B53" s="55"/>
      <c r="C53" s="47"/>
      <c r="D53" s="47"/>
      <c r="E53" s="47"/>
      <c r="F53" s="47"/>
      <c r="G53" s="47"/>
    </row>
    <row r="54" spans="1:7" s="1" customFormat="1" ht="15" customHeight="1" x14ac:dyDescent="0.4">
      <c r="A54" s="47" t="s">
        <v>52</v>
      </c>
      <c r="B54" s="55"/>
      <c r="C54" s="47"/>
      <c r="D54" s="47"/>
      <c r="E54" s="47"/>
      <c r="F54" s="47"/>
      <c r="G54" s="47"/>
    </row>
    <row r="55" spans="1:7" s="1" customFormat="1" ht="15" customHeight="1" x14ac:dyDescent="0.4">
      <c r="A55" s="47" t="s">
        <v>53</v>
      </c>
      <c r="B55" s="55"/>
      <c r="C55" s="47"/>
      <c r="D55" s="47"/>
      <c r="E55" s="47"/>
      <c r="F55" s="47"/>
      <c r="G55" s="47"/>
    </row>
    <row r="56" spans="1:7" s="1" customFormat="1" ht="15" customHeight="1" x14ac:dyDescent="0.4">
      <c r="A56" s="47" t="s">
        <v>54</v>
      </c>
      <c r="B56" s="55"/>
      <c r="C56" s="47"/>
      <c r="D56" s="47"/>
      <c r="E56" s="47"/>
      <c r="F56" s="47"/>
      <c r="G56" s="47"/>
    </row>
    <row r="57" spans="1:7" s="1" customFormat="1" ht="15" customHeight="1" x14ac:dyDescent="0.4">
      <c r="A57" s="47" t="s">
        <v>55</v>
      </c>
      <c r="B57" s="55"/>
      <c r="C57" s="47"/>
      <c r="D57" s="47"/>
      <c r="E57" s="47"/>
      <c r="F57" s="47"/>
      <c r="G57" s="47"/>
    </row>
    <row r="58" spans="1:7" s="1" customFormat="1" ht="15" customHeight="1" x14ac:dyDescent="0.4">
      <c r="A58" s="47" t="s">
        <v>56</v>
      </c>
      <c r="B58" s="55"/>
      <c r="C58" s="47"/>
      <c r="D58" s="47"/>
      <c r="E58" s="47"/>
      <c r="F58" s="47"/>
      <c r="G58" s="47"/>
    </row>
    <row r="59" spans="1:7" s="1" customFormat="1" ht="15" customHeight="1" x14ac:dyDescent="0.4">
      <c r="A59" s="47" t="s">
        <v>57</v>
      </c>
      <c r="B59" s="55"/>
      <c r="C59" s="47"/>
      <c r="D59" s="47"/>
      <c r="E59" s="47"/>
      <c r="F59" s="47"/>
      <c r="G59" s="47"/>
    </row>
    <row r="60" spans="1:7" s="1" customFormat="1" ht="15" customHeight="1" x14ac:dyDescent="0.4">
      <c r="A60" s="47" t="s">
        <v>58</v>
      </c>
      <c r="B60" s="55"/>
      <c r="C60" s="47"/>
      <c r="D60" s="47"/>
      <c r="E60" s="47"/>
      <c r="F60" s="47"/>
      <c r="G60" s="47"/>
    </row>
    <row r="61" spans="1:7" s="1" customFormat="1" ht="15" customHeight="1" x14ac:dyDescent="0.4">
      <c r="A61" s="47" t="s">
        <v>59</v>
      </c>
      <c r="B61" s="55"/>
      <c r="C61" s="47"/>
      <c r="D61" s="47"/>
      <c r="E61" s="47"/>
      <c r="F61" s="47"/>
      <c r="G61" s="47"/>
    </row>
    <row r="62" spans="1:7" s="1" customFormat="1" ht="15" customHeight="1" x14ac:dyDescent="0.4">
      <c r="A62" s="47" t="s">
        <v>60</v>
      </c>
      <c r="B62" s="55"/>
      <c r="C62" s="47"/>
      <c r="D62" s="47"/>
      <c r="E62" s="47"/>
      <c r="F62" s="47"/>
      <c r="G62" s="47"/>
    </row>
  </sheetData>
  <mergeCells count="51">
    <mergeCell ref="C43:E43"/>
    <mergeCell ref="C44:E44"/>
    <mergeCell ref="C45:E45"/>
    <mergeCell ref="C46:E46"/>
    <mergeCell ref="AM30:AN30"/>
    <mergeCell ref="AM31:AN31"/>
    <mergeCell ref="A32:E32"/>
    <mergeCell ref="AM32:AN33"/>
    <mergeCell ref="A33:E33"/>
    <mergeCell ref="C42:E42"/>
    <mergeCell ref="AM24:AN24"/>
    <mergeCell ref="AM25:AN25"/>
    <mergeCell ref="AM26:AN26"/>
    <mergeCell ref="AM27:AN27"/>
    <mergeCell ref="AM28:AN28"/>
    <mergeCell ref="AM29:AN29"/>
    <mergeCell ref="AM18:AN18"/>
    <mergeCell ref="AM19:AN19"/>
    <mergeCell ref="AM20:AN20"/>
    <mergeCell ref="AM21:AN21"/>
    <mergeCell ref="AM22:AN22"/>
    <mergeCell ref="AM23:AN23"/>
    <mergeCell ref="AM12:AN12"/>
    <mergeCell ref="AM13:AN13"/>
    <mergeCell ref="AM14:AN14"/>
    <mergeCell ref="AM15:AN15"/>
    <mergeCell ref="AM16:AN16"/>
    <mergeCell ref="AM17:AN17"/>
    <mergeCell ref="AL8:AL11"/>
    <mergeCell ref="AM8:AN11"/>
    <mergeCell ref="F9:L9"/>
    <mergeCell ref="M9:S9"/>
    <mergeCell ref="T9:Z9"/>
    <mergeCell ref="AA9:AG9"/>
    <mergeCell ref="AH9:AJ9"/>
    <mergeCell ref="AK4:AN4"/>
    <mergeCell ref="AK5:AN5"/>
    <mergeCell ref="AH6:AJ6"/>
    <mergeCell ref="A8:A11"/>
    <mergeCell ref="B8:B11"/>
    <mergeCell ref="C8:C11"/>
    <mergeCell ref="D8:D11"/>
    <mergeCell ref="E8:E11"/>
    <mergeCell ref="F8:AJ8"/>
    <mergeCell ref="AK8:AK11"/>
    <mergeCell ref="AK2:AN2"/>
    <mergeCell ref="M3:P3"/>
    <mergeCell ref="Q3:R3"/>
    <mergeCell ref="S3:T3"/>
    <mergeCell ref="U3:V3"/>
    <mergeCell ref="AK3:AN3"/>
  </mergeCells>
  <phoneticPr fontId="3"/>
  <dataValidations count="3">
    <dataValidation type="list" allowBlank="1" showInputMessage="1" showErrorMessage="1" sqref="C12:C31" xr:uid="{AFFC4192-095B-44C3-925E-7FAD0D23EA01}">
      <formula1>"A,B,C,D"</formula1>
    </dataValidation>
    <dataValidation type="list" allowBlank="1" showInputMessage="1" showErrorMessage="1" sqref="AK4:AN4" xr:uid="{4BA1B9F1-3AB4-4B4C-8A24-006A57A047CD}">
      <formula1>"４週,歴月"</formula1>
    </dataValidation>
    <dataValidation type="list" allowBlank="1" showInputMessage="1" showErrorMessage="1" sqref="AK5:AN5" xr:uid="{631C13E0-E446-4072-BC09-C41D0FB89B04}">
      <formula1>"予定,実績"</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14-2</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稲村　眞子</dc:creator>
  <cp:lastModifiedBy>稲村　眞子</cp:lastModifiedBy>
  <dcterms:created xsi:type="dcterms:W3CDTF">2025-09-01T05:05:17Z</dcterms:created>
  <dcterms:modified xsi:type="dcterms:W3CDTF">2025-09-01T05:05:41Z</dcterms:modified>
</cp:coreProperties>
</file>