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bsrvinffl010\個別グループ\指導監査（保育）\R7\07_児童\02_私立保育所\07_20250826HP更新\"/>
    </mc:Choice>
  </mc:AlternateContent>
  <xr:revisionPtr revIDLastSave="0" documentId="13_ncr:1_{C81F03AC-1B4C-4D58-ABE1-3A6D07301D97}" xr6:coauthVersionLast="47" xr6:coauthVersionMax="47" xr10:uidLastSave="{00000000-0000-0000-0000-000000000000}"/>
  <bookViews>
    <workbookView xWindow="1380" yWindow="1320" windowWidth="27510" windowHeight="13575" tabRatio="699" firstSheet="4" activeTab="4" xr2:uid="{00000000-000D-0000-FFFF-FFFF00000000}"/>
  </bookViews>
  <sheets>
    <sheet name="記入上注意点" sheetId="55" r:id="rId1"/>
    <sheet name="表紙" sheetId="1" r:id="rId2"/>
    <sheet name="目次" sheetId="2" r:id="rId3"/>
    <sheet name="添付書類一覧" sheetId="68" r:id="rId4"/>
    <sheet name="1～１６" sheetId="32" r:id="rId5"/>
    <sheet name="保育室" sheetId="75" r:id="rId6"/>
    <sheet name="1７（小規模以外の平日）" sheetId="73" r:id="rId7"/>
    <sheet name="1８（小規模の平日） " sheetId="77" r:id="rId8"/>
    <sheet name="1９（小規模以外の土曜日）" sheetId="74" r:id="rId9"/>
    <sheet name="２０（小規模の土曜日）" sheetId="78" r:id="rId10"/>
    <sheet name="時間帯別保育士配置表記載例" sheetId="72" r:id="rId11"/>
    <sheet name="保育士の配置" sheetId="66" r:id="rId12"/>
    <sheet name="保育士数簡易算出方法" sheetId="67" r:id="rId13"/>
  </sheets>
  <definedNames>
    <definedName name="_xlnm._FilterDatabase" localSheetId="0" hidden="1">記入上注意点!#REF!</definedName>
    <definedName name="_xlnm._FilterDatabase" localSheetId="3" hidden="1">添付書類一覧!#REF!</definedName>
    <definedName name="_xlnm._FilterDatabase" localSheetId="2" hidden="1">目次!$A$1:$L$63</definedName>
    <definedName name="_xlnm.Print_Area" localSheetId="4">'1～１６'!$B$1:$AK$836</definedName>
    <definedName name="_xlnm.Print_Area" localSheetId="6">'1７（小規模以外の平日）'!$A$1:$BJ$85</definedName>
    <definedName name="_xlnm.Print_Area" localSheetId="7">'1８（小規模の平日） '!$A$1:$BJ$85</definedName>
    <definedName name="_xlnm.Print_Area" localSheetId="8">'1９（小規模以外の土曜日）'!$A$1:$BJ$85</definedName>
    <definedName name="_xlnm.Print_Area" localSheetId="9">'２０（小規模の土曜日）'!$A$1:$BJ$85</definedName>
    <definedName name="_xlnm.Print_Area" localSheetId="0">記入上注意点!$A$1:$AJ$16</definedName>
    <definedName name="_xlnm.Print_Area" localSheetId="10">時間帯別保育士配置表記載例!$A$1:$BJ$85</definedName>
    <definedName name="_xlnm.Print_Area" localSheetId="3">添付書類一覧!$A$1:$M$59</definedName>
    <definedName name="_xlnm.Print_Area" localSheetId="11">保育士の配置!$A$1:$AK$52</definedName>
    <definedName name="_xlnm.Print_Area" localSheetId="12">保育士数簡易算出方法!$A$1:$AI$83</definedName>
    <definedName name="_xlnm.Print_Area" localSheetId="5">保育室!$A$1:$AE$45</definedName>
    <definedName name="_xlnm.Print_Area" localSheetId="2">目次!$A$1:$L$82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137" i="32" l="1"/>
  <c r="P141" i="32"/>
  <c r="P133" i="32"/>
  <c r="P129" i="32"/>
  <c r="P125" i="32"/>
  <c r="P121" i="32"/>
  <c r="P117" i="32"/>
  <c r="P109" i="32"/>
  <c r="P113" i="32"/>
  <c r="AB43" i="75"/>
  <c r="AB42" i="75"/>
  <c r="T42" i="75"/>
  <c r="AB41" i="75"/>
  <c r="AB40" i="75"/>
  <c r="T40" i="75"/>
  <c r="O31" i="75"/>
  <c r="T31" i="75" s="1"/>
  <c r="AB31" i="75" s="1"/>
  <c r="X29" i="75"/>
  <c r="T29" i="75"/>
  <c r="O29" i="75"/>
  <c r="AB25" i="75"/>
  <c r="T25" i="75"/>
  <c r="AB23" i="75"/>
  <c r="T23" i="75"/>
  <c r="AB21" i="75"/>
  <c r="T21" i="75"/>
  <c r="AB19" i="75"/>
  <c r="T19" i="75"/>
  <c r="AB17" i="75"/>
  <c r="T17" i="75"/>
  <c r="X15" i="75"/>
  <c r="O15" i="75"/>
  <c r="T15" i="75" s="1"/>
  <c r="T13" i="75"/>
  <c r="AB13" i="75" s="1"/>
  <c r="T11" i="75"/>
  <c r="AB11" i="75" s="1"/>
  <c r="T9" i="75"/>
  <c r="AB9" i="75" s="1"/>
  <c r="T7" i="75"/>
  <c r="AB7" i="75" s="1"/>
  <c r="T5" i="75"/>
  <c r="AB5" i="75" s="1"/>
  <c r="BI76" i="72"/>
  <c r="BH76" i="72"/>
  <c r="BG76" i="72"/>
  <c r="BF76" i="72"/>
  <c r="BE76" i="72"/>
  <c r="BD76" i="72"/>
  <c r="BC76" i="72"/>
  <c r="BB76" i="72"/>
  <c r="BA76" i="72"/>
  <c r="AZ76" i="72"/>
  <c r="AY76" i="72"/>
  <c r="AX76" i="72"/>
  <c r="AW76" i="72"/>
  <c r="AV76" i="72"/>
  <c r="AU76" i="72"/>
  <c r="AT76" i="72"/>
  <c r="AS76" i="72"/>
  <c r="AR76" i="72"/>
  <c r="AQ76" i="72"/>
  <c r="AP76" i="72"/>
  <c r="AO76" i="72"/>
  <c r="AN76" i="72"/>
  <c r="AM76" i="72"/>
  <c r="AL76" i="72"/>
  <c r="AK76" i="72"/>
  <c r="AJ76" i="72"/>
  <c r="AI76" i="72"/>
  <c r="AH76" i="72"/>
  <c r="AG76" i="72"/>
  <c r="AF76" i="72"/>
  <c r="AE76" i="72"/>
  <c r="AD76" i="72"/>
  <c r="AC76" i="72"/>
  <c r="AB76" i="72"/>
  <c r="AA76" i="72"/>
  <c r="Z76" i="72"/>
  <c r="Y76" i="72"/>
  <c r="X76" i="72"/>
  <c r="W76" i="72"/>
  <c r="V76" i="72"/>
  <c r="U76" i="72"/>
  <c r="T76" i="72"/>
  <c r="S76" i="72"/>
  <c r="R76" i="72"/>
  <c r="Q76" i="72"/>
  <c r="P76" i="72"/>
  <c r="O76" i="72"/>
  <c r="N76" i="72"/>
  <c r="M76" i="72"/>
  <c r="L76" i="72"/>
  <c r="K76" i="72"/>
  <c r="J76" i="72"/>
  <c r="I76" i="72"/>
  <c r="H76" i="72"/>
  <c r="G76" i="72"/>
  <c r="F76" i="72"/>
  <c r="BK67" i="72"/>
  <c r="BK64" i="72"/>
  <c r="BK61" i="72"/>
  <c r="BK58" i="72"/>
  <c r="BK55" i="72"/>
  <c r="BK52" i="72"/>
  <c r="BK49" i="72"/>
  <c r="BK46" i="72"/>
  <c r="BK43" i="72"/>
  <c r="BK40" i="72"/>
  <c r="BK37" i="72"/>
  <c r="BK34" i="72"/>
  <c r="BK31" i="72"/>
  <c r="BK28" i="72"/>
  <c r="BK25" i="72"/>
  <c r="BK22" i="72"/>
  <c r="BK19" i="72"/>
  <c r="BK16" i="72"/>
  <c r="BH10" i="72"/>
  <c r="BH11" i="72" s="1"/>
  <c r="BF10" i="72"/>
  <c r="BF11" i="72" s="1"/>
  <c r="BD10" i="72"/>
  <c r="BD11" i="72" s="1"/>
  <c r="BB10" i="72"/>
  <c r="BB12" i="72" s="1"/>
  <c r="AZ10" i="72"/>
  <c r="AZ12" i="72" s="1"/>
  <c r="BA78" i="72" s="1"/>
  <c r="AX10" i="72"/>
  <c r="AX12" i="72" s="1"/>
  <c r="AV10" i="72"/>
  <c r="AV12" i="72" s="1"/>
  <c r="AW78" i="72" s="1"/>
  <c r="AT10" i="72"/>
  <c r="AT12" i="72" s="1"/>
  <c r="AR10" i="72"/>
  <c r="AR12" i="72" s="1"/>
  <c r="AS78" i="72" s="1"/>
  <c r="AP10" i="72"/>
  <c r="AP12" i="72" s="1"/>
  <c r="AN10" i="72"/>
  <c r="AN12" i="72" s="1"/>
  <c r="AO78" i="72" s="1"/>
  <c r="AL10" i="72"/>
  <c r="AL12" i="72" s="1"/>
  <c r="AJ10" i="72"/>
  <c r="AJ12" i="72" s="1"/>
  <c r="AK78" i="72" s="1"/>
  <c r="AH10" i="72"/>
  <c r="AH12" i="72" s="1"/>
  <c r="AF10" i="72"/>
  <c r="AF12" i="72" s="1"/>
  <c r="AG78" i="72" s="1"/>
  <c r="AD10" i="72"/>
  <c r="AD12" i="72" s="1"/>
  <c r="AB10" i="72"/>
  <c r="AB12" i="72" s="1"/>
  <c r="AC78" i="72" s="1"/>
  <c r="Z10" i="72"/>
  <c r="Z12" i="72" s="1"/>
  <c r="X10" i="72"/>
  <c r="X12" i="72" s="1"/>
  <c r="Y78" i="72" s="1"/>
  <c r="V10" i="72"/>
  <c r="V12" i="72" s="1"/>
  <c r="T10" i="72"/>
  <c r="T12" i="72" s="1"/>
  <c r="U78" i="72" s="1"/>
  <c r="R10" i="72"/>
  <c r="R12" i="72" s="1"/>
  <c r="P10" i="72"/>
  <c r="P12" i="72" s="1"/>
  <c r="Q78" i="72" s="1"/>
  <c r="N10" i="72"/>
  <c r="N12" i="72" s="1"/>
  <c r="L10" i="72"/>
  <c r="L12" i="72" s="1"/>
  <c r="M78" i="72" s="1"/>
  <c r="J10" i="72"/>
  <c r="J12" i="72" s="1"/>
  <c r="H10" i="72"/>
  <c r="H12" i="72" s="1"/>
  <c r="I78" i="72" s="1"/>
  <c r="F10" i="72"/>
  <c r="F11" i="72" s="1"/>
  <c r="BI76" i="78"/>
  <c r="BH76" i="78"/>
  <c r="BG76" i="78"/>
  <c r="BF76" i="78"/>
  <c r="BE76" i="78"/>
  <c r="BD76" i="78"/>
  <c r="BC76" i="78"/>
  <c r="BB76" i="78"/>
  <c r="BA76" i="78"/>
  <c r="AZ76" i="78"/>
  <c r="AY76" i="78"/>
  <c r="AX76" i="78"/>
  <c r="AW76" i="78"/>
  <c r="AV76" i="78"/>
  <c r="AU76" i="78"/>
  <c r="AT76" i="78"/>
  <c r="AS76" i="78"/>
  <c r="AR76" i="78"/>
  <c r="AQ76" i="78"/>
  <c r="AP76" i="78"/>
  <c r="AO76" i="78"/>
  <c r="AN76" i="78"/>
  <c r="AM76" i="78"/>
  <c r="AL76" i="78"/>
  <c r="AK76" i="78"/>
  <c r="AJ76" i="78"/>
  <c r="AI76" i="78"/>
  <c r="AH76" i="78"/>
  <c r="AG76" i="78"/>
  <c r="AF76" i="78"/>
  <c r="AE76" i="78"/>
  <c r="AD76" i="78"/>
  <c r="AC76" i="78"/>
  <c r="AB76" i="78"/>
  <c r="AA76" i="78"/>
  <c r="Z76" i="78"/>
  <c r="Y76" i="78"/>
  <c r="X76" i="78"/>
  <c r="W76" i="78"/>
  <c r="V76" i="78"/>
  <c r="U76" i="78"/>
  <c r="T76" i="78"/>
  <c r="S76" i="78"/>
  <c r="R76" i="78"/>
  <c r="Q76" i="78"/>
  <c r="P76" i="78"/>
  <c r="O76" i="78"/>
  <c r="N76" i="78"/>
  <c r="M76" i="78"/>
  <c r="L76" i="78"/>
  <c r="K76" i="78"/>
  <c r="J76" i="78"/>
  <c r="I76" i="78"/>
  <c r="H76" i="78"/>
  <c r="G76" i="78"/>
  <c r="F76" i="78"/>
  <c r="BK67" i="78"/>
  <c r="BK64" i="78"/>
  <c r="BK61" i="78"/>
  <c r="BK58" i="78"/>
  <c r="BK55" i="78"/>
  <c r="BK52" i="78"/>
  <c r="BK49" i="78"/>
  <c r="BK46" i="78"/>
  <c r="BK43" i="78"/>
  <c r="BK40" i="78"/>
  <c r="BK37" i="78"/>
  <c r="BK34" i="78"/>
  <c r="BK31" i="78"/>
  <c r="BK28" i="78"/>
  <c r="BK25" i="78"/>
  <c r="BK22" i="78"/>
  <c r="BK19" i="78"/>
  <c r="BK16" i="78"/>
  <c r="BH10" i="78"/>
  <c r="BH12" i="78" s="1"/>
  <c r="BF10" i="78"/>
  <c r="BF12" i="78" s="1"/>
  <c r="BG78" i="78" s="1"/>
  <c r="BD10" i="78"/>
  <c r="BD12" i="78" s="1"/>
  <c r="BE78" i="78" s="1"/>
  <c r="BB10" i="78"/>
  <c r="BB12" i="78" s="1"/>
  <c r="AZ10" i="78"/>
  <c r="AZ12" i="78" s="1"/>
  <c r="BA78" i="78" s="1"/>
  <c r="AX10" i="78"/>
  <c r="AX11" i="78" s="1"/>
  <c r="AY77" i="78" s="1"/>
  <c r="AV10" i="78"/>
  <c r="AV12" i="78" s="1"/>
  <c r="AW78" i="78" s="1"/>
  <c r="AT10" i="78"/>
  <c r="AT12" i="78" s="1"/>
  <c r="AR10" i="78"/>
  <c r="AR12" i="78" s="1"/>
  <c r="AS78" i="78" s="1"/>
  <c r="AP10" i="78"/>
  <c r="AP12" i="78" s="1"/>
  <c r="AQ78" i="78" s="1"/>
  <c r="AN10" i="78"/>
  <c r="AN12" i="78" s="1"/>
  <c r="AO78" i="78" s="1"/>
  <c r="AL10" i="78"/>
  <c r="AL12" i="78" s="1"/>
  <c r="AJ10" i="78"/>
  <c r="AJ12" i="78" s="1"/>
  <c r="AK78" i="78" s="1"/>
  <c r="AH10" i="78"/>
  <c r="AH11" i="78" s="1"/>
  <c r="AI77" i="78" s="1"/>
  <c r="AF10" i="78"/>
  <c r="AF12" i="78" s="1"/>
  <c r="AG78" i="78" s="1"/>
  <c r="AD10" i="78"/>
  <c r="AD12" i="78" s="1"/>
  <c r="AB10" i="78"/>
  <c r="AB12" i="78" s="1"/>
  <c r="AC78" i="78" s="1"/>
  <c r="Z10" i="78"/>
  <c r="Z12" i="78" s="1"/>
  <c r="AA78" i="78" s="1"/>
  <c r="X10" i="78"/>
  <c r="X12" i="78" s="1"/>
  <c r="Y78" i="78" s="1"/>
  <c r="V10" i="78"/>
  <c r="V12" i="78" s="1"/>
  <c r="T10" i="78"/>
  <c r="T12" i="78" s="1"/>
  <c r="U78" i="78" s="1"/>
  <c r="R10" i="78"/>
  <c r="R11" i="78" s="1"/>
  <c r="S77" i="78" s="1"/>
  <c r="P10" i="78"/>
  <c r="P12" i="78" s="1"/>
  <c r="Q78" i="78" s="1"/>
  <c r="N10" i="78"/>
  <c r="N12" i="78" s="1"/>
  <c r="L10" i="78"/>
  <c r="L12" i="78" s="1"/>
  <c r="M78" i="78" s="1"/>
  <c r="J10" i="78"/>
  <c r="J12" i="78" s="1"/>
  <c r="K78" i="78" s="1"/>
  <c r="H10" i="78"/>
  <c r="H12" i="78" s="1"/>
  <c r="I78" i="78" s="1"/>
  <c r="F10" i="78"/>
  <c r="F12" i="78" s="1"/>
  <c r="BI76" i="74"/>
  <c r="BH76" i="74"/>
  <c r="BG76" i="74"/>
  <c r="BF76" i="74"/>
  <c r="BE76" i="74"/>
  <c r="BD76" i="74"/>
  <c r="BC76" i="74"/>
  <c r="BB76" i="74"/>
  <c r="BA76" i="74"/>
  <c r="AZ76" i="74"/>
  <c r="AY76" i="74"/>
  <c r="AX76" i="74"/>
  <c r="AW76" i="74"/>
  <c r="AV76" i="74"/>
  <c r="AU76" i="74"/>
  <c r="AT76" i="74"/>
  <c r="AS76" i="74"/>
  <c r="AR76" i="74"/>
  <c r="AQ76" i="74"/>
  <c r="AP76" i="74"/>
  <c r="AO76" i="74"/>
  <c r="AN76" i="74"/>
  <c r="AM76" i="74"/>
  <c r="AL76" i="74"/>
  <c r="AK76" i="74"/>
  <c r="AJ76" i="74"/>
  <c r="AI76" i="74"/>
  <c r="AH76" i="74"/>
  <c r="AG76" i="74"/>
  <c r="AF76" i="74"/>
  <c r="AE76" i="74"/>
  <c r="AD76" i="74"/>
  <c r="AC76" i="74"/>
  <c r="AB76" i="74"/>
  <c r="AA76" i="74"/>
  <c r="Z76" i="74"/>
  <c r="Y76" i="74"/>
  <c r="X76" i="74"/>
  <c r="W76" i="74"/>
  <c r="V76" i="74"/>
  <c r="U76" i="74"/>
  <c r="T76" i="74"/>
  <c r="S76" i="74"/>
  <c r="R76" i="74"/>
  <c r="Q76" i="74"/>
  <c r="P76" i="74"/>
  <c r="O76" i="74"/>
  <c r="N76" i="74"/>
  <c r="M76" i="74"/>
  <c r="L76" i="74"/>
  <c r="K76" i="74"/>
  <c r="J76" i="74"/>
  <c r="I76" i="74"/>
  <c r="H76" i="74"/>
  <c r="G76" i="74"/>
  <c r="F76" i="74"/>
  <c r="BK67" i="74"/>
  <c r="BK64" i="74"/>
  <c r="BK61" i="74"/>
  <c r="BK58" i="74"/>
  <c r="BK55" i="74"/>
  <c r="BK52" i="74"/>
  <c r="BK49" i="74"/>
  <c r="BK46" i="74"/>
  <c r="BK43" i="74"/>
  <c r="BK40" i="74"/>
  <c r="BK37" i="74"/>
  <c r="BK34" i="74"/>
  <c r="BK31" i="74"/>
  <c r="BK28" i="74"/>
  <c r="BK25" i="74"/>
  <c r="BK22" i="74"/>
  <c r="BK19" i="74"/>
  <c r="BK16" i="74"/>
  <c r="BH10" i="74"/>
  <c r="BH12" i="74" s="1"/>
  <c r="BF10" i="74"/>
  <c r="BF12" i="74" s="1"/>
  <c r="BF78" i="74" s="1"/>
  <c r="BD10" i="74"/>
  <c r="BD12" i="74" s="1"/>
  <c r="BB10" i="74"/>
  <c r="BB12" i="74" s="1"/>
  <c r="BB78" i="74" s="1"/>
  <c r="AZ10" i="74"/>
  <c r="AZ12" i="74" s="1"/>
  <c r="AX10" i="74"/>
  <c r="AX12" i="74" s="1"/>
  <c r="AX78" i="74" s="1"/>
  <c r="AV10" i="74"/>
  <c r="AV12" i="74" s="1"/>
  <c r="AT10" i="74"/>
  <c r="AT12" i="74" s="1"/>
  <c r="AT78" i="74" s="1"/>
  <c r="AR10" i="74"/>
  <c r="AR12" i="74" s="1"/>
  <c r="AP10" i="74"/>
  <c r="AP12" i="74" s="1"/>
  <c r="AP78" i="74" s="1"/>
  <c r="AN10" i="74"/>
  <c r="AN12" i="74" s="1"/>
  <c r="AL10" i="74"/>
  <c r="AL12" i="74" s="1"/>
  <c r="AL78" i="74" s="1"/>
  <c r="AJ10" i="74"/>
  <c r="AJ12" i="74" s="1"/>
  <c r="AH10" i="74"/>
  <c r="AH12" i="74" s="1"/>
  <c r="AH78" i="74" s="1"/>
  <c r="AF10" i="74"/>
  <c r="AF12" i="74" s="1"/>
  <c r="AD10" i="74"/>
  <c r="AD12" i="74" s="1"/>
  <c r="AD78" i="74" s="1"/>
  <c r="AB10" i="74"/>
  <c r="AB12" i="74" s="1"/>
  <c r="Z10" i="74"/>
  <c r="Z12" i="74" s="1"/>
  <c r="Z78" i="74" s="1"/>
  <c r="X10" i="74"/>
  <c r="X12" i="74" s="1"/>
  <c r="V10" i="74"/>
  <c r="V12" i="74" s="1"/>
  <c r="V78" i="74" s="1"/>
  <c r="T10" i="74"/>
  <c r="T12" i="74" s="1"/>
  <c r="R10" i="74"/>
  <c r="R12" i="74" s="1"/>
  <c r="R78" i="74" s="1"/>
  <c r="P10" i="74"/>
  <c r="P12" i="74" s="1"/>
  <c r="N10" i="74"/>
  <c r="N12" i="74" s="1"/>
  <c r="N78" i="74" s="1"/>
  <c r="L10" i="74"/>
  <c r="L12" i="74" s="1"/>
  <c r="J10" i="74"/>
  <c r="J12" i="74" s="1"/>
  <c r="J78" i="74" s="1"/>
  <c r="H10" i="74"/>
  <c r="H12" i="74" s="1"/>
  <c r="F10" i="74"/>
  <c r="F12" i="74" s="1"/>
  <c r="F78" i="74" s="1"/>
  <c r="BI76" i="77"/>
  <c r="BH76" i="77"/>
  <c r="BG76" i="77"/>
  <c r="BF76" i="77"/>
  <c r="BE76" i="77"/>
  <c r="BD76" i="77"/>
  <c r="BC76" i="77"/>
  <c r="BB76" i="77"/>
  <c r="BA76" i="77"/>
  <c r="AZ76" i="77"/>
  <c r="AY76" i="77"/>
  <c r="AX76" i="77"/>
  <c r="AW76" i="77"/>
  <c r="AV76" i="77"/>
  <c r="AU76" i="77"/>
  <c r="AT76" i="77"/>
  <c r="AS76" i="77"/>
  <c r="AR76" i="77"/>
  <c r="AQ76" i="77"/>
  <c r="AP76" i="77"/>
  <c r="AO76" i="77"/>
  <c r="AN76" i="77"/>
  <c r="AM76" i="77"/>
  <c r="AL76" i="77"/>
  <c r="AK76" i="77"/>
  <c r="AJ76" i="77"/>
  <c r="AI76" i="77"/>
  <c r="AH76" i="77"/>
  <c r="AG76" i="77"/>
  <c r="AF76" i="77"/>
  <c r="AE76" i="77"/>
  <c r="AD76" i="77"/>
  <c r="AC76" i="77"/>
  <c r="AB76" i="77"/>
  <c r="AA76" i="77"/>
  <c r="Z76" i="77"/>
  <c r="Y76" i="77"/>
  <c r="X76" i="77"/>
  <c r="W76" i="77"/>
  <c r="V76" i="77"/>
  <c r="U76" i="77"/>
  <c r="T76" i="77"/>
  <c r="S76" i="77"/>
  <c r="R76" i="77"/>
  <c r="Q76" i="77"/>
  <c r="P76" i="77"/>
  <c r="O76" i="77"/>
  <c r="N76" i="77"/>
  <c r="M76" i="77"/>
  <c r="L76" i="77"/>
  <c r="K76" i="77"/>
  <c r="J76" i="77"/>
  <c r="I76" i="77"/>
  <c r="H76" i="77"/>
  <c r="G76" i="77"/>
  <c r="F76" i="77"/>
  <c r="BK67" i="77"/>
  <c r="BK64" i="77"/>
  <c r="BK61" i="77"/>
  <c r="BK58" i="77"/>
  <c r="BK55" i="77"/>
  <c r="BK52" i="77"/>
  <c r="BK49" i="77"/>
  <c r="BK46" i="77"/>
  <c r="BK43" i="77"/>
  <c r="BK40" i="77"/>
  <c r="BK37" i="77"/>
  <c r="BK34" i="77"/>
  <c r="BK31" i="77"/>
  <c r="BK28" i="77"/>
  <c r="BK25" i="77"/>
  <c r="BK22" i="77"/>
  <c r="BK19" i="77"/>
  <c r="BK16" i="77"/>
  <c r="BF12" i="77"/>
  <c r="BG78" i="77" s="1"/>
  <c r="AX12" i="77"/>
  <c r="AY78" i="77" s="1"/>
  <c r="AP12" i="77"/>
  <c r="AQ78" i="77" s="1"/>
  <c r="AH12" i="77"/>
  <c r="AI78" i="77" s="1"/>
  <c r="Z12" i="77"/>
  <c r="AA78" i="77" s="1"/>
  <c r="R12" i="77"/>
  <c r="S78" i="77" s="1"/>
  <c r="J12" i="77"/>
  <c r="K78" i="77" s="1"/>
  <c r="BF11" i="77"/>
  <c r="BG77" i="77" s="1"/>
  <c r="AX11" i="77"/>
  <c r="AY77" i="77" s="1"/>
  <c r="AP11" i="77"/>
  <c r="AQ77" i="77" s="1"/>
  <c r="AH11" i="77"/>
  <c r="AI77" i="77" s="1"/>
  <c r="Z11" i="77"/>
  <c r="AA77" i="77" s="1"/>
  <c r="R11" i="77"/>
  <c r="S77" i="77" s="1"/>
  <c r="J11" i="77"/>
  <c r="K77" i="77" s="1"/>
  <c r="BH10" i="77"/>
  <c r="BH12" i="77" s="1"/>
  <c r="BF10" i="77"/>
  <c r="BD10" i="77"/>
  <c r="BD12" i="77" s="1"/>
  <c r="BE78" i="77" s="1"/>
  <c r="BB10" i="77"/>
  <c r="BB12" i="77" s="1"/>
  <c r="AZ10" i="77"/>
  <c r="AZ12" i="77" s="1"/>
  <c r="BA78" i="77" s="1"/>
  <c r="AX10" i="77"/>
  <c r="AV10" i="77"/>
  <c r="AV12" i="77" s="1"/>
  <c r="AW78" i="77" s="1"/>
  <c r="AT10" i="77"/>
  <c r="AT12" i="77" s="1"/>
  <c r="AR10" i="77"/>
  <c r="AR12" i="77" s="1"/>
  <c r="AS78" i="77" s="1"/>
  <c r="AP10" i="77"/>
  <c r="AN10" i="77"/>
  <c r="AN12" i="77" s="1"/>
  <c r="AO78" i="77" s="1"/>
  <c r="AL10" i="77"/>
  <c r="AL12" i="77" s="1"/>
  <c r="AJ10" i="77"/>
  <c r="AJ12" i="77" s="1"/>
  <c r="AK78" i="77" s="1"/>
  <c r="AH10" i="77"/>
  <c r="AF10" i="77"/>
  <c r="AF12" i="77" s="1"/>
  <c r="AG78" i="77" s="1"/>
  <c r="AD10" i="77"/>
  <c r="AD12" i="77" s="1"/>
  <c r="AB10" i="77"/>
  <c r="AB12" i="77" s="1"/>
  <c r="AC78" i="77" s="1"/>
  <c r="Z10" i="77"/>
  <c r="X10" i="77"/>
  <c r="X12" i="77" s="1"/>
  <c r="Y78" i="77" s="1"/>
  <c r="V10" i="77"/>
  <c r="V12" i="77" s="1"/>
  <c r="T10" i="77"/>
  <c r="T12" i="77" s="1"/>
  <c r="U78" i="77" s="1"/>
  <c r="R10" i="77"/>
  <c r="P10" i="77"/>
  <c r="P12" i="77" s="1"/>
  <c r="Q78" i="77" s="1"/>
  <c r="N10" i="77"/>
  <c r="N12" i="77" s="1"/>
  <c r="L10" i="77"/>
  <c r="L12" i="77" s="1"/>
  <c r="M78" i="77" s="1"/>
  <c r="J10" i="77"/>
  <c r="H10" i="77"/>
  <c r="H12" i="77" s="1"/>
  <c r="I78" i="77" s="1"/>
  <c r="F10" i="77"/>
  <c r="F12" i="77" s="1"/>
  <c r="BI76" i="73"/>
  <c r="BH76" i="73"/>
  <c r="BG76" i="73"/>
  <c r="BF76" i="73"/>
  <c r="BE76" i="73"/>
  <c r="BD76" i="73"/>
  <c r="BC76" i="73"/>
  <c r="BB76" i="73"/>
  <c r="BA76" i="73"/>
  <c r="AZ76" i="73"/>
  <c r="AY76" i="73"/>
  <c r="AX76" i="73"/>
  <c r="AW76" i="73"/>
  <c r="AV76" i="73"/>
  <c r="AU76" i="73"/>
  <c r="AT76" i="73"/>
  <c r="AS76" i="73"/>
  <c r="AR76" i="73"/>
  <c r="AQ76" i="73"/>
  <c r="AP76" i="73"/>
  <c r="AO76" i="73"/>
  <c r="AN76" i="73"/>
  <c r="AM76" i="73"/>
  <c r="AL76" i="73"/>
  <c r="AK76" i="73"/>
  <c r="AJ76" i="73"/>
  <c r="AI76" i="73"/>
  <c r="AH76" i="73"/>
  <c r="AG76" i="73"/>
  <c r="AF76" i="73"/>
  <c r="AE76" i="73"/>
  <c r="AD76" i="73"/>
  <c r="AC76" i="73"/>
  <c r="AB76" i="73"/>
  <c r="AA76" i="73"/>
  <c r="Z76" i="73"/>
  <c r="Y76" i="73"/>
  <c r="X76" i="73"/>
  <c r="W76" i="73"/>
  <c r="V76" i="73"/>
  <c r="U76" i="73"/>
  <c r="T76" i="73"/>
  <c r="S76" i="73"/>
  <c r="R76" i="73"/>
  <c r="Q76" i="73"/>
  <c r="P76" i="73"/>
  <c r="O76" i="73"/>
  <c r="N76" i="73"/>
  <c r="M76" i="73"/>
  <c r="L76" i="73"/>
  <c r="K76" i="73"/>
  <c r="J76" i="73"/>
  <c r="I76" i="73"/>
  <c r="H76" i="73"/>
  <c r="G76" i="73"/>
  <c r="F76" i="73"/>
  <c r="BK67" i="73"/>
  <c r="BK64" i="73"/>
  <c r="BK61" i="73"/>
  <c r="BK58" i="73"/>
  <c r="BK55" i="73"/>
  <c r="BK52" i="73"/>
  <c r="BK49" i="73"/>
  <c r="BK46" i="73"/>
  <c r="BK43" i="73"/>
  <c r="BK40" i="73"/>
  <c r="BK37" i="73"/>
  <c r="BK34" i="73"/>
  <c r="BK31" i="73"/>
  <c r="BK28" i="73"/>
  <c r="BK25" i="73"/>
  <c r="BK22" i="73"/>
  <c r="BK19" i="73"/>
  <c r="BK16" i="73"/>
  <c r="BF12" i="73"/>
  <c r="BG78" i="73" s="1"/>
  <c r="AX12" i="73"/>
  <c r="AY78" i="73" s="1"/>
  <c r="AP12" i="73"/>
  <c r="AQ78" i="73" s="1"/>
  <c r="AH12" i="73"/>
  <c r="AI78" i="73" s="1"/>
  <c r="Z12" i="73"/>
  <c r="AA78" i="73" s="1"/>
  <c r="R12" i="73"/>
  <c r="S78" i="73" s="1"/>
  <c r="J12" i="73"/>
  <c r="K78" i="73" s="1"/>
  <c r="BF11" i="73"/>
  <c r="BG77" i="73" s="1"/>
  <c r="AX11" i="73"/>
  <c r="AY77" i="73" s="1"/>
  <c r="AP11" i="73"/>
  <c r="AQ77" i="73" s="1"/>
  <c r="AH11" i="73"/>
  <c r="AI77" i="73" s="1"/>
  <c r="Z11" i="73"/>
  <c r="AA77" i="73" s="1"/>
  <c r="R11" i="73"/>
  <c r="S77" i="73" s="1"/>
  <c r="J11" i="73"/>
  <c r="K77" i="73" s="1"/>
  <c r="BH10" i="73"/>
  <c r="BH12" i="73" s="1"/>
  <c r="BF10" i="73"/>
  <c r="BD10" i="73"/>
  <c r="BD12" i="73" s="1"/>
  <c r="BE78" i="73" s="1"/>
  <c r="BB10" i="73"/>
  <c r="BB12" i="73" s="1"/>
  <c r="AZ10" i="73"/>
  <c r="AZ12" i="73" s="1"/>
  <c r="BA78" i="73" s="1"/>
  <c r="AX10" i="73"/>
  <c r="AV10" i="73"/>
  <c r="AV12" i="73" s="1"/>
  <c r="AW78" i="73" s="1"/>
  <c r="AT10" i="73"/>
  <c r="AT12" i="73" s="1"/>
  <c r="AR10" i="73"/>
  <c r="AR12" i="73" s="1"/>
  <c r="AS78" i="73" s="1"/>
  <c r="AP10" i="73"/>
  <c r="AN10" i="73"/>
  <c r="AN12" i="73" s="1"/>
  <c r="AO78" i="73" s="1"/>
  <c r="AL10" i="73"/>
  <c r="AL12" i="73" s="1"/>
  <c r="AJ10" i="73"/>
  <c r="AJ12" i="73" s="1"/>
  <c r="AK78" i="73" s="1"/>
  <c r="AH10" i="73"/>
  <c r="AF10" i="73"/>
  <c r="AF12" i="73" s="1"/>
  <c r="AG78" i="73" s="1"/>
  <c r="AD10" i="73"/>
  <c r="AD12" i="73" s="1"/>
  <c r="AB10" i="73"/>
  <c r="AB12" i="73" s="1"/>
  <c r="AC78" i="73" s="1"/>
  <c r="Z10" i="73"/>
  <c r="X10" i="73"/>
  <c r="X12" i="73" s="1"/>
  <c r="Y78" i="73" s="1"/>
  <c r="V10" i="73"/>
  <c r="V12" i="73" s="1"/>
  <c r="T10" i="73"/>
  <c r="T12" i="73" s="1"/>
  <c r="U78" i="73" s="1"/>
  <c r="R10" i="73"/>
  <c r="P10" i="73"/>
  <c r="P12" i="73" s="1"/>
  <c r="Q78" i="73" s="1"/>
  <c r="N10" i="73"/>
  <c r="N12" i="73" s="1"/>
  <c r="L10" i="73"/>
  <c r="L12" i="73" s="1"/>
  <c r="M78" i="73" s="1"/>
  <c r="J10" i="73"/>
  <c r="H10" i="73"/>
  <c r="H12" i="73" s="1"/>
  <c r="I78" i="73" s="1"/>
  <c r="F10" i="73"/>
  <c r="F12" i="73" s="1"/>
  <c r="L618" i="32"/>
  <c r="Q627" i="32"/>
  <c r="O635" i="32"/>
  <c r="O643" i="32"/>
  <c r="Q749" i="32"/>
  <c r="U749" i="32"/>
  <c r="Q751" i="32"/>
  <c r="U751" i="32"/>
  <c r="G77" i="72" l="1"/>
  <c r="F77" i="72"/>
  <c r="F12" i="72"/>
  <c r="K78" i="72"/>
  <c r="J78" i="72"/>
  <c r="O78" i="72"/>
  <c r="N78" i="72"/>
  <c r="W78" i="72"/>
  <c r="V78" i="72"/>
  <c r="AA78" i="72"/>
  <c r="Z78" i="72"/>
  <c r="AE78" i="72"/>
  <c r="AD78" i="72"/>
  <c r="AI78" i="72"/>
  <c r="AH78" i="72"/>
  <c r="AM78" i="72"/>
  <c r="AL78" i="72"/>
  <c r="AQ78" i="72"/>
  <c r="AP78" i="72"/>
  <c r="AU78" i="72"/>
  <c r="AT78" i="72"/>
  <c r="AY78" i="72"/>
  <c r="AX78" i="72"/>
  <c r="BC78" i="72"/>
  <c r="BB78" i="72"/>
  <c r="BG77" i="72"/>
  <c r="BF77" i="72"/>
  <c r="BF12" i="72"/>
  <c r="S78" i="72"/>
  <c r="R78" i="72"/>
  <c r="BE77" i="72"/>
  <c r="BD12" i="72"/>
  <c r="BI77" i="72"/>
  <c r="BH12" i="72"/>
  <c r="J11" i="72"/>
  <c r="R11" i="72"/>
  <c r="Z11" i="72"/>
  <c r="AH11" i="72"/>
  <c r="AP11" i="72"/>
  <c r="AX11" i="72"/>
  <c r="BD77" i="72"/>
  <c r="BH77" i="72"/>
  <c r="N11" i="72"/>
  <c r="V11" i="72"/>
  <c r="AD11" i="72"/>
  <c r="AL11" i="72"/>
  <c r="AT11" i="72"/>
  <c r="BB11" i="72"/>
  <c r="H78" i="72"/>
  <c r="L78" i="72"/>
  <c r="P78" i="72"/>
  <c r="T78" i="72"/>
  <c r="X78" i="72"/>
  <c r="AB78" i="72"/>
  <c r="AF78" i="72"/>
  <c r="AJ78" i="72"/>
  <c r="AN78" i="72"/>
  <c r="AR78" i="72"/>
  <c r="AV78" i="72"/>
  <c r="AZ78" i="72"/>
  <c r="H11" i="72"/>
  <c r="L11" i="72"/>
  <c r="P11" i="72"/>
  <c r="T11" i="72"/>
  <c r="X11" i="72"/>
  <c r="AB11" i="72"/>
  <c r="AF11" i="72"/>
  <c r="AJ11" i="72"/>
  <c r="AN11" i="72"/>
  <c r="AR11" i="72"/>
  <c r="AV11" i="72"/>
  <c r="AZ11" i="72"/>
  <c r="J11" i="78"/>
  <c r="K77" i="78" s="1"/>
  <c r="Z11" i="78"/>
  <c r="AA77" i="78" s="1"/>
  <c r="AP11" i="78"/>
  <c r="AQ77" i="78" s="1"/>
  <c r="BF11" i="78"/>
  <c r="BG77" i="78" s="1"/>
  <c r="R12" i="78"/>
  <c r="S78" i="78" s="1"/>
  <c r="AH12" i="78"/>
  <c r="AI78" i="78" s="1"/>
  <c r="AX12" i="78"/>
  <c r="AY78" i="78" s="1"/>
  <c r="O78" i="78"/>
  <c r="N78" i="78"/>
  <c r="W78" i="78"/>
  <c r="V78" i="78"/>
  <c r="AE78" i="78"/>
  <c r="AD78" i="78"/>
  <c r="AM78" i="78"/>
  <c r="AL78" i="78"/>
  <c r="AU78" i="78"/>
  <c r="AT78" i="78"/>
  <c r="BC78" i="78"/>
  <c r="BB78" i="78"/>
  <c r="G78" i="78"/>
  <c r="F78" i="78"/>
  <c r="BI78" i="78"/>
  <c r="BH78" i="78"/>
  <c r="H78" i="78"/>
  <c r="L78" i="78"/>
  <c r="P78" i="78"/>
  <c r="T78" i="78"/>
  <c r="X78" i="78"/>
  <c r="AB78" i="78"/>
  <c r="AF78" i="78"/>
  <c r="AJ78" i="78"/>
  <c r="AN78" i="78"/>
  <c r="AR78" i="78"/>
  <c r="AV78" i="78"/>
  <c r="AZ78" i="78"/>
  <c r="BD78" i="78"/>
  <c r="F11" i="78"/>
  <c r="N11" i="78"/>
  <c r="V11" i="78"/>
  <c r="AD11" i="78"/>
  <c r="AL11" i="78"/>
  <c r="AT11" i="78"/>
  <c r="BB11" i="78"/>
  <c r="J77" i="78"/>
  <c r="R77" i="78"/>
  <c r="Z77" i="78"/>
  <c r="AH77" i="78"/>
  <c r="AP77" i="78"/>
  <c r="AX77" i="78"/>
  <c r="BF77" i="78"/>
  <c r="J78" i="78"/>
  <c r="R78" i="78"/>
  <c r="Z78" i="78"/>
  <c r="AH78" i="78"/>
  <c r="AP78" i="78"/>
  <c r="AX78" i="78"/>
  <c r="BF78" i="78"/>
  <c r="H11" i="78"/>
  <c r="L11" i="78"/>
  <c r="P11" i="78"/>
  <c r="T11" i="78"/>
  <c r="X11" i="78"/>
  <c r="AB11" i="78"/>
  <c r="AF11" i="78"/>
  <c r="AJ11" i="78"/>
  <c r="AN11" i="78"/>
  <c r="AR11" i="78"/>
  <c r="AV11" i="78"/>
  <c r="AZ11" i="78"/>
  <c r="BD11" i="78"/>
  <c r="BH11" i="78"/>
  <c r="H78" i="74"/>
  <c r="I78" i="74"/>
  <c r="L78" i="74"/>
  <c r="M78" i="74"/>
  <c r="P78" i="74"/>
  <c r="Q78" i="74"/>
  <c r="T78" i="74"/>
  <c r="U78" i="74"/>
  <c r="X78" i="74"/>
  <c r="Y78" i="74"/>
  <c r="AB78" i="74"/>
  <c r="AC78" i="74"/>
  <c r="AF78" i="74"/>
  <c r="AG78" i="74"/>
  <c r="AJ78" i="74"/>
  <c r="AK78" i="74"/>
  <c r="AN78" i="74"/>
  <c r="AO78" i="74"/>
  <c r="AR78" i="74"/>
  <c r="AS78" i="74"/>
  <c r="AV78" i="74"/>
  <c r="AW78" i="74"/>
  <c r="AZ78" i="74"/>
  <c r="BA78" i="74"/>
  <c r="BD78" i="74"/>
  <c r="BE78" i="74"/>
  <c r="BH78" i="74"/>
  <c r="BI78" i="74"/>
  <c r="L11" i="74"/>
  <c r="T11" i="74"/>
  <c r="AB11" i="74"/>
  <c r="AJ11" i="74"/>
  <c r="AR11" i="74"/>
  <c r="AZ11" i="74"/>
  <c r="BH11" i="74"/>
  <c r="H11" i="74"/>
  <c r="P11" i="74"/>
  <c r="X11" i="74"/>
  <c r="AF11" i="74"/>
  <c r="AN11" i="74"/>
  <c r="AV11" i="74"/>
  <c r="BD11" i="74"/>
  <c r="G78" i="74"/>
  <c r="K78" i="74"/>
  <c r="O78" i="74"/>
  <c r="S78" i="74"/>
  <c r="W78" i="74"/>
  <c r="AA78" i="74"/>
  <c r="AE78" i="74"/>
  <c r="AI78" i="74"/>
  <c r="AM78" i="74"/>
  <c r="AQ78" i="74"/>
  <c r="AU78" i="74"/>
  <c r="AY78" i="74"/>
  <c r="BC78" i="74"/>
  <c r="BG78" i="74"/>
  <c r="F11" i="74"/>
  <c r="J11" i="74"/>
  <c r="N11" i="74"/>
  <c r="R11" i="74"/>
  <c r="V11" i="74"/>
  <c r="Z11" i="74"/>
  <c r="AD11" i="74"/>
  <c r="AH11" i="74"/>
  <c r="AL11" i="74"/>
  <c r="AP11" i="74"/>
  <c r="AT11" i="74"/>
  <c r="AX11" i="74"/>
  <c r="BB11" i="74"/>
  <c r="BF11" i="74"/>
  <c r="G78" i="77"/>
  <c r="F78" i="77"/>
  <c r="O78" i="77"/>
  <c r="N78" i="77"/>
  <c r="W78" i="77"/>
  <c r="V78" i="77"/>
  <c r="AE78" i="77"/>
  <c r="AD78" i="77"/>
  <c r="AM78" i="77"/>
  <c r="AL78" i="77"/>
  <c r="AU78" i="77"/>
  <c r="AT78" i="77"/>
  <c r="BC78" i="77"/>
  <c r="BB78" i="77"/>
  <c r="BI78" i="77"/>
  <c r="BH78" i="77"/>
  <c r="H78" i="77"/>
  <c r="L78" i="77"/>
  <c r="P78" i="77"/>
  <c r="T78" i="77"/>
  <c r="X78" i="77"/>
  <c r="AB78" i="77"/>
  <c r="AF78" i="77"/>
  <c r="AJ78" i="77"/>
  <c r="AN78" i="77"/>
  <c r="AR78" i="77"/>
  <c r="AV78" i="77"/>
  <c r="AZ78" i="77"/>
  <c r="BD78" i="77"/>
  <c r="F11" i="77"/>
  <c r="N11" i="77"/>
  <c r="V11" i="77"/>
  <c r="AD11" i="77"/>
  <c r="AL11" i="77"/>
  <c r="AT11" i="77"/>
  <c r="BB11" i="77"/>
  <c r="J77" i="77"/>
  <c r="R77" i="77"/>
  <c r="Z77" i="77"/>
  <c r="AH77" i="77"/>
  <c r="AP77" i="77"/>
  <c r="AX77" i="77"/>
  <c r="BF77" i="77"/>
  <c r="J78" i="77"/>
  <c r="R78" i="77"/>
  <c r="Z78" i="77"/>
  <c r="AH78" i="77"/>
  <c r="AP78" i="77"/>
  <c r="AX78" i="77"/>
  <c r="BF78" i="77"/>
  <c r="H11" i="77"/>
  <c r="L11" i="77"/>
  <c r="P11" i="77"/>
  <c r="T11" i="77"/>
  <c r="X11" i="77"/>
  <c r="AB11" i="77"/>
  <c r="AF11" i="77"/>
  <c r="AJ11" i="77"/>
  <c r="AN11" i="77"/>
  <c r="AR11" i="77"/>
  <c r="AV11" i="77"/>
  <c r="AZ11" i="77"/>
  <c r="BD11" i="77"/>
  <c r="BH11" i="77"/>
  <c r="G78" i="73"/>
  <c r="F78" i="73"/>
  <c r="O78" i="73"/>
  <c r="N78" i="73"/>
  <c r="W78" i="73"/>
  <c r="V78" i="73"/>
  <c r="AE78" i="73"/>
  <c r="AD78" i="73"/>
  <c r="AM78" i="73"/>
  <c r="AL78" i="73"/>
  <c r="AU78" i="73"/>
  <c r="AT78" i="73"/>
  <c r="BC78" i="73"/>
  <c r="BB78" i="73"/>
  <c r="BI78" i="73"/>
  <c r="BH78" i="73"/>
  <c r="H78" i="73"/>
  <c r="L78" i="73"/>
  <c r="P78" i="73"/>
  <c r="T78" i="73"/>
  <c r="X78" i="73"/>
  <c r="AB78" i="73"/>
  <c r="AF78" i="73"/>
  <c r="AJ78" i="73"/>
  <c r="AN78" i="73"/>
  <c r="AR78" i="73"/>
  <c r="AV78" i="73"/>
  <c r="AZ78" i="73"/>
  <c r="BD78" i="73"/>
  <c r="F11" i="73"/>
  <c r="N11" i="73"/>
  <c r="V11" i="73"/>
  <c r="AD11" i="73"/>
  <c r="AL11" i="73"/>
  <c r="AT11" i="73"/>
  <c r="BB11" i="73"/>
  <c r="J77" i="73"/>
  <c r="R77" i="73"/>
  <c r="Z77" i="73"/>
  <c r="AH77" i="73"/>
  <c r="AP77" i="73"/>
  <c r="AX77" i="73"/>
  <c r="BF77" i="73"/>
  <c r="J78" i="73"/>
  <c r="R78" i="73"/>
  <c r="Z78" i="73"/>
  <c r="AH78" i="73"/>
  <c r="AP78" i="73"/>
  <c r="AX78" i="73"/>
  <c r="BF78" i="73"/>
  <c r="H11" i="73"/>
  <c r="L11" i="73"/>
  <c r="P11" i="73"/>
  <c r="T11" i="73"/>
  <c r="X11" i="73"/>
  <c r="AB11" i="73"/>
  <c r="AF11" i="73"/>
  <c r="AJ11" i="73"/>
  <c r="AN11" i="73"/>
  <c r="AR11" i="73"/>
  <c r="AV11" i="73"/>
  <c r="AZ11" i="73"/>
  <c r="BD11" i="73"/>
  <c r="BH11" i="73"/>
  <c r="O645" i="32"/>
  <c r="AF646" i="32" s="1"/>
  <c r="L49" i="2"/>
  <c r="AW77" i="72" l="1"/>
  <c r="AV77" i="72"/>
  <c r="AG77" i="72"/>
  <c r="AF77" i="72"/>
  <c r="Y77" i="72"/>
  <c r="X77" i="72"/>
  <c r="I77" i="72"/>
  <c r="H77" i="72"/>
  <c r="AE77" i="72"/>
  <c r="AD77" i="72"/>
  <c r="BA77" i="72"/>
  <c r="AZ77" i="72"/>
  <c r="AS77" i="72"/>
  <c r="AR77" i="72"/>
  <c r="AK77" i="72"/>
  <c r="AJ77" i="72"/>
  <c r="AC77" i="72"/>
  <c r="AB77" i="72"/>
  <c r="U77" i="72"/>
  <c r="T77" i="72"/>
  <c r="M77" i="72"/>
  <c r="L77" i="72"/>
  <c r="BC77" i="72"/>
  <c r="BB77" i="72"/>
  <c r="AM77" i="72"/>
  <c r="AL77" i="72"/>
  <c r="W77" i="72"/>
  <c r="V77" i="72"/>
  <c r="AY77" i="72"/>
  <c r="AX77" i="72"/>
  <c r="AI77" i="72"/>
  <c r="AH77" i="72"/>
  <c r="S77" i="72"/>
  <c r="R77" i="72"/>
  <c r="BI78" i="72"/>
  <c r="BH78" i="72"/>
  <c r="BE78" i="72"/>
  <c r="BD78" i="72"/>
  <c r="BG78" i="72"/>
  <c r="BF78" i="72"/>
  <c r="AO77" i="72"/>
  <c r="AN77" i="72"/>
  <c r="Q77" i="72"/>
  <c r="P77" i="72"/>
  <c r="AU77" i="72"/>
  <c r="AT77" i="72"/>
  <c r="O77" i="72"/>
  <c r="N77" i="72"/>
  <c r="AQ77" i="72"/>
  <c r="AP77" i="72"/>
  <c r="AA77" i="72"/>
  <c r="Z77" i="72"/>
  <c r="K77" i="72"/>
  <c r="J77" i="72"/>
  <c r="BI77" i="78"/>
  <c r="BH77" i="78"/>
  <c r="BA77" i="78"/>
  <c r="AZ77" i="78"/>
  <c r="AS77" i="78"/>
  <c r="AR77" i="78"/>
  <c r="AK77" i="78"/>
  <c r="AJ77" i="78"/>
  <c r="AC77" i="78"/>
  <c r="AB77" i="78"/>
  <c r="U77" i="78"/>
  <c r="T77" i="78"/>
  <c r="M77" i="78"/>
  <c r="L77" i="78"/>
  <c r="BC77" i="78"/>
  <c r="BB77" i="78"/>
  <c r="AM77" i="78"/>
  <c r="AL77" i="78"/>
  <c r="W77" i="78"/>
  <c r="V77" i="78"/>
  <c r="G77" i="78"/>
  <c r="F77" i="78"/>
  <c r="BE77" i="78"/>
  <c r="BD77" i="78"/>
  <c r="AW77" i="78"/>
  <c r="AV77" i="78"/>
  <c r="AO77" i="78"/>
  <c r="AN77" i="78"/>
  <c r="AG77" i="78"/>
  <c r="AF77" i="78"/>
  <c r="Y77" i="78"/>
  <c r="X77" i="78"/>
  <c r="Q77" i="78"/>
  <c r="P77" i="78"/>
  <c r="I77" i="78"/>
  <c r="H77" i="78"/>
  <c r="AU77" i="78"/>
  <c r="AT77" i="78"/>
  <c r="AE77" i="78"/>
  <c r="AD77" i="78"/>
  <c r="O77" i="78"/>
  <c r="N77" i="78"/>
  <c r="BB77" i="74"/>
  <c r="BC77" i="74"/>
  <c r="AL77" i="74"/>
  <c r="AM77" i="74"/>
  <c r="V77" i="74"/>
  <c r="W77" i="74"/>
  <c r="N77" i="74"/>
  <c r="O77" i="74"/>
  <c r="AV77" i="74"/>
  <c r="AW77" i="74"/>
  <c r="P77" i="74"/>
  <c r="Q77" i="74"/>
  <c r="BF77" i="74"/>
  <c r="BG77" i="74"/>
  <c r="AX77" i="74"/>
  <c r="AY77" i="74"/>
  <c r="AP77" i="74"/>
  <c r="AQ77" i="74"/>
  <c r="AH77" i="74"/>
  <c r="AI77" i="74"/>
  <c r="Z77" i="74"/>
  <c r="AA77" i="74"/>
  <c r="R77" i="74"/>
  <c r="S77" i="74"/>
  <c r="J77" i="74"/>
  <c r="K77" i="74"/>
  <c r="BD77" i="74"/>
  <c r="BE77" i="74"/>
  <c r="AN77" i="74"/>
  <c r="AO77" i="74"/>
  <c r="X77" i="74"/>
  <c r="Y77" i="74"/>
  <c r="H77" i="74"/>
  <c r="I77" i="74"/>
  <c r="AZ77" i="74"/>
  <c r="BA77" i="74"/>
  <c r="AJ77" i="74"/>
  <c r="AK77" i="74"/>
  <c r="T77" i="74"/>
  <c r="U77" i="74"/>
  <c r="AT77" i="74"/>
  <c r="AU77" i="74"/>
  <c r="AD77" i="74"/>
  <c r="AE77" i="74"/>
  <c r="F77" i="74"/>
  <c r="G77" i="74"/>
  <c r="AF77" i="74"/>
  <c r="AG77" i="74"/>
  <c r="BH77" i="74"/>
  <c r="BI77" i="74"/>
  <c r="AR77" i="74"/>
  <c r="AS77" i="74"/>
  <c r="AB77" i="74"/>
  <c r="AC77" i="74"/>
  <c r="L77" i="74"/>
  <c r="M77" i="74"/>
  <c r="U77" i="77"/>
  <c r="T77" i="77"/>
  <c r="BI77" i="77"/>
  <c r="BH77" i="77"/>
  <c r="BA77" i="77"/>
  <c r="AZ77" i="77"/>
  <c r="AS77" i="77"/>
  <c r="AR77" i="77"/>
  <c r="AK77" i="77"/>
  <c r="AJ77" i="77"/>
  <c r="AC77" i="77"/>
  <c r="AB77" i="77"/>
  <c r="M77" i="77"/>
  <c r="L77" i="77"/>
  <c r="BC77" i="77"/>
  <c r="BB77" i="77"/>
  <c r="AM77" i="77"/>
  <c r="AL77" i="77"/>
  <c r="W77" i="77"/>
  <c r="V77" i="77"/>
  <c r="G77" i="77"/>
  <c r="F77" i="77"/>
  <c r="BE77" i="77"/>
  <c r="BD77" i="77"/>
  <c r="AW77" i="77"/>
  <c r="AV77" i="77"/>
  <c r="AO77" i="77"/>
  <c r="AN77" i="77"/>
  <c r="AG77" i="77"/>
  <c r="AF77" i="77"/>
  <c r="Y77" i="77"/>
  <c r="X77" i="77"/>
  <c r="Q77" i="77"/>
  <c r="P77" i="77"/>
  <c r="I77" i="77"/>
  <c r="H77" i="77"/>
  <c r="AU77" i="77"/>
  <c r="AT77" i="77"/>
  <c r="AE77" i="77"/>
  <c r="AD77" i="77"/>
  <c r="O77" i="77"/>
  <c r="N77" i="77"/>
  <c r="BA77" i="73"/>
  <c r="AZ77" i="73"/>
  <c r="AK77" i="73"/>
  <c r="AJ77" i="73"/>
  <c r="U77" i="73"/>
  <c r="T77" i="73"/>
  <c r="M77" i="73"/>
  <c r="L77" i="73"/>
  <c r="BC77" i="73"/>
  <c r="BB77" i="73"/>
  <c r="AM77" i="73"/>
  <c r="AL77" i="73"/>
  <c r="W77" i="73"/>
  <c r="V77" i="73"/>
  <c r="G77" i="73"/>
  <c r="F77" i="73"/>
  <c r="BI77" i="73"/>
  <c r="BH77" i="73"/>
  <c r="AS77" i="73"/>
  <c r="AR77" i="73"/>
  <c r="AC77" i="73"/>
  <c r="AB77" i="73"/>
  <c r="BE77" i="73"/>
  <c r="BD77" i="73"/>
  <c r="AW77" i="73"/>
  <c r="AV77" i="73"/>
  <c r="AO77" i="73"/>
  <c r="AN77" i="73"/>
  <c r="AG77" i="73"/>
  <c r="AF77" i="73"/>
  <c r="Y77" i="73"/>
  <c r="X77" i="73"/>
  <c r="Q77" i="73"/>
  <c r="P77" i="73"/>
  <c r="I77" i="73"/>
  <c r="H77" i="73"/>
  <c r="AU77" i="73"/>
  <c r="AT77" i="73"/>
  <c r="AE77" i="73"/>
  <c r="AD77" i="73"/>
  <c r="O77" i="73"/>
  <c r="N77" i="73"/>
  <c r="J10" i="67" l="1"/>
  <c r="J11" i="67"/>
  <c r="J12" i="67"/>
  <c r="J13" i="67"/>
  <c r="F14" i="67"/>
  <c r="J14" i="67"/>
  <c r="AF19" i="67"/>
  <c r="AF20" i="67"/>
  <c r="AF21" i="67"/>
  <c r="AF22" i="67"/>
  <c r="AF23" i="67"/>
  <c r="AF24" i="67"/>
  <c r="AF25" i="67" s="1"/>
  <c r="J33" i="67"/>
  <c r="J37" i="67" s="1"/>
  <c r="J44" i="67" s="1"/>
  <c r="AA33" i="67"/>
  <c r="J34" i="67"/>
  <c r="AA34" i="67"/>
  <c r="J35" i="67"/>
  <c r="AA35" i="67"/>
  <c r="J36" i="67"/>
  <c r="AA36" i="67"/>
  <c r="F37" i="67"/>
  <c r="W37" i="67"/>
  <c r="AA37" i="67"/>
  <c r="AA44" i="67" s="1"/>
  <c r="O58" i="67"/>
  <c r="O59" i="67"/>
  <c r="AF59" i="67"/>
  <c r="AF60" i="67"/>
  <c r="AF61" i="67"/>
  <c r="AF62" i="67"/>
  <c r="AF63" i="67"/>
  <c r="AF72" i="67"/>
  <c r="O65" i="67"/>
  <c r="O70" i="67"/>
  <c r="S70" i="67" s="1"/>
  <c r="S72" i="67" s="1"/>
  <c r="AA11" i="32"/>
  <c r="AA14" i="32"/>
  <c r="M59" i="32"/>
  <c r="M60" i="32"/>
  <c r="M61" i="32"/>
  <c r="M62" i="32"/>
  <c r="U81" i="32"/>
  <c r="U82" i="32"/>
  <c r="U83" i="32"/>
  <c r="U84" i="32"/>
  <c r="U85" i="32"/>
  <c r="U86" i="32"/>
  <c r="U87" i="32"/>
  <c r="U88" i="32"/>
  <c r="U89" i="32"/>
  <c r="U90" i="32"/>
  <c r="U91" i="32"/>
  <c r="U92" i="32"/>
  <c r="U93" i="32"/>
  <c r="U94" i="32"/>
  <c r="U95" i="32"/>
  <c r="U96" i="32"/>
  <c r="U97" i="32"/>
  <c r="U98" i="32"/>
  <c r="U99" i="32"/>
  <c r="U100" i="32"/>
  <c r="U101" i="32"/>
  <c r="U102" i="32"/>
  <c r="Q156" i="32"/>
  <c r="U170" i="32" s="1"/>
  <c r="U172" i="32" s="1"/>
  <c r="Q157" i="32"/>
  <c r="Q158" i="32"/>
  <c r="AF158" i="32"/>
  <c r="Q159" i="32"/>
  <c r="AF159" i="32"/>
  <c r="Q160" i="32"/>
  <c r="AF160" i="32"/>
  <c r="Q161" i="32"/>
  <c r="AF161" i="32"/>
  <c r="Q162" i="32"/>
  <c r="AF162" i="32"/>
  <c r="Q163" i="32"/>
  <c r="AI163" i="32"/>
  <c r="Q164" i="32"/>
  <c r="Q165" i="32"/>
  <c r="Q166" i="32"/>
  <c r="Q167" i="32"/>
  <c r="Q168" i="32"/>
  <c r="Q169" i="32"/>
  <c r="C292" i="32"/>
  <c r="C293" i="32" s="1"/>
  <c r="C294" i="32" s="1"/>
  <c r="C295" i="32" s="1"/>
  <c r="C296" i="32" s="1"/>
  <c r="C297" i="32" s="1"/>
  <c r="C298" i="32" s="1"/>
  <c r="C299" i="32" s="1"/>
  <c r="C300" i="32" s="1"/>
  <c r="C301" i="32" s="1"/>
  <c r="C302" i="32" s="1"/>
  <c r="C303" i="32" s="1"/>
  <c r="C304" i="32" s="1"/>
  <c r="C305" i="32" s="1"/>
  <c r="C306" i="32" s="1"/>
  <c r="C307" i="32" s="1"/>
  <c r="C308" i="32" s="1"/>
  <c r="C309" i="32" s="1"/>
  <c r="C310" i="32" s="1"/>
  <c r="C332" i="32"/>
  <c r="C333" i="32" s="1"/>
  <c r="C334" i="32" s="1"/>
  <c r="C335" i="32" s="1"/>
  <c r="C336" i="32" s="1"/>
  <c r="C337" i="32" s="1"/>
  <c r="C338" i="32" s="1"/>
  <c r="C339" i="32" s="1"/>
  <c r="C340" i="32" s="1"/>
  <c r="C378" i="32"/>
  <c r="C380" i="32" s="1"/>
  <c r="C382" i="32" s="1"/>
  <c r="C384" i="32" s="1"/>
  <c r="C386" i="32" s="1"/>
  <c r="C388" i="32" s="1"/>
  <c r="C390" i="32" s="1"/>
  <c r="C392" i="32" s="1"/>
  <c r="C394" i="32" s="1"/>
  <c r="C396" i="32" s="1"/>
  <c r="C398" i="32" s="1"/>
  <c r="C400" i="32" s="1"/>
  <c r="C402" i="32" s="1"/>
  <c r="C404" i="32" s="1"/>
  <c r="C406" i="32" s="1"/>
  <c r="C408" i="32" s="1"/>
  <c r="C410" i="32" s="1"/>
  <c r="C412" i="32" s="1"/>
  <c r="C414" i="32" s="1"/>
  <c r="C416" i="32" s="1"/>
  <c r="Z97" i="32" l="1"/>
  <c r="Z95" i="32"/>
  <c r="Z91" i="32"/>
  <c r="Z101" i="32"/>
  <c r="Z99" i="32"/>
  <c r="Z83" i="32"/>
  <c r="Z81" i="32"/>
  <c r="Z89" i="32"/>
  <c r="Z85" i="32"/>
  <c r="Z93" i="32"/>
  <c r="Z87" i="32"/>
  <c r="AF163" i="32"/>
  <c r="AH172" i="32" s="1"/>
  <c r="Q170" i="3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登梛　絵梨子</author>
  </authors>
  <commentList>
    <comment ref="D20" authorId="0" shapeId="0" xr:uid="{1EC5CCB3-0D07-4613-988D-A5944A3F8AF4}">
      <text>
        <r>
          <rPr>
            <b/>
            <sz val="9"/>
            <color indexed="81"/>
            <rFont val="MS P ゴシック"/>
            <family val="3"/>
            <charset val="128"/>
          </rPr>
          <t>プルダウンで該当する方を選んでください。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中目</author>
  </authors>
  <commentList>
    <comment ref="J579" authorId="0" shapeId="0" xr:uid="{F14EC2C2-1930-449A-93CD-F1885585ECF7}">
      <text>
        <r>
          <rPr>
            <sz val="8"/>
            <color indexed="0"/>
            <rFont val="ＭＳ Ｐゴシック"/>
            <family val="3"/>
            <charset val="128"/>
          </rPr>
          <t>該当するものに「○」を入力すること。</t>
        </r>
      </text>
    </comment>
    <comment ref="F650" authorId="0" shapeId="0" xr:uid="{00000000-0006-0000-0400-000001000000}">
      <text>
        <r>
          <rPr>
            <sz val="8"/>
            <color indexed="0"/>
            <rFont val="ＭＳ Ｐゴシック"/>
            <family val="3"/>
            <charset val="128"/>
          </rPr>
          <t>該当するものに「○」を入力すること。</t>
        </r>
      </text>
    </comment>
    <comment ref="K749" authorId="0" shapeId="0" xr:uid="{398CE488-A92A-40A9-B1EF-8B38A5071E34}">
      <text>
        <r>
          <rPr>
            <sz val="8"/>
            <color indexed="0"/>
            <rFont val="ＭＳ Ｐゴシック"/>
            <family val="3"/>
            <charset val="128"/>
          </rPr>
          <t>該当するものに「○」を入力すること。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中目</author>
    <author>郡司　拓也</author>
    <author>登梛　絵梨子</author>
  </authors>
  <commentList>
    <comment ref="C4" authorId="0" shapeId="0" xr:uid="{C907AC90-F3A0-4E64-B78A-EFCE190846D9}">
      <text>
        <r>
          <rPr>
            <b/>
            <u/>
            <sz val="14"/>
            <color indexed="10"/>
            <rFont val="ＭＳ Ｐゴシック"/>
            <family val="3"/>
            <charset val="128"/>
          </rPr>
          <t>年度の初日の前日における満年齢</t>
        </r>
        <r>
          <rPr>
            <b/>
            <sz val="10"/>
            <color indexed="81"/>
            <rFont val="ＭＳ Ｐゴシック"/>
            <family val="3"/>
            <charset val="128"/>
          </rPr>
          <t>で記入してください。</t>
        </r>
      </text>
    </comment>
    <comment ref="C16" authorId="1" shapeId="0" xr:uid="{573CAB4D-9922-4576-8E2F-F92AC014FC13}">
      <text>
        <r>
          <rPr>
            <b/>
            <sz val="10"/>
            <color indexed="81"/>
            <rFont val="ＭＳ Ｐゴシック"/>
            <family val="3"/>
            <charset val="128"/>
          </rPr>
          <t>資格の有無にかかわらず、</t>
        </r>
        <r>
          <rPr>
            <b/>
            <u/>
            <sz val="14"/>
            <color indexed="10"/>
            <rFont val="ＭＳ Ｐゴシック"/>
            <family val="3"/>
            <charset val="128"/>
          </rPr>
          <t>実際に保育に従事した職員の氏名</t>
        </r>
        <r>
          <rPr>
            <b/>
            <sz val="10"/>
            <color indexed="81"/>
            <rFont val="ＭＳ Ｐゴシック"/>
            <family val="3"/>
            <charset val="128"/>
          </rPr>
          <t>を記入してください。　
※事務や調理に従事している職員等は記入しないでください。
※「早番」、「遅番」などではなく、氏名を記入してください。　</t>
        </r>
      </text>
    </comment>
    <comment ref="D16" authorId="1" shapeId="0" xr:uid="{4B2FAA1F-9CA4-43B8-814D-D23769E1E22C}">
      <text>
        <r>
          <rPr>
            <b/>
            <sz val="10"/>
            <color indexed="81"/>
            <rFont val="ＭＳ Ｐゴシック"/>
            <family val="3"/>
            <charset val="128"/>
          </rPr>
          <t>資格名を記入してください。（保育士、看護師、保育補助者など）</t>
        </r>
      </text>
    </comment>
    <comment ref="E16" authorId="1" shapeId="0" xr:uid="{721AD880-A659-4074-8F93-53F9A76E19C7}">
      <text>
        <r>
          <rPr>
            <b/>
            <sz val="10"/>
            <color indexed="81"/>
            <rFont val="ＭＳ Ｐゴシック"/>
            <family val="3"/>
            <charset val="128"/>
          </rPr>
          <t>担当名を記入してください。（○○組担任、フリーなど）</t>
        </r>
      </text>
    </comment>
    <comment ref="F17" authorId="2" shapeId="0" xr:uid="{6D669CEA-BE25-4F86-B9C3-C2E1E56C4BBF}">
      <text>
        <r>
          <rPr>
            <b/>
            <sz val="10"/>
            <color indexed="81"/>
            <rFont val="ＭＳ Ｐゴシック"/>
            <family val="3"/>
            <charset val="128"/>
          </rPr>
          <t>勤務時間帯に「１」を入力してください。
セルが黒く色づけされるとともに、当該時間帯の勤務人数が自動計算されます。
なお、</t>
        </r>
        <r>
          <rPr>
            <b/>
            <u/>
            <sz val="14"/>
            <color indexed="10"/>
            <rFont val="ＭＳ Ｐゴシック"/>
            <family val="3"/>
            <charset val="128"/>
          </rPr>
          <t>休憩時間等で従事していない場合は空欄</t>
        </r>
        <r>
          <rPr>
            <b/>
            <sz val="10"/>
            <color indexed="81"/>
            <rFont val="ＭＳ Ｐゴシック"/>
            <family val="3"/>
            <charset val="128"/>
          </rPr>
          <t>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中目</author>
    <author>郡司　拓也</author>
    <author>登梛　絵梨子</author>
  </authors>
  <commentList>
    <comment ref="C4" authorId="0" shapeId="0" xr:uid="{E3A86AB1-DFC8-492C-9E7F-60B6E44C57C9}">
      <text>
        <r>
          <rPr>
            <b/>
            <u/>
            <sz val="14"/>
            <color indexed="10"/>
            <rFont val="ＭＳ Ｐゴシック"/>
            <family val="3"/>
            <charset val="128"/>
          </rPr>
          <t>年度の初日の前日における満年齢</t>
        </r>
        <r>
          <rPr>
            <b/>
            <sz val="10"/>
            <color indexed="81"/>
            <rFont val="ＭＳ Ｐゴシック"/>
            <family val="3"/>
            <charset val="128"/>
          </rPr>
          <t>で記入してください。</t>
        </r>
      </text>
    </comment>
    <comment ref="C16" authorId="1" shapeId="0" xr:uid="{F7F94E58-A618-4F44-9760-EECB4914A5C8}">
      <text>
        <r>
          <rPr>
            <b/>
            <sz val="10"/>
            <color indexed="81"/>
            <rFont val="ＭＳ Ｐゴシック"/>
            <family val="3"/>
            <charset val="128"/>
          </rPr>
          <t>資格の有無にかかわらず、</t>
        </r>
        <r>
          <rPr>
            <b/>
            <u/>
            <sz val="14"/>
            <color indexed="10"/>
            <rFont val="ＭＳ Ｐゴシック"/>
            <family val="3"/>
            <charset val="128"/>
          </rPr>
          <t>実際に保育に従事した職員の氏名</t>
        </r>
        <r>
          <rPr>
            <b/>
            <sz val="10"/>
            <color indexed="81"/>
            <rFont val="ＭＳ Ｐゴシック"/>
            <family val="3"/>
            <charset val="128"/>
          </rPr>
          <t>を記入してください。　
※事務や調理に従事している職員等は記入しないでください。
※「早番」、「遅番」などではなく、氏名を記入してください。　</t>
        </r>
      </text>
    </comment>
    <comment ref="D16" authorId="1" shapeId="0" xr:uid="{53EC9A07-C0A6-451C-8EFD-81E88ECE170C}">
      <text>
        <r>
          <rPr>
            <b/>
            <sz val="10"/>
            <color indexed="81"/>
            <rFont val="ＭＳ Ｐゴシック"/>
            <family val="3"/>
            <charset val="128"/>
          </rPr>
          <t>資格名を記入してください。（保育士、看護師、保育補助者など）</t>
        </r>
      </text>
    </comment>
    <comment ref="E16" authorId="1" shapeId="0" xr:uid="{4664EEA8-0D5A-4ED4-A114-75DD8191AEFE}">
      <text>
        <r>
          <rPr>
            <b/>
            <sz val="10"/>
            <color indexed="81"/>
            <rFont val="ＭＳ Ｐゴシック"/>
            <family val="3"/>
            <charset val="128"/>
          </rPr>
          <t>担当名を記入してください。（○○組担任、フリーなど）</t>
        </r>
      </text>
    </comment>
    <comment ref="F17" authorId="2" shapeId="0" xr:uid="{124FC0DE-65B2-4EB9-BAC5-315907D65E9A}">
      <text>
        <r>
          <rPr>
            <b/>
            <sz val="10"/>
            <color indexed="81"/>
            <rFont val="ＭＳ Ｐゴシック"/>
            <family val="3"/>
            <charset val="128"/>
          </rPr>
          <t>勤務時間帯に「１」を入力してください。
セルが黒く色づけされるとともに、当該時間帯の勤務人数が自動計算されます。
なお、</t>
        </r>
        <r>
          <rPr>
            <b/>
            <u/>
            <sz val="14"/>
            <color indexed="10"/>
            <rFont val="ＭＳ Ｐゴシック"/>
            <family val="3"/>
            <charset val="128"/>
          </rPr>
          <t>休憩時間等で従事していない場合は空欄</t>
        </r>
        <r>
          <rPr>
            <b/>
            <sz val="10"/>
            <color indexed="81"/>
            <rFont val="ＭＳ Ｐゴシック"/>
            <family val="3"/>
            <charset val="128"/>
          </rPr>
          <t>にしてください。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中目</author>
    <author>郡司　拓也</author>
    <author>登梛　絵梨子</author>
  </authors>
  <commentList>
    <comment ref="C4" authorId="0" shapeId="0" xr:uid="{5DCD176B-9C5C-465C-98F9-BA24BC1D92CF}">
      <text>
        <r>
          <rPr>
            <b/>
            <u/>
            <sz val="14"/>
            <color indexed="10"/>
            <rFont val="ＭＳ Ｐゴシック"/>
            <family val="3"/>
            <charset val="128"/>
          </rPr>
          <t>年度の初日の前日における満年齢</t>
        </r>
        <r>
          <rPr>
            <b/>
            <sz val="10"/>
            <color indexed="81"/>
            <rFont val="ＭＳ Ｐゴシック"/>
            <family val="3"/>
            <charset val="128"/>
          </rPr>
          <t>で記入してください。</t>
        </r>
      </text>
    </comment>
    <comment ref="C16" authorId="1" shapeId="0" xr:uid="{BED2AD99-45BC-42B4-875E-755D76198CA0}">
      <text>
        <r>
          <rPr>
            <b/>
            <sz val="10"/>
            <color indexed="81"/>
            <rFont val="ＭＳ Ｐゴシック"/>
            <family val="3"/>
            <charset val="128"/>
          </rPr>
          <t>資格の有無にかかわらず、</t>
        </r>
        <r>
          <rPr>
            <b/>
            <u/>
            <sz val="14"/>
            <color indexed="10"/>
            <rFont val="ＭＳ Ｐゴシック"/>
            <family val="3"/>
            <charset val="128"/>
          </rPr>
          <t>実際に保育に従事した職員の氏名</t>
        </r>
        <r>
          <rPr>
            <b/>
            <sz val="10"/>
            <color indexed="81"/>
            <rFont val="ＭＳ Ｐゴシック"/>
            <family val="3"/>
            <charset val="128"/>
          </rPr>
          <t>を記入してください。　
※事務や調理に従事している職員等は記入しないでください。
※「早番」、「遅番」などではなく、氏名を記入してください。　</t>
        </r>
      </text>
    </comment>
    <comment ref="D16" authorId="1" shapeId="0" xr:uid="{B6C8ADC2-7F47-408A-A0E4-DA720D27E269}">
      <text>
        <r>
          <rPr>
            <b/>
            <sz val="10"/>
            <color indexed="81"/>
            <rFont val="ＭＳ Ｐゴシック"/>
            <family val="3"/>
            <charset val="128"/>
          </rPr>
          <t>資格名を記入してください。（保育士、看護師、保育補助者など）</t>
        </r>
      </text>
    </comment>
    <comment ref="E16" authorId="1" shapeId="0" xr:uid="{D324BF89-3172-4870-B327-6A2CE9872848}">
      <text>
        <r>
          <rPr>
            <b/>
            <sz val="10"/>
            <color indexed="81"/>
            <rFont val="ＭＳ Ｐゴシック"/>
            <family val="3"/>
            <charset val="128"/>
          </rPr>
          <t>担当名を記入してください。（○○組担任、フリーなど）</t>
        </r>
      </text>
    </comment>
    <comment ref="F17" authorId="2" shapeId="0" xr:uid="{76873F5F-7522-438C-A298-23D6A5DB2E1D}">
      <text>
        <r>
          <rPr>
            <b/>
            <sz val="10"/>
            <color indexed="81"/>
            <rFont val="ＭＳ Ｐゴシック"/>
            <family val="3"/>
            <charset val="128"/>
          </rPr>
          <t>勤務時間帯に「１」を入力してください。
セルが黒く色づけされるとともに、当該時間帯の勤務人数が自動計算されます。
なお、</t>
        </r>
        <r>
          <rPr>
            <b/>
            <u/>
            <sz val="14"/>
            <color indexed="10"/>
            <rFont val="ＭＳ Ｐゴシック"/>
            <family val="3"/>
            <charset val="128"/>
          </rPr>
          <t>休憩時間等で従事していない場合は空欄</t>
        </r>
        <r>
          <rPr>
            <b/>
            <sz val="10"/>
            <color indexed="81"/>
            <rFont val="ＭＳ Ｐゴシック"/>
            <family val="3"/>
            <charset val="128"/>
          </rPr>
          <t>にしてください。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中目</author>
    <author>郡司　拓也</author>
    <author>登梛　絵梨子</author>
  </authors>
  <commentList>
    <comment ref="C4" authorId="0" shapeId="0" xr:uid="{F66FE61D-62DE-4904-A907-5716C384283F}">
      <text>
        <r>
          <rPr>
            <b/>
            <u/>
            <sz val="14"/>
            <color indexed="10"/>
            <rFont val="ＭＳ Ｐゴシック"/>
            <family val="3"/>
            <charset val="128"/>
          </rPr>
          <t>年度の初日の前日における満年齢</t>
        </r>
        <r>
          <rPr>
            <b/>
            <sz val="10"/>
            <color indexed="81"/>
            <rFont val="ＭＳ Ｐゴシック"/>
            <family val="3"/>
            <charset val="128"/>
          </rPr>
          <t>で記入してください。</t>
        </r>
      </text>
    </comment>
    <comment ref="C16" authorId="1" shapeId="0" xr:uid="{C3705257-B3F3-4CF1-BAD6-56A186647FB1}">
      <text>
        <r>
          <rPr>
            <b/>
            <sz val="10"/>
            <color indexed="81"/>
            <rFont val="ＭＳ Ｐゴシック"/>
            <family val="3"/>
            <charset val="128"/>
          </rPr>
          <t>資格の有無にかかわらず、</t>
        </r>
        <r>
          <rPr>
            <b/>
            <u/>
            <sz val="14"/>
            <color indexed="10"/>
            <rFont val="ＭＳ Ｐゴシック"/>
            <family val="3"/>
            <charset val="128"/>
          </rPr>
          <t>実際に保育に従事した職員の氏名</t>
        </r>
        <r>
          <rPr>
            <b/>
            <sz val="10"/>
            <color indexed="81"/>
            <rFont val="ＭＳ Ｐゴシック"/>
            <family val="3"/>
            <charset val="128"/>
          </rPr>
          <t>を記入してください。　
※事務や調理に従事している職員等は記入しないでください。
※「早番」、「遅番」などではなく、氏名を記入してください。　</t>
        </r>
      </text>
    </comment>
    <comment ref="D16" authorId="1" shapeId="0" xr:uid="{E99867E1-8676-45BF-A61F-D2745F9C2982}">
      <text>
        <r>
          <rPr>
            <b/>
            <sz val="10"/>
            <color indexed="81"/>
            <rFont val="ＭＳ Ｐゴシック"/>
            <family val="3"/>
            <charset val="128"/>
          </rPr>
          <t>資格名を記入してください。（保育士、看護師、保育補助者など）</t>
        </r>
      </text>
    </comment>
    <comment ref="E16" authorId="1" shapeId="0" xr:uid="{02D0FB51-2E06-451B-A3B8-33601E7B5D15}">
      <text>
        <r>
          <rPr>
            <b/>
            <sz val="10"/>
            <color indexed="81"/>
            <rFont val="ＭＳ Ｐゴシック"/>
            <family val="3"/>
            <charset val="128"/>
          </rPr>
          <t>担当名を記入してください。（○○組担任、フリーなど）</t>
        </r>
      </text>
    </comment>
    <comment ref="F17" authorId="2" shapeId="0" xr:uid="{CB0B46B3-C4D9-480C-8F93-50E444E79A4F}">
      <text>
        <r>
          <rPr>
            <b/>
            <sz val="10"/>
            <color indexed="81"/>
            <rFont val="ＭＳ Ｐゴシック"/>
            <family val="3"/>
            <charset val="128"/>
          </rPr>
          <t>勤務時間帯に「１」を入力してください。
セルが黒く色づけされるとともに、当該時間帯の勤務人数が自動計算されます。
なお、</t>
        </r>
        <r>
          <rPr>
            <b/>
            <u/>
            <sz val="14"/>
            <color indexed="10"/>
            <rFont val="ＭＳ Ｐゴシック"/>
            <family val="3"/>
            <charset val="128"/>
          </rPr>
          <t>休憩時間等で従事していない場合は空欄</t>
        </r>
        <r>
          <rPr>
            <b/>
            <sz val="10"/>
            <color indexed="81"/>
            <rFont val="ＭＳ Ｐゴシック"/>
            <family val="3"/>
            <charset val="128"/>
          </rPr>
          <t>にしてください。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中目</author>
  </authors>
  <commentList>
    <comment ref="C4" authorId="0" shapeId="0" xr:uid="{5CB83675-2F8D-4839-81AA-1B6E7E0A0440}">
      <text>
        <r>
          <rPr>
            <sz val="8"/>
            <color indexed="81"/>
            <rFont val="ＭＳ Ｐゴシック"/>
            <family val="3"/>
            <charset val="128"/>
          </rPr>
          <t>満年齢で記入すること。</t>
        </r>
      </text>
    </comment>
  </commentList>
</comments>
</file>

<file path=xl/sharedStrings.xml><?xml version="1.0" encoding="utf-8"?>
<sst xmlns="http://schemas.openxmlformats.org/spreadsheetml/2006/main" count="3596" uniqueCount="1353">
  <si>
    <t>J</t>
    <phoneticPr fontId="2"/>
  </si>
  <si>
    <t>病児・病後児保育事業</t>
    <rPh sb="0" eb="2">
      <t>ビョウジ</t>
    </rPh>
    <rPh sb="3" eb="6">
      <t>ビョウゴジ</t>
    </rPh>
    <rPh sb="6" eb="8">
      <t>ホイク</t>
    </rPh>
    <rPh sb="8" eb="10">
      <t>ジギョウ</t>
    </rPh>
    <phoneticPr fontId="2"/>
  </si>
  <si>
    <t>日</t>
    <rPh sb="0" eb="1">
      <t>ヒ</t>
    </rPh>
    <phoneticPr fontId="2"/>
  </si>
  <si>
    <t>　　　　職員等であっても正規職員と同様の勤務形態であれば、これを含む。）</t>
    <rPh sb="6" eb="7">
      <t>トウ</t>
    </rPh>
    <rPh sb="12" eb="14">
      <t>セイキ</t>
    </rPh>
    <rPh sb="14" eb="16">
      <t>ショクイン</t>
    </rPh>
    <rPh sb="17" eb="19">
      <t>ドウヨウ</t>
    </rPh>
    <rPh sb="20" eb="22">
      <t>キンム</t>
    </rPh>
    <phoneticPr fontId="2"/>
  </si>
  <si>
    <t>雇入関係書類</t>
    <rPh sb="0" eb="1">
      <t>ヤトイ</t>
    </rPh>
    <rPh sb="1" eb="2">
      <t>イ</t>
    </rPh>
    <rPh sb="2" eb="4">
      <t>カンケイ</t>
    </rPh>
    <rPh sb="4" eb="6">
      <t>ショルイ</t>
    </rPh>
    <phoneticPr fontId="2"/>
  </si>
  <si>
    <t>（2）延長保育時間設定の状況</t>
    <rPh sb="3" eb="5">
      <t>エンチョウ</t>
    </rPh>
    <rPh sb="7" eb="9">
      <t>ジカン</t>
    </rPh>
    <rPh sb="9" eb="11">
      <t>セッテイ</t>
    </rPh>
    <phoneticPr fontId="2"/>
  </si>
  <si>
    <t>（4）休所の状況（日･祝日・休日以外）</t>
    <rPh sb="11" eb="12">
      <t>シュク</t>
    </rPh>
    <rPh sb="14" eb="16">
      <t>キュウジツ</t>
    </rPh>
    <phoneticPr fontId="2"/>
  </si>
  <si>
    <t>（1）職種別職員配置の状況</t>
    <rPh sb="8" eb="10">
      <t>ハイチ</t>
    </rPh>
    <phoneticPr fontId="2"/>
  </si>
  <si>
    <t>○年○月</t>
    <rPh sb="1" eb="2">
      <t>ネン</t>
    </rPh>
    <rPh sb="3" eb="4">
      <t>ツキ</t>
    </rPh>
    <phoneticPr fontId="2"/>
  </si>
  <si>
    <t>代替保育士</t>
    <rPh sb="0" eb="2">
      <t>ダイタイ</t>
    </rPh>
    <rPh sb="2" eb="5">
      <t>ホイクシ</t>
    </rPh>
    <phoneticPr fontId="2"/>
  </si>
  <si>
    <t>※他の文字等は入力はできません。</t>
    <rPh sb="1" eb="2">
      <t>タ</t>
    </rPh>
    <rPh sb="3" eb="5">
      <t>モジ</t>
    </rPh>
    <rPh sb="5" eb="6">
      <t>トウ</t>
    </rPh>
    <rPh sb="7" eb="9">
      <t>ニュウリョク</t>
    </rPh>
    <phoneticPr fontId="2"/>
  </si>
  <si>
    <t>開所時間</t>
    <rPh sb="0" eb="2">
      <t>カイショ</t>
    </rPh>
    <rPh sb="2" eb="4">
      <t>ジカン</t>
    </rPh>
    <phoneticPr fontId="2"/>
  </si>
  <si>
    <t>延長保育時間</t>
    <rPh sb="0" eb="2">
      <t>エンチョウ</t>
    </rPh>
    <rPh sb="2" eb="4">
      <t>ホイク</t>
    </rPh>
    <rPh sb="4" eb="6">
      <t>ジカン</t>
    </rPh>
    <phoneticPr fontId="2"/>
  </si>
  <si>
    <t>保育士登録</t>
    <rPh sb="0" eb="3">
      <t>ホイクシ</t>
    </rPh>
    <rPh sb="3" eb="5">
      <t>トウロク</t>
    </rPh>
    <phoneticPr fontId="2"/>
  </si>
  <si>
    <t>済</t>
  </si>
  <si>
    <t>保 育 所 名</t>
    <rPh sb="0" eb="1">
      <t>ホ</t>
    </rPh>
    <rPh sb="2" eb="3">
      <t>イク</t>
    </rPh>
    <rPh sb="4" eb="5">
      <t>ショ</t>
    </rPh>
    <rPh sb="6" eb="7">
      <t>ナ</t>
    </rPh>
    <phoneticPr fontId="2"/>
  </si>
  <si>
    <t>計</t>
  </si>
  <si>
    <t>男</t>
  </si>
  <si>
    <t>計</t>
    <rPh sb="0" eb="1">
      <t>ケイ</t>
    </rPh>
    <phoneticPr fontId="2"/>
  </si>
  <si>
    <t>在所率</t>
    <rPh sb="0" eb="2">
      <t>ザイショ</t>
    </rPh>
    <rPh sb="2" eb="3">
      <t>リツ</t>
    </rPh>
    <phoneticPr fontId="2"/>
  </si>
  <si>
    <t>保育経過の記録</t>
  </si>
  <si>
    <t>発育状況（体位測定）の記録</t>
  </si>
  <si>
    <t>健康診断の記録</t>
  </si>
  <si>
    <t>保護者等家庭状況の記録</t>
  </si>
  <si>
    <t>（4）休所の状況（日･祝日・休日以外）</t>
    <rPh sb="3" eb="4">
      <t>キュウ</t>
    </rPh>
    <rPh sb="4" eb="5">
      <t>ショ</t>
    </rPh>
    <rPh sb="6" eb="8">
      <t>ジョウキョウ</t>
    </rPh>
    <phoneticPr fontId="2"/>
  </si>
  <si>
    <t>1月の勤務時間</t>
    <rPh sb="1" eb="2">
      <t>ツキ</t>
    </rPh>
    <rPh sb="3" eb="5">
      <t>キンム</t>
    </rPh>
    <rPh sb="5" eb="7">
      <t>ジカン</t>
    </rPh>
    <phoneticPr fontId="2"/>
  </si>
  <si>
    <t>非 常 勤（兼任）</t>
    <rPh sb="0" eb="1">
      <t>ヒ</t>
    </rPh>
    <rPh sb="2" eb="3">
      <t>ツネ</t>
    </rPh>
    <rPh sb="4" eb="5">
      <t>ツトム</t>
    </rPh>
    <rPh sb="6" eb="8">
      <t>ケンニン</t>
    </rPh>
    <phoneticPr fontId="2"/>
  </si>
  <si>
    <t>1日　</t>
    <rPh sb="1" eb="2">
      <t>ニチ</t>
    </rPh>
    <phoneticPr fontId="2"/>
  </si>
  <si>
    <t>時間　 1月</t>
    <rPh sb="0" eb="2">
      <t>ジカン</t>
    </rPh>
    <rPh sb="5" eb="6">
      <t>ツキ</t>
    </rPh>
    <phoneticPr fontId="2"/>
  </si>
  <si>
    <t>0歳児童数</t>
    <rPh sb="2" eb="5">
      <t>ジドウスウ</t>
    </rPh>
    <phoneticPr fontId="2"/>
  </si>
  <si>
    <t>1日　</t>
  </si>
  <si>
    <t>時間　 1月</t>
  </si>
  <si>
    <t>1・2歳児童数</t>
    <rPh sb="3" eb="4">
      <t>サイ</t>
    </rPh>
    <rPh sb="4" eb="6">
      <t>ジドウ</t>
    </rPh>
    <rPh sb="6" eb="7">
      <t>カズ</t>
    </rPh>
    <phoneticPr fontId="2"/>
  </si>
  <si>
    <t>3歳児童数</t>
    <rPh sb="2" eb="5">
      <t>ジドウスウ</t>
    </rPh>
    <phoneticPr fontId="2"/>
  </si>
  <si>
    <t>4歳以上児童数</t>
    <rPh sb="4" eb="7">
      <t>ジドウスウ</t>
    </rPh>
    <phoneticPr fontId="2"/>
  </si>
  <si>
    <t>計（小数点第1位四捨五入）</t>
    <rPh sb="0" eb="1">
      <t>ケイ</t>
    </rPh>
    <rPh sb="2" eb="5">
      <t>ショウスウテン</t>
    </rPh>
    <rPh sb="5" eb="6">
      <t>ダイ</t>
    </rPh>
    <rPh sb="7" eb="8">
      <t>イ</t>
    </rPh>
    <rPh sb="8" eb="12">
      <t>シシャゴニュウ</t>
    </rPh>
    <phoneticPr fontId="2"/>
  </si>
  <si>
    <t>定員90人以下1人（民間）</t>
    <rPh sb="0" eb="2">
      <t>テイイン</t>
    </rPh>
    <rPh sb="4" eb="5">
      <t>ニン</t>
    </rPh>
    <rPh sb="5" eb="7">
      <t>イカ</t>
    </rPh>
    <rPh sb="8" eb="9">
      <t>ニン</t>
    </rPh>
    <rPh sb="10" eb="12">
      <t>ミンカン</t>
    </rPh>
    <phoneticPr fontId="2"/>
  </si>
  <si>
    <t>合　　　　計　(d=a+b+c)</t>
    <rPh sb="0" eb="1">
      <t>ゴウ</t>
    </rPh>
    <rPh sb="5" eb="6">
      <t>ケイ</t>
    </rPh>
    <phoneticPr fontId="2"/>
  </si>
  <si>
    <t>実施補助事業等</t>
    <rPh sb="0" eb="2">
      <t>ジッシ</t>
    </rPh>
    <rPh sb="2" eb="4">
      <t>ホジョ</t>
    </rPh>
    <rPh sb="4" eb="6">
      <t>ジギョウ</t>
    </rPh>
    <rPh sb="6" eb="7">
      <t>トウ</t>
    </rPh>
    <phoneticPr fontId="2"/>
  </si>
  <si>
    <t>年　齢
構　成</t>
    <rPh sb="0" eb="1">
      <t>トシ</t>
    </rPh>
    <rPh sb="2" eb="3">
      <t>ヨワイ</t>
    </rPh>
    <rPh sb="4" eb="5">
      <t>カマエ</t>
    </rPh>
    <rPh sb="6" eb="7">
      <t>シゲル</t>
    </rPh>
    <phoneticPr fontId="2"/>
  </si>
  <si>
    <t>歳児</t>
    <rPh sb="1" eb="2">
      <t>ジ</t>
    </rPh>
    <phoneticPr fontId="2"/>
  </si>
  <si>
    <t>人数</t>
    <rPh sb="0" eb="1">
      <t>ニン</t>
    </rPh>
    <rPh sb="1" eb="2">
      <t>スウ</t>
    </rPh>
    <phoneticPr fontId="2"/>
  </si>
  <si>
    <t>障がい児保育</t>
    <rPh sb="0" eb="4">
      <t>ショウガイジ</t>
    </rPh>
    <rPh sb="4" eb="6">
      <t>ホイク</t>
    </rPh>
    <phoneticPr fontId="2"/>
  </si>
  <si>
    <t>(例)</t>
    <rPh sb="1" eb="2">
      <t>レイ</t>
    </rPh>
    <phoneticPr fontId="2"/>
  </si>
  <si>
    <t>選考方法</t>
    <rPh sb="0" eb="2">
      <t>センコウ</t>
    </rPh>
    <rPh sb="2" eb="4">
      <t>ホウホウ</t>
    </rPh>
    <phoneticPr fontId="2"/>
  </si>
  <si>
    <t>短時間勤務</t>
    <rPh sb="0" eb="3">
      <t>タンジカン</t>
    </rPh>
    <rPh sb="3" eb="5">
      <t>キンム</t>
    </rPh>
    <phoneticPr fontId="2"/>
  </si>
  <si>
    <t>種別</t>
    <rPh sb="0" eb="2">
      <t>シュベツ</t>
    </rPh>
    <phoneticPr fontId="2"/>
  </si>
  <si>
    <t>常　　勤</t>
    <rPh sb="0" eb="1">
      <t>ツネ</t>
    </rPh>
    <rPh sb="3" eb="4">
      <t>ツトム</t>
    </rPh>
    <phoneticPr fontId="2"/>
  </si>
  <si>
    <t>労働者名簿</t>
  </si>
  <si>
    <t>保育補助</t>
    <rPh sb="0" eb="2">
      <t>ホイク</t>
    </rPh>
    <rPh sb="2" eb="4">
      <t>ホジョ</t>
    </rPh>
    <phoneticPr fontId="2"/>
  </si>
  <si>
    <t>雇用通
知書等</t>
    <rPh sb="0" eb="2">
      <t>コヨウ</t>
    </rPh>
    <rPh sb="2" eb="6">
      <t>ツウチショ</t>
    </rPh>
    <rPh sb="6" eb="7">
      <t>トウ</t>
    </rPh>
    <phoneticPr fontId="2"/>
  </si>
  <si>
    <t>（2）（1）以外の職員（保育補助者等）配置の状況</t>
    <rPh sb="6" eb="8">
      <t>イガイ</t>
    </rPh>
    <rPh sb="12" eb="14">
      <t>ホイク</t>
    </rPh>
    <rPh sb="14" eb="16">
      <t>ホジョ</t>
    </rPh>
    <rPh sb="16" eb="17">
      <t>シャ</t>
    </rPh>
    <rPh sb="17" eb="18">
      <t>トウ</t>
    </rPh>
    <rPh sb="19" eb="21">
      <t>ハイチ</t>
    </rPh>
    <phoneticPr fontId="2"/>
  </si>
  <si>
    <t>口）</t>
    <rPh sb="0" eb="1">
      <t>クチ</t>
    </rPh>
    <phoneticPr fontId="2"/>
  </si>
  <si>
    <t>遊具等点検記録</t>
    <rPh sb="2" eb="3">
      <t>トウ</t>
    </rPh>
    <phoneticPr fontId="2"/>
  </si>
  <si>
    <t>非常時連絡表（保護者勤務先等）</t>
    <rPh sb="13" eb="14">
      <t>トウ</t>
    </rPh>
    <phoneticPr fontId="2"/>
  </si>
  <si>
    <t>所定
日数</t>
    <rPh sb="0" eb="2">
      <t>ショテイ</t>
    </rPh>
    <rPh sb="3" eb="5">
      <t>ニッスウ</t>
    </rPh>
    <phoneticPr fontId="2"/>
  </si>
  <si>
    <t>取得
日数</t>
    <rPh sb="0" eb="2">
      <t>シュトク</t>
    </rPh>
    <rPh sb="3" eb="5">
      <t>ニッスウ</t>
    </rPh>
    <phoneticPr fontId="2"/>
  </si>
  <si>
    <t>年次有給休暇</t>
    <rPh sb="0" eb="2">
      <t>ネンジ</t>
    </rPh>
    <rPh sb="2" eb="4">
      <t>ユウキュウ</t>
    </rPh>
    <rPh sb="4" eb="6">
      <t>キュウカ</t>
    </rPh>
    <phoneticPr fontId="2"/>
  </si>
  <si>
    <t>0,000円／日</t>
    <rPh sb="7" eb="8">
      <t>ヒ</t>
    </rPh>
    <phoneticPr fontId="2"/>
  </si>
  <si>
    <r>
      <t>1日　</t>
    </r>
    <r>
      <rPr>
        <sz val="8.5"/>
        <rFont val="ＭＳ 明朝"/>
        <family val="1"/>
        <charset val="128"/>
      </rPr>
      <t/>
    </r>
    <phoneticPr fontId="2"/>
  </si>
  <si>
    <t>（1）退職者の状況</t>
    <rPh sb="7" eb="9">
      <t>ジョウキョウ</t>
    </rPh>
    <phoneticPr fontId="2"/>
  </si>
  <si>
    <t>（2）採用・転出・転入者の状況</t>
    <rPh sb="11" eb="12">
      <t>シャ</t>
    </rPh>
    <rPh sb="13" eb="15">
      <t>ジョウキョウ</t>
    </rPh>
    <phoneticPr fontId="2"/>
  </si>
  <si>
    <t>（3）産休等職員及び代替職員の状況</t>
    <rPh sb="5" eb="6">
      <t>トウ</t>
    </rPh>
    <rPh sb="6" eb="8">
      <t>ショクイン</t>
    </rPh>
    <rPh sb="8" eb="9">
      <t>オヨ</t>
    </rPh>
    <rPh sb="10" eb="12">
      <t>ダイタイ</t>
    </rPh>
    <rPh sb="12" eb="14">
      <t>ショクイン</t>
    </rPh>
    <rPh sb="15" eb="17">
      <t>ジョウキョウ</t>
    </rPh>
    <phoneticPr fontId="2"/>
  </si>
  <si>
    <t>年齢別児童在籍状況</t>
    <rPh sb="0" eb="2">
      <t>ネンレイ</t>
    </rPh>
    <rPh sb="2" eb="3">
      <t>ベツ</t>
    </rPh>
    <rPh sb="3" eb="5">
      <t>ジドウスウ</t>
    </rPh>
    <rPh sb="5" eb="7">
      <t>ザイセキ</t>
    </rPh>
    <rPh sb="7" eb="9">
      <t>ジョウキョウ</t>
    </rPh>
    <phoneticPr fontId="2"/>
  </si>
  <si>
    <t>（1）入所児童数の状況</t>
    <rPh sb="9" eb="11">
      <t>ジョウキョウ</t>
    </rPh>
    <phoneticPr fontId="2"/>
  </si>
  <si>
    <t>雇用通知書・辞令</t>
    <rPh sb="2" eb="4">
      <t>ツウチ</t>
    </rPh>
    <rPh sb="6" eb="8">
      <t>ジレイ</t>
    </rPh>
    <phoneticPr fontId="2"/>
  </si>
  <si>
    <t>（2）施設平面図</t>
    <phoneticPr fontId="2"/>
  </si>
  <si>
    <t>～</t>
    <phoneticPr fontId="2"/>
  </si>
  <si>
    <t>△：△△</t>
    <phoneticPr fontId="2"/>
  </si>
  <si>
    <t>開始時間と終了時間</t>
    <rPh sb="0" eb="2">
      <t>カイシ</t>
    </rPh>
    <rPh sb="2" eb="4">
      <t>ジカン</t>
    </rPh>
    <rPh sb="5" eb="7">
      <t>シュウリョウ</t>
    </rPh>
    <rPh sb="7" eb="9">
      <t>ジカン</t>
    </rPh>
    <phoneticPr fontId="2"/>
  </si>
  <si>
    <t>○：○○</t>
    <phoneticPr fontId="2"/>
  </si>
  <si>
    <t>×：××</t>
    <phoneticPr fontId="2"/>
  </si>
  <si>
    <t>常　　勤 ( a )</t>
    <rPh sb="0" eb="1">
      <t>ツネ</t>
    </rPh>
    <rPh sb="3" eb="4">
      <t>ツトム</t>
    </rPh>
    <phoneticPr fontId="2"/>
  </si>
  <si>
    <t>常　　勤 ( c )</t>
    <rPh sb="0" eb="1">
      <t>ツネ</t>
    </rPh>
    <rPh sb="3" eb="4">
      <t>ツトム</t>
    </rPh>
    <phoneticPr fontId="2"/>
  </si>
  <si>
    <t>小計 ( b )</t>
    <rPh sb="0" eb="2">
      <t>ショウケイ</t>
    </rPh>
    <phoneticPr fontId="2"/>
  </si>
  <si>
    <t>面接</t>
    <rPh sb="0" eb="2">
      <t>メンセツ</t>
    </rPh>
    <phoneticPr fontId="2"/>
  </si>
  <si>
    <t>（2）兼任職員の状況</t>
    <rPh sb="3" eb="5">
      <t>ケンニン</t>
    </rPh>
    <phoneticPr fontId="2"/>
  </si>
  <si>
    <t>臨時</t>
    <rPh sb="0" eb="2">
      <t>リンジ</t>
    </rPh>
    <phoneticPr fontId="2"/>
  </si>
  <si>
    <t>主任保育士</t>
    <rPh sb="0" eb="2">
      <t>シュニン</t>
    </rPh>
    <rPh sb="2" eb="5">
      <t>ホイクシ</t>
    </rPh>
    <phoneticPr fontId="2"/>
  </si>
  <si>
    <t>職　名</t>
    <rPh sb="0" eb="1">
      <t>ショク</t>
    </rPh>
    <rPh sb="2" eb="3">
      <t>メイ</t>
    </rPh>
    <phoneticPr fontId="2"/>
  </si>
  <si>
    <t>採用期間</t>
    <rPh sb="0" eb="2">
      <t>サイヨウ</t>
    </rPh>
    <rPh sb="2" eb="4">
      <t>キカン</t>
    </rPh>
    <phoneticPr fontId="2"/>
  </si>
  <si>
    <t>産休等期間</t>
    <rPh sb="0" eb="1">
      <t>サン</t>
    </rPh>
    <rPh sb="1" eb="2">
      <t>キュウ</t>
    </rPh>
    <rPh sb="2" eb="3">
      <t>トウ</t>
    </rPh>
    <rPh sb="3" eb="4">
      <t>キ</t>
    </rPh>
    <rPh sb="4" eb="5">
      <t>アイダ</t>
    </rPh>
    <phoneticPr fontId="2"/>
  </si>
  <si>
    <t>産　休　等　職　員</t>
    <rPh sb="0" eb="1">
      <t>サン</t>
    </rPh>
    <rPh sb="2" eb="3">
      <t>キュウ</t>
    </rPh>
    <rPh sb="4" eb="5">
      <t>トウ</t>
    </rPh>
    <rPh sb="6" eb="7">
      <t>ショク</t>
    </rPh>
    <rPh sb="8" eb="9">
      <t>イン</t>
    </rPh>
    <phoneticPr fontId="2"/>
  </si>
  <si>
    <t>代　替　職　員</t>
    <rPh sb="0" eb="1">
      <t>ダイ</t>
    </rPh>
    <rPh sb="2" eb="3">
      <t>テイ</t>
    </rPh>
    <rPh sb="4" eb="5">
      <t>ショク</t>
    </rPh>
    <rPh sb="6" eb="7">
      <t>イン</t>
    </rPh>
    <phoneticPr fontId="2"/>
  </si>
  <si>
    <t>保育士</t>
    <rPh sb="0" eb="3">
      <t>ホイクシ</t>
    </rPh>
    <phoneticPr fontId="2"/>
  </si>
  <si>
    <t>（○○○保育所）</t>
    <rPh sb="4" eb="7">
      <t>ホイクショ</t>
    </rPh>
    <phoneticPr fontId="2"/>
  </si>
  <si>
    <t>臨時□□</t>
    <rPh sb="0" eb="2">
      <t>リンジ</t>
    </rPh>
    <phoneticPr fontId="2"/>
  </si>
  <si>
    <t>転入</t>
  </si>
  <si>
    <t>H○.○.○～　（○年○月）</t>
    <rPh sb="10" eb="11">
      <t>ネン</t>
    </rPh>
    <rPh sb="12" eb="13">
      <t>ツキ</t>
    </rPh>
    <phoneticPr fontId="2"/>
  </si>
  <si>
    <t>1日○時間　週○日</t>
    <rPh sb="1" eb="2">
      <t>ニチ</t>
    </rPh>
    <rPh sb="3" eb="5">
      <t>ジカン</t>
    </rPh>
    <rPh sb="6" eb="7">
      <t>シュウ</t>
    </rPh>
    <rPh sb="8" eb="9">
      <t>ニチ</t>
    </rPh>
    <phoneticPr fontId="2"/>
  </si>
  <si>
    <t>無給</t>
    <rPh sb="0" eb="2">
      <t>ムキュウ</t>
    </rPh>
    <phoneticPr fontId="2"/>
  </si>
  <si>
    <t>〒</t>
    <phoneticPr fontId="2"/>
  </si>
  <si>
    <t>-</t>
    <phoneticPr fontId="2"/>
  </si>
  <si>
    <t>認可定員
の 推 移</t>
    <phoneticPr fontId="2"/>
  </si>
  <si>
    <t>（1）保育時間設定の状況</t>
    <phoneticPr fontId="2"/>
  </si>
  <si>
    <t>（2）延長保育時間設定の状況</t>
    <phoneticPr fontId="2"/>
  </si>
  <si>
    <t>（3）保育時間短縮の状況</t>
    <phoneticPr fontId="2"/>
  </si>
  <si>
    <t xml:space="preserve"> </t>
    <phoneticPr fontId="2"/>
  </si>
  <si>
    <t>～</t>
    <phoneticPr fontId="2"/>
  </si>
  <si>
    <t>～</t>
    <phoneticPr fontId="2"/>
  </si>
  <si>
    <t>○○　○○</t>
    <phoneticPr fontId="2"/>
  </si>
  <si>
    <t>□□　□□</t>
    <phoneticPr fontId="2"/>
  </si>
  <si>
    <r>
      <t>1日　</t>
    </r>
    <r>
      <rPr>
        <sz val="8.5"/>
        <rFont val="ＭＳ 明朝"/>
        <family val="1"/>
        <charset val="128"/>
      </rPr>
      <t/>
    </r>
    <phoneticPr fontId="2"/>
  </si>
  <si>
    <r>
      <t>1日　</t>
    </r>
    <r>
      <rPr>
        <sz val="8.5"/>
        <rFont val="ＭＳ 明朝"/>
        <family val="1"/>
        <charset val="128"/>
      </rPr>
      <t/>
    </r>
    <phoneticPr fontId="2"/>
  </si>
  <si>
    <t>本務先（医療機関名）</t>
    <phoneticPr fontId="2"/>
  </si>
  <si>
    <t>○○クリニック</t>
    <phoneticPr fontId="2"/>
  </si>
  <si>
    <t>○○○</t>
    <phoneticPr fontId="2"/>
  </si>
  <si>
    <t>○○　○○</t>
    <phoneticPr fontId="2"/>
  </si>
  <si>
    <t>□□　□□</t>
    <phoneticPr fontId="2"/>
  </si>
  <si>
    <t>1年(更新予定)</t>
    <phoneticPr fontId="2"/>
  </si>
  <si>
    <t>○○　○○</t>
    <phoneticPr fontId="2"/>
  </si>
  <si>
    <t>◎◎　◎◎</t>
    <phoneticPr fontId="2"/>
  </si>
  <si>
    <t xml:space="preserve"> </t>
    <phoneticPr fontId="2"/>
  </si>
  <si>
    <t>□□　□□</t>
    <phoneticPr fontId="2"/>
  </si>
  <si>
    <t>○○　○○</t>
    <phoneticPr fontId="2"/>
  </si>
  <si>
    <t>00</t>
    <phoneticPr fontId="2"/>
  </si>
  <si>
    <t>H00.00.00</t>
    <phoneticPr fontId="2"/>
  </si>
  <si>
    <t>□□　□□</t>
    <phoneticPr fontId="2"/>
  </si>
  <si>
    <t>－</t>
    <phoneticPr fontId="2"/>
  </si>
  <si>
    <t>△△　△△</t>
    <phoneticPr fontId="2"/>
  </si>
  <si>
    <t>パート</t>
    <phoneticPr fontId="2"/>
  </si>
  <si>
    <t>◇◇　◇◇</t>
    <phoneticPr fontId="2"/>
  </si>
  <si>
    <t>パート</t>
    <phoneticPr fontId="2"/>
  </si>
  <si>
    <t>（つづき）</t>
    <phoneticPr fontId="2"/>
  </si>
  <si>
    <t>1週の標準勤務
日数及び時間　</t>
    <phoneticPr fontId="2"/>
  </si>
  <si>
    <t>標準的報酬
(給与)月額</t>
    <phoneticPr fontId="2"/>
  </si>
  <si>
    <t>保育士</t>
    <phoneticPr fontId="2"/>
  </si>
  <si>
    <t>帳　　　簿　　　等</t>
    <phoneticPr fontId="2"/>
  </si>
  <si>
    <t>不動産台帳（土地）</t>
    <phoneticPr fontId="2"/>
  </si>
  <si>
    <t>不動産台帳（建物）</t>
    <phoneticPr fontId="2"/>
  </si>
  <si>
    <t>資格証明書</t>
    <phoneticPr fontId="2"/>
  </si>
  <si>
    <t>固定資産物品台帳</t>
    <phoneticPr fontId="2"/>
  </si>
  <si>
    <t>備品台帳</t>
    <phoneticPr fontId="2"/>
  </si>
  <si>
    <t>嘱託医委嘱状・委託契約書</t>
    <phoneticPr fontId="2"/>
  </si>
  <si>
    <t>有価証券台帳</t>
    <phoneticPr fontId="2"/>
  </si>
  <si>
    <t>借入金台帳</t>
    <phoneticPr fontId="2"/>
  </si>
  <si>
    <t>退職関係書類</t>
    <phoneticPr fontId="2"/>
  </si>
  <si>
    <t>貸付金台帳</t>
    <phoneticPr fontId="2"/>
  </si>
  <si>
    <t>未収金台帳</t>
    <phoneticPr fontId="2"/>
  </si>
  <si>
    <t>未払金台帳</t>
    <phoneticPr fontId="2"/>
  </si>
  <si>
    <t>金銭残高金種別表</t>
    <phoneticPr fontId="2"/>
  </si>
  <si>
    <t>預金残高証明書綴</t>
    <phoneticPr fontId="2"/>
  </si>
  <si>
    <t>当座勘定照合表</t>
    <phoneticPr fontId="2"/>
  </si>
  <si>
    <t>総勘定元帳（勘定表）</t>
    <phoneticPr fontId="2"/>
  </si>
  <si>
    <t>仕訳伝票（日記帳）</t>
    <phoneticPr fontId="2"/>
  </si>
  <si>
    <t>試算表</t>
    <phoneticPr fontId="2"/>
  </si>
  <si>
    <t>領収書（支出）</t>
    <phoneticPr fontId="2"/>
  </si>
  <si>
    <t>領収書控（収入）</t>
    <phoneticPr fontId="2"/>
  </si>
  <si>
    <t>物品購入伺、受払簿</t>
    <phoneticPr fontId="2"/>
  </si>
  <si>
    <t>A</t>
    <phoneticPr fontId="2"/>
  </si>
  <si>
    <t>E</t>
    <phoneticPr fontId="2"/>
  </si>
  <si>
    <t>F</t>
    <phoneticPr fontId="2"/>
  </si>
  <si>
    <t>G</t>
    <phoneticPr fontId="2"/>
  </si>
  <si>
    <t>H</t>
    <phoneticPr fontId="2"/>
  </si>
  <si>
    <t>兼任先の状況</t>
    <rPh sb="0" eb="2">
      <t>ケンニン</t>
    </rPh>
    <rPh sb="2" eb="3">
      <t>サキ</t>
    </rPh>
    <rPh sb="4" eb="6">
      <t>ジョウキョウ</t>
    </rPh>
    <phoneticPr fontId="2"/>
  </si>
  <si>
    <t>現給発令前
の本俸額</t>
    <rPh sb="7" eb="9">
      <t>ホンポウ</t>
    </rPh>
    <rPh sb="9" eb="10">
      <t>ガク</t>
    </rPh>
    <phoneticPr fontId="2"/>
  </si>
  <si>
    <t>現給発令
年月日</t>
    <rPh sb="5" eb="8">
      <t>ネンガッピ</t>
    </rPh>
    <phoneticPr fontId="2"/>
  </si>
  <si>
    <t>円</t>
    <rPh sb="0" eb="1">
      <t>エン</t>
    </rPh>
    <phoneticPr fontId="2"/>
  </si>
  <si>
    <t>年　　 月</t>
    <rPh sb="0" eb="1">
      <t>ネン</t>
    </rPh>
    <rPh sb="4" eb="5">
      <t>ツキ</t>
    </rPh>
    <phoneticPr fontId="2"/>
  </si>
  <si>
    <t xml:space="preserve">   年 　月</t>
    <rPh sb="3" eb="4">
      <t>ネン</t>
    </rPh>
    <rPh sb="6" eb="7">
      <t>ツキ</t>
    </rPh>
    <phoneticPr fontId="2"/>
  </si>
  <si>
    <t>00</t>
    <phoneticPr fontId="2"/>
  </si>
  <si>
    <t>　・　 ・</t>
    <phoneticPr fontId="2"/>
  </si>
  <si>
    <t>・　　　　・</t>
    <phoneticPr fontId="2"/>
  </si>
  <si>
    <t>・　　　・</t>
    <phoneticPr fontId="2"/>
  </si>
  <si>
    <t>000,000</t>
    <phoneticPr fontId="2"/>
  </si>
  <si>
    <t>00,000</t>
    <phoneticPr fontId="2"/>
  </si>
  <si>
    <t>00,000</t>
    <phoneticPr fontId="2"/>
  </si>
  <si>
    <t>00歳</t>
    <rPh sb="2" eb="3">
      <t>サイ</t>
    </rPh>
    <phoneticPr fontId="2"/>
  </si>
  <si>
    <t>採用（異動）年月日</t>
    <rPh sb="0" eb="2">
      <t>サイヨウ</t>
    </rPh>
    <rPh sb="3" eb="5">
      <t>イドウ</t>
    </rPh>
    <rPh sb="6" eb="9">
      <t>ネンガッピ</t>
    </rPh>
    <phoneticPr fontId="2"/>
  </si>
  <si>
    <t>単位：人、％</t>
    <rPh sb="0" eb="2">
      <t>タンイ</t>
    </rPh>
    <rPh sb="3" eb="4">
      <t>ニン</t>
    </rPh>
    <phoneticPr fontId="2"/>
  </si>
  <si>
    <t>単位：人、時間</t>
    <rPh sb="0" eb="2">
      <t>タンイ</t>
    </rPh>
    <rPh sb="3" eb="4">
      <t>ニン</t>
    </rPh>
    <rPh sb="5" eb="7">
      <t>ジカン</t>
    </rPh>
    <phoneticPr fontId="2"/>
  </si>
  <si>
    <t>臨時保育士</t>
    <rPh sb="0" eb="2">
      <t>リンジ</t>
    </rPh>
    <rPh sb="2" eb="5">
      <t>ホイクシ</t>
    </rPh>
    <phoneticPr fontId="2"/>
  </si>
  <si>
    <t>採用</t>
    <rPh sb="0" eb="2">
      <t>サイヨウ</t>
    </rPh>
    <phoneticPr fontId="2"/>
  </si>
  <si>
    <t>選考</t>
    <rPh sb="0" eb="2">
      <t>センコウ</t>
    </rPh>
    <phoneticPr fontId="2"/>
  </si>
  <si>
    <t>資格</t>
    <rPh sb="0" eb="2">
      <t>シカク</t>
    </rPh>
    <phoneticPr fontId="2"/>
  </si>
  <si>
    <t>委嘱状等</t>
    <rPh sb="0" eb="3">
      <t>イショクジョウ</t>
    </rPh>
    <rPh sb="3" eb="4">
      <t>トウ</t>
    </rPh>
    <phoneticPr fontId="2"/>
  </si>
  <si>
    <t>辞令等</t>
    <rPh sb="0" eb="2">
      <t>ジレイ</t>
    </rPh>
    <rPh sb="2" eb="3">
      <t>トウ</t>
    </rPh>
    <phoneticPr fontId="2"/>
  </si>
  <si>
    <t>（1）保護者からの費用徴収等の状況</t>
    <rPh sb="3" eb="6">
      <t>ホゴシャ</t>
    </rPh>
    <rPh sb="9" eb="11">
      <t>ヒヨウ</t>
    </rPh>
    <rPh sb="11" eb="13">
      <t>チョウシュウ</t>
    </rPh>
    <rPh sb="13" eb="14">
      <t>トウ</t>
    </rPh>
    <phoneticPr fontId="2"/>
  </si>
  <si>
    <t>左記期間の登園希望者がなかったため。</t>
    <rPh sb="0" eb="2">
      <t>サキ</t>
    </rPh>
    <rPh sb="2" eb="4">
      <t>キカン</t>
    </rPh>
    <rPh sb="5" eb="7">
      <t>トウエン</t>
    </rPh>
    <rPh sb="7" eb="9">
      <t>キボウ</t>
    </rPh>
    <rPh sb="9" eb="10">
      <t>シャ</t>
    </rPh>
    <phoneticPr fontId="2"/>
  </si>
  <si>
    <t>正規</t>
    <rPh sb="0" eb="2">
      <t>セイキ</t>
    </rPh>
    <phoneticPr fontId="2"/>
  </si>
  <si>
    <t>専任</t>
    <rPh sb="0" eb="2">
      <t>センニン</t>
    </rPh>
    <phoneticPr fontId="2"/>
  </si>
  <si>
    <t>性別</t>
    <rPh sb="0" eb="2">
      <t>セイベツ</t>
    </rPh>
    <phoneticPr fontId="2"/>
  </si>
  <si>
    <t>経験年数</t>
    <rPh sb="0" eb="2">
      <t>ケイケン</t>
    </rPh>
    <rPh sb="2" eb="4">
      <t>ネンスウ</t>
    </rPh>
    <phoneticPr fontId="2"/>
  </si>
  <si>
    <t>現施設</t>
    <rPh sb="0" eb="1">
      <t>ゲン</t>
    </rPh>
    <rPh sb="1" eb="3">
      <t>シセツ</t>
    </rPh>
    <phoneticPr fontId="2"/>
  </si>
  <si>
    <t>記入上の注意点等</t>
    <rPh sb="0" eb="2">
      <t>キニュウ</t>
    </rPh>
    <rPh sb="2" eb="3">
      <t>ジョウ</t>
    </rPh>
    <rPh sb="4" eb="7">
      <t>チュウイテン</t>
    </rPh>
    <rPh sb="7" eb="8">
      <t>トウ</t>
    </rPh>
    <phoneticPr fontId="2"/>
  </si>
  <si>
    <t>(1)</t>
    <phoneticPr fontId="2"/>
  </si>
  <si>
    <t>プルダウンメニューは、セル右に表示されるボタンをマウスで押して開いてください。</t>
    <rPh sb="13" eb="14">
      <t>ミギ</t>
    </rPh>
    <rPh sb="15" eb="17">
      <t>ヒョウジ</t>
    </rPh>
    <rPh sb="28" eb="29">
      <t>オ</t>
    </rPh>
    <rPh sb="31" eb="32">
      <t>ヒラ</t>
    </rPh>
    <phoneticPr fontId="2"/>
  </si>
  <si>
    <t>(2)</t>
    <phoneticPr fontId="2"/>
  </si>
  <si>
    <t>日</t>
  </si>
  <si>
    <t>日</t>
    <rPh sb="0" eb="1">
      <t>ニチ</t>
    </rPh>
    <phoneticPr fontId="2"/>
  </si>
  <si>
    <t>薄緑色</t>
  </si>
  <si>
    <t>「異常なし」と「異常あり」から選択</t>
    <rPh sb="1" eb="3">
      <t>イジョウ</t>
    </rPh>
    <rPh sb="8" eb="10">
      <t>イジョウ</t>
    </rPh>
    <rPh sb="15" eb="17">
      <t>センタク</t>
    </rPh>
    <phoneticPr fontId="2"/>
  </si>
  <si>
    <t>（3）産休等職員及び代替職員の状況</t>
    <rPh sb="15" eb="17">
      <t>ジョウキョウ</t>
    </rPh>
    <phoneticPr fontId="2"/>
  </si>
  <si>
    <t>（無　　職）</t>
    <rPh sb="1" eb="2">
      <t>ム</t>
    </rPh>
    <rPh sb="4" eb="5">
      <t>ショク</t>
    </rPh>
    <phoneticPr fontId="2"/>
  </si>
  <si>
    <t>土 曜 日</t>
    <rPh sb="0" eb="1">
      <t>ド</t>
    </rPh>
    <rPh sb="2" eb="3">
      <t>ヨウ</t>
    </rPh>
    <rPh sb="4" eb="5">
      <t>ヒ</t>
    </rPh>
    <phoneticPr fontId="2"/>
  </si>
  <si>
    <t>お　盆　時</t>
    <rPh sb="2" eb="3">
      <t>ボン</t>
    </rPh>
    <rPh sb="4" eb="5">
      <t>ジ</t>
    </rPh>
    <phoneticPr fontId="2"/>
  </si>
  <si>
    <t>○○　○○</t>
  </si>
  <si>
    <t xml:space="preserve"> </t>
    <phoneticPr fontId="2"/>
  </si>
  <si>
    <t>区分</t>
    <rPh sb="0" eb="2">
      <t>クブン</t>
    </rPh>
    <phoneticPr fontId="2"/>
  </si>
  <si>
    <t>土曜日</t>
    <rPh sb="0" eb="3">
      <t>ドヨウビ</t>
    </rPh>
    <phoneticPr fontId="2"/>
  </si>
  <si>
    <t>　時　　　分</t>
    <rPh sb="1" eb="2">
      <t>ジ</t>
    </rPh>
    <rPh sb="5" eb="6">
      <t>フン</t>
    </rPh>
    <phoneticPr fontId="2"/>
  </si>
  <si>
    <t>終了時間</t>
    <rPh sb="0" eb="2">
      <t>シュウリョウ</t>
    </rPh>
    <rPh sb="2" eb="4">
      <t>ジカン</t>
    </rPh>
    <phoneticPr fontId="2"/>
  </si>
  <si>
    <t>早朝</t>
    <rPh sb="0" eb="2">
      <t>ソウチョウ</t>
    </rPh>
    <phoneticPr fontId="2"/>
  </si>
  <si>
    <t>夕方</t>
    <rPh sb="0" eb="2">
      <t>ユウガタ</t>
    </rPh>
    <phoneticPr fontId="2"/>
  </si>
  <si>
    <t>平　日</t>
    <rPh sb="0" eb="1">
      <t>ヒラ</t>
    </rPh>
    <rPh sb="2" eb="3">
      <t>ヒ</t>
    </rPh>
    <phoneticPr fontId="2"/>
  </si>
  <si>
    <t>（2）クラス編成の状況</t>
    <phoneticPr fontId="2"/>
  </si>
  <si>
    <t>退職年月日</t>
    <rPh sb="0" eb="2">
      <t>タイショク</t>
    </rPh>
    <rPh sb="2" eb="5">
      <t>ネンガッピ</t>
    </rPh>
    <phoneticPr fontId="2"/>
  </si>
  <si>
    <t>在職年月</t>
    <rPh sb="0" eb="2">
      <t>ザイショク</t>
    </rPh>
    <rPh sb="2" eb="4">
      <t>ネンゲツ</t>
    </rPh>
    <phoneticPr fontId="2"/>
  </si>
  <si>
    <t>年齢</t>
    <rPh sb="0" eb="2">
      <t>ネンレイ</t>
    </rPh>
    <phoneticPr fontId="2"/>
  </si>
  <si>
    <t>退職事由</t>
    <rPh sb="0" eb="2">
      <t>タイショク</t>
    </rPh>
    <rPh sb="2" eb="4">
      <t>ジユウ</t>
    </rPh>
    <phoneticPr fontId="2"/>
  </si>
  <si>
    <t>曜</t>
    <rPh sb="0" eb="1">
      <t>ヨウ</t>
    </rPh>
    <phoneticPr fontId="2"/>
  </si>
  <si>
    <t>日</t>
    <rPh sb="0" eb="1">
      <t>ビ</t>
    </rPh>
    <phoneticPr fontId="2"/>
  </si>
  <si>
    <t>例</t>
    <rPh sb="0" eb="1">
      <t>レイ</t>
    </rPh>
    <phoneticPr fontId="2"/>
  </si>
  <si>
    <t>休日・夜間保育事業</t>
    <rPh sb="0" eb="2">
      <t>キュウジツ</t>
    </rPh>
    <rPh sb="3" eb="5">
      <t>ヤカン</t>
    </rPh>
    <rPh sb="5" eb="7">
      <t>ホイク</t>
    </rPh>
    <rPh sb="7" eb="9">
      <t>ジギョウ</t>
    </rPh>
    <phoneticPr fontId="2"/>
  </si>
  <si>
    <t>転出入先（前職）</t>
    <rPh sb="0" eb="2">
      <t>テンシュツ</t>
    </rPh>
    <rPh sb="2" eb="3">
      <t>ニュウ</t>
    </rPh>
    <rPh sb="3" eb="4">
      <t>サキ</t>
    </rPh>
    <rPh sb="5" eb="7">
      <t>ゼンショク</t>
    </rPh>
    <phoneticPr fontId="2"/>
  </si>
  <si>
    <t>人　　数</t>
    <rPh sb="0" eb="4">
      <t>ニンズウ</t>
    </rPh>
    <phoneticPr fontId="2"/>
  </si>
  <si>
    <t>区　分</t>
    <rPh sb="0" eb="3">
      <t>クブン</t>
    </rPh>
    <phoneticPr fontId="2"/>
  </si>
  <si>
    <t>○○児童館</t>
    <rPh sb="2" eb="5">
      <t>ジドウカン</t>
    </rPh>
    <phoneticPr fontId="2"/>
  </si>
  <si>
    <t>雇用予定年月</t>
    <rPh sb="0" eb="2">
      <t>コヨウ</t>
    </rPh>
    <rPh sb="2" eb="4">
      <t>ヨテイ</t>
    </rPh>
    <rPh sb="4" eb="6">
      <t>ネンゲツ</t>
    </rPh>
    <phoneticPr fontId="2"/>
  </si>
  <si>
    <t>専任</t>
  </si>
  <si>
    <t>男</t>
    <rPh sb="0" eb="1">
      <t>オトコ</t>
    </rPh>
    <phoneticPr fontId="2"/>
  </si>
  <si>
    <t>有</t>
  </si>
  <si>
    <t>無</t>
  </si>
  <si>
    <t>（民間保育所）</t>
    <rPh sb="1" eb="3">
      <t>ミンカン</t>
    </rPh>
    <rPh sb="3" eb="6">
      <t>ホイクショ</t>
    </rPh>
    <phoneticPr fontId="2"/>
  </si>
  <si>
    <t>現施設での経験年数</t>
    <rPh sb="0" eb="1">
      <t>ゲン</t>
    </rPh>
    <rPh sb="1" eb="3">
      <t>シセツ</t>
    </rPh>
    <rPh sb="5" eb="7">
      <t>ケイケン</t>
    </rPh>
    <rPh sb="7" eb="9">
      <t>ネンスウ</t>
    </rPh>
    <phoneticPr fontId="2"/>
  </si>
  <si>
    <t>特段の配置規定なし。（保育士等が事務職を兼ねることも、また、運営主体の事務職員が事務を執行することも可。）</t>
    <rPh sb="0" eb="2">
      <t>トクダン</t>
    </rPh>
    <rPh sb="3" eb="5">
      <t>ハイチ</t>
    </rPh>
    <rPh sb="5" eb="7">
      <t>キテイ</t>
    </rPh>
    <rPh sb="11" eb="14">
      <t>ホイクシ</t>
    </rPh>
    <rPh sb="14" eb="15">
      <t>トウ</t>
    </rPh>
    <rPh sb="16" eb="18">
      <t>ジムショク</t>
    </rPh>
    <rPh sb="18" eb="19">
      <t>ショク</t>
    </rPh>
    <rPh sb="20" eb="21">
      <t>カ</t>
    </rPh>
    <rPh sb="30" eb="32">
      <t>ウンエイ</t>
    </rPh>
    <rPh sb="32" eb="34">
      <t>シュタイ</t>
    </rPh>
    <rPh sb="35" eb="37">
      <t>ジム</t>
    </rPh>
    <rPh sb="37" eb="39">
      <t>ショクイン</t>
    </rPh>
    <rPh sb="40" eb="42">
      <t>ジム</t>
    </rPh>
    <rPh sb="43" eb="45">
      <t>シッコウ</t>
    </rPh>
    <rPh sb="50" eb="51">
      <t>カ</t>
    </rPh>
    <phoneticPr fontId="2"/>
  </si>
  <si>
    <t>管理職手当</t>
    <rPh sb="0" eb="3">
      <t>カンリショク</t>
    </rPh>
    <rPh sb="3" eb="5">
      <t>テアテ</t>
    </rPh>
    <phoneticPr fontId="2"/>
  </si>
  <si>
    <t>時間外勤務手当</t>
    <rPh sb="0" eb="3">
      <t>ジカンガイ</t>
    </rPh>
    <rPh sb="3" eb="5">
      <t>キンム</t>
    </rPh>
    <rPh sb="5" eb="7">
      <t>テアテ</t>
    </rPh>
    <phoneticPr fontId="2"/>
  </si>
  <si>
    <t>保育時間</t>
    <rPh sb="0" eb="2">
      <t>ホイク</t>
    </rPh>
    <rPh sb="2" eb="4">
      <t>ジカン</t>
    </rPh>
    <phoneticPr fontId="2"/>
  </si>
  <si>
    <t>　時間　　　分</t>
    <rPh sb="1" eb="2">
      <t>ジ</t>
    </rPh>
    <rPh sb="2" eb="3">
      <t>カン</t>
    </rPh>
    <rPh sb="6" eb="7">
      <t>フン</t>
    </rPh>
    <phoneticPr fontId="2"/>
  </si>
  <si>
    <t>所　長</t>
    <rPh sb="0" eb="3">
      <t>ショチョウ</t>
    </rPh>
    <phoneticPr fontId="2"/>
  </si>
  <si>
    <t>館　長</t>
    <rPh sb="0" eb="3">
      <t>カンチョウ</t>
    </rPh>
    <phoneticPr fontId="2"/>
  </si>
  <si>
    <t>有</t>
    <rPh sb="0" eb="1">
      <t>ウ</t>
    </rPh>
    <phoneticPr fontId="2"/>
  </si>
  <si>
    <t>無</t>
    <rPh sb="0" eb="1">
      <t>ム</t>
    </rPh>
    <phoneticPr fontId="2"/>
  </si>
  <si>
    <t>指　摘　事　項</t>
    <rPh sb="0" eb="1">
      <t>ユビ</t>
    </rPh>
    <rPh sb="2" eb="3">
      <t>チャク</t>
    </rPh>
    <rPh sb="4" eb="5">
      <t>コト</t>
    </rPh>
    <rPh sb="6" eb="7">
      <t>コウ</t>
    </rPh>
    <phoneticPr fontId="2"/>
  </si>
  <si>
    <t>改　善　措　置　状　況</t>
    <rPh sb="0" eb="1">
      <t>アラタ</t>
    </rPh>
    <rPh sb="2" eb="3">
      <t>ゼン</t>
    </rPh>
    <rPh sb="4" eb="5">
      <t>ソ</t>
    </rPh>
    <rPh sb="6" eb="7">
      <t>チ</t>
    </rPh>
    <rPh sb="8" eb="9">
      <t>ジョウ</t>
    </rPh>
    <rPh sb="10" eb="11">
      <t>イワン</t>
    </rPh>
    <phoneticPr fontId="2"/>
  </si>
  <si>
    <t>月</t>
    <rPh sb="0" eb="1">
      <t>ツキ</t>
    </rPh>
    <phoneticPr fontId="2"/>
  </si>
  <si>
    <t>中度</t>
    <rPh sb="0" eb="2">
      <t>チュウド</t>
    </rPh>
    <phoneticPr fontId="2"/>
  </si>
  <si>
    <t>軽度</t>
    <rPh sb="0" eb="2">
      <t>ケイド</t>
    </rPh>
    <phoneticPr fontId="2"/>
  </si>
  <si>
    <t>１</t>
    <phoneticPr fontId="2"/>
  </si>
  <si>
    <t>(3)</t>
    <phoneticPr fontId="2"/>
  </si>
  <si>
    <t>番号</t>
    <rPh sb="0" eb="2">
      <t>バンゴウ</t>
    </rPh>
    <phoneticPr fontId="2"/>
  </si>
  <si>
    <t>女</t>
    <rPh sb="0" eb="1">
      <t>オンナ</t>
    </rPh>
    <phoneticPr fontId="2"/>
  </si>
  <si>
    <t>個人情報保護規程</t>
    <rPh sb="0" eb="2">
      <t>コジン</t>
    </rPh>
    <rPh sb="2" eb="4">
      <t>ジョウホウ</t>
    </rPh>
    <rPh sb="4" eb="6">
      <t>ホゴ</t>
    </rPh>
    <rPh sb="6" eb="8">
      <t>キテイ</t>
    </rPh>
    <phoneticPr fontId="2"/>
  </si>
  <si>
    <t>出勤簿（タイムカードを含む。）</t>
    <rPh sb="11" eb="12">
      <t>フク</t>
    </rPh>
    <phoneticPr fontId="2"/>
  </si>
  <si>
    <t>保育計画・指導計画書</t>
    <rPh sb="5" eb="7">
      <t>シドウ</t>
    </rPh>
    <rPh sb="7" eb="9">
      <t>ケイカク</t>
    </rPh>
    <phoneticPr fontId="2"/>
  </si>
  <si>
    <t>給与台帳（賃金台帳）</t>
    <rPh sb="5" eb="7">
      <t>チンギン</t>
    </rPh>
    <rPh sb="7" eb="9">
      <t>ダイチョウ</t>
    </rPh>
    <phoneticPr fontId="2"/>
  </si>
  <si>
    <t>交通安全指導記録</t>
    <rPh sb="0" eb="2">
      <t>コウツウ</t>
    </rPh>
    <rPh sb="2" eb="4">
      <t>アンゼン</t>
    </rPh>
    <rPh sb="4" eb="6">
      <t>シドウ</t>
    </rPh>
    <rPh sb="6" eb="8">
      <t>キロク</t>
    </rPh>
    <phoneticPr fontId="2"/>
  </si>
  <si>
    <t>担　当　保　育　士</t>
    <rPh sb="0" eb="1">
      <t>ニナ</t>
    </rPh>
    <rPh sb="2" eb="3">
      <t>トウ</t>
    </rPh>
    <rPh sb="4" eb="5">
      <t>タモツ</t>
    </rPh>
    <rPh sb="6" eb="7">
      <t>イク</t>
    </rPh>
    <rPh sb="8" eb="9">
      <t>シ</t>
    </rPh>
    <phoneticPr fontId="2"/>
  </si>
  <si>
    <t>氏　　　　名</t>
    <rPh sb="0" eb="1">
      <t>シ</t>
    </rPh>
    <rPh sb="5" eb="6">
      <t>メイ</t>
    </rPh>
    <phoneticPr fontId="2"/>
  </si>
  <si>
    <t>認可
定員</t>
    <rPh sb="0" eb="2">
      <t>ニンカ</t>
    </rPh>
    <rPh sb="3" eb="5">
      <t>テイイン</t>
    </rPh>
    <phoneticPr fontId="2"/>
  </si>
  <si>
    <t>1</t>
    <phoneticPr fontId="2"/>
  </si>
  <si>
    <t>2</t>
    <phoneticPr fontId="2"/>
  </si>
  <si>
    <t>既往症等疾病の記録</t>
    <phoneticPr fontId="2"/>
  </si>
  <si>
    <t>寄付金品台帳</t>
    <phoneticPr fontId="2"/>
  </si>
  <si>
    <t>預　　金（普通）</t>
    <phoneticPr fontId="2"/>
  </si>
  <si>
    <t>(</t>
    <phoneticPr fontId="2"/>
  </si>
  <si>
    <t>扶養届・通勤届・住居届</t>
    <phoneticPr fontId="2"/>
  </si>
  <si>
    <t xml:space="preserve"> 　 〃　  （定期）</t>
    <phoneticPr fontId="2"/>
  </si>
  <si>
    <t>(</t>
    <phoneticPr fontId="2"/>
  </si>
  <si>
    <t>職員健康診断個人票</t>
    <phoneticPr fontId="2"/>
  </si>
  <si>
    <t xml:space="preserve"> 　 〃　  （当座）</t>
    <phoneticPr fontId="2"/>
  </si>
  <si>
    <t>財産目録</t>
    <phoneticPr fontId="2"/>
  </si>
  <si>
    <t>業務分担表</t>
    <phoneticPr fontId="2"/>
  </si>
  <si>
    <t>貸借対照表</t>
    <phoneticPr fontId="2"/>
  </si>
  <si>
    <t>収支決算書</t>
    <phoneticPr fontId="2"/>
  </si>
  <si>
    <t>給食施設設置届出</t>
    <phoneticPr fontId="2"/>
  </si>
  <si>
    <t>調理委託契約書</t>
    <phoneticPr fontId="2"/>
  </si>
  <si>
    <t>運営管理に関するもの</t>
    <phoneticPr fontId="2"/>
  </si>
  <si>
    <t>入所児の処遇に関するもの</t>
    <phoneticPr fontId="2"/>
  </si>
  <si>
    <t>会計経理に関するもの</t>
    <phoneticPr fontId="2"/>
  </si>
  <si>
    <t>初　日　在　籍　児　童　数　</t>
    <phoneticPr fontId="2"/>
  </si>
  <si>
    <t>障がい児数
（再掲）</t>
    <phoneticPr fontId="2"/>
  </si>
  <si>
    <t>0歳</t>
    <phoneticPr fontId="2"/>
  </si>
  <si>
    <t>1･2歳</t>
    <phoneticPr fontId="2"/>
  </si>
  <si>
    <t>3歳</t>
    <phoneticPr fontId="2"/>
  </si>
  <si>
    <t>特定保
育事業</t>
    <phoneticPr fontId="2"/>
  </si>
  <si>
    <t>計</t>
    <phoneticPr fontId="2"/>
  </si>
  <si>
    <t>障がい児数
（再掲）</t>
    <phoneticPr fontId="2"/>
  </si>
  <si>
    <t>△△　△△</t>
    <phoneticPr fontId="2"/>
  </si>
  <si>
    <t>メ ー ル
アドレス</t>
    <phoneticPr fontId="2"/>
  </si>
  <si>
    <t>運営主体</t>
    <phoneticPr fontId="2"/>
  </si>
  <si>
    <t>認可（届出）
年 　月 　日</t>
    <phoneticPr fontId="2"/>
  </si>
  <si>
    <r>
      <t>（ふりがな）</t>
    </r>
    <r>
      <rPr>
        <sz val="11"/>
        <color indexed="9"/>
        <rFont val="ＭＳ Ｐゴシック"/>
        <family val="3"/>
        <charset val="128"/>
      </rPr>
      <t xml:space="preserve">
</t>
    </r>
    <r>
      <rPr>
        <sz val="8.5"/>
        <color indexed="9"/>
        <rFont val="ＭＳ Ｐゴシック"/>
        <family val="3"/>
        <charset val="128"/>
      </rPr>
      <t>施 設 名</t>
    </r>
    <phoneticPr fontId="2"/>
  </si>
  <si>
    <r>
      <t xml:space="preserve">電話番号
</t>
    </r>
    <r>
      <rPr>
        <sz val="7"/>
        <color indexed="9"/>
        <rFont val="ＭＳ Ｐゴシック"/>
        <family val="3"/>
        <charset val="128"/>
      </rPr>
      <t>（FAX番号）</t>
    </r>
    <rPh sb="0" eb="2">
      <t>デンワ</t>
    </rPh>
    <rPh sb="2" eb="4">
      <t>バンゴウ</t>
    </rPh>
    <rPh sb="9" eb="11">
      <t>バンゴウ</t>
    </rPh>
    <phoneticPr fontId="2"/>
  </si>
  <si>
    <t>…………………………………</t>
    <phoneticPr fontId="2"/>
  </si>
  <si>
    <t>（1）保育時間設定の状況</t>
    <phoneticPr fontId="2"/>
  </si>
  <si>
    <t>（3）保育時間短縮の状況</t>
    <phoneticPr fontId="2"/>
  </si>
  <si>
    <t>（2）クラス編成の状況</t>
    <phoneticPr fontId="2"/>
  </si>
  <si>
    <t>（3）嘱託医の状況</t>
    <phoneticPr fontId="2"/>
  </si>
  <si>
    <t>…………………………………</t>
    <phoneticPr fontId="2"/>
  </si>
  <si>
    <t>（2）給水設備等の衛生管理の状況</t>
    <phoneticPr fontId="2"/>
  </si>
  <si>
    <t>未 改 善 の 理 由</t>
    <phoneticPr fontId="2"/>
  </si>
  <si>
    <t>特定保育事業</t>
    <rPh sb="0" eb="2">
      <t>トクテイ</t>
    </rPh>
    <rPh sb="2" eb="4">
      <t>ホイク</t>
    </rPh>
    <rPh sb="4" eb="6">
      <t>ジギョウ</t>
    </rPh>
    <phoneticPr fontId="2"/>
  </si>
  <si>
    <t>○休</t>
    <rPh sb="1" eb="2">
      <t>サンキュウ</t>
    </rPh>
    <phoneticPr fontId="2"/>
  </si>
  <si>
    <t>○○科</t>
    <rPh sb="2" eb="3">
      <t>ショウニカ</t>
    </rPh>
    <phoneticPr fontId="2"/>
  </si>
  <si>
    <t>○○組</t>
    <rPh sb="2" eb="3">
      <t>クミ</t>
    </rPh>
    <phoneticPr fontId="2"/>
  </si>
  <si>
    <t>記載例</t>
    <rPh sb="0" eb="2">
      <t>キサイ</t>
    </rPh>
    <rPh sb="2" eb="3">
      <t>レイ</t>
    </rPh>
    <phoneticPr fontId="2"/>
  </si>
  <si>
    <t>自己都合</t>
    <rPh sb="0" eb="2">
      <t>ジコ</t>
    </rPh>
    <rPh sb="2" eb="4">
      <t>ツゴウ</t>
    </rPh>
    <phoneticPr fontId="2"/>
  </si>
  <si>
    <t>（3）嘱託医の状況</t>
    <rPh sb="3" eb="6">
      <t>ショクタクイ</t>
    </rPh>
    <rPh sb="7" eb="9">
      <t>ジョウキョウ</t>
    </rPh>
    <phoneticPr fontId="2"/>
  </si>
  <si>
    <t>（2）採用・転出・転入者の状況</t>
    <rPh sb="13" eb="15">
      <t>ジョウキョウ</t>
    </rPh>
    <phoneticPr fontId="2"/>
  </si>
  <si>
    <t>00年00月</t>
    <rPh sb="2" eb="3">
      <t>ネン</t>
    </rPh>
    <rPh sb="5" eb="6">
      <t>ツキ</t>
    </rPh>
    <phoneticPr fontId="2"/>
  </si>
  <si>
    <t>給食会議録</t>
  </si>
  <si>
    <t>施設内研修記録</t>
  </si>
  <si>
    <t>薄黄色</t>
    <rPh sb="0" eb="1">
      <t>ウス</t>
    </rPh>
    <rPh sb="1" eb="3">
      <t>キイロ</t>
    </rPh>
    <phoneticPr fontId="2"/>
  </si>
  <si>
    <t>に着色されたセルの入力には、計算式が入力されています。</t>
    <rPh sb="1" eb="3">
      <t>チャクショク</t>
    </rPh>
    <rPh sb="9" eb="11">
      <t>ニュウリョク</t>
    </rPh>
    <rPh sb="14" eb="17">
      <t>ケイサンシキ</t>
    </rPh>
    <rPh sb="18" eb="20">
      <t>ニュウリョク</t>
    </rPh>
    <phoneticPr fontId="2"/>
  </si>
  <si>
    <t>満年齢
区　分</t>
    <rPh sb="0" eb="1">
      <t>マン</t>
    </rPh>
    <rPh sb="1" eb="3">
      <t>ネンレイ</t>
    </rPh>
    <rPh sb="4" eb="7">
      <t>クブン</t>
    </rPh>
    <phoneticPr fontId="2"/>
  </si>
  <si>
    <t>運営費請求書、精算書</t>
    <rPh sb="0" eb="3">
      <t>ウンエイヒ</t>
    </rPh>
    <phoneticPr fontId="2"/>
  </si>
  <si>
    <t>育児休業規程</t>
    <rPh sb="4" eb="6">
      <t>キテイ</t>
    </rPh>
    <phoneticPr fontId="2"/>
  </si>
  <si>
    <t>介護休業規程</t>
    <rPh sb="4" eb="6">
      <t>キテイ</t>
    </rPh>
    <phoneticPr fontId="2"/>
  </si>
  <si>
    <t>歳</t>
    <rPh sb="0" eb="1">
      <t>サイ</t>
    </rPh>
    <phoneticPr fontId="2"/>
  </si>
  <si>
    <t>クラス名</t>
    <rPh sb="3" eb="4">
      <t>メイ</t>
    </rPh>
    <phoneticPr fontId="2"/>
  </si>
  <si>
    <t>常勤以外</t>
    <rPh sb="0" eb="2">
      <t>ジョウキン</t>
    </rPh>
    <rPh sb="2" eb="4">
      <t>イガイ</t>
    </rPh>
    <phoneticPr fontId="2"/>
  </si>
  <si>
    <t>専任主任保育士（民間）</t>
    <rPh sb="0" eb="2">
      <t>センニン</t>
    </rPh>
    <rPh sb="2" eb="4">
      <t>シュニン</t>
    </rPh>
    <rPh sb="4" eb="7">
      <t>ホイクシ</t>
    </rPh>
    <rPh sb="8" eb="10">
      <t>ミンカン</t>
    </rPh>
    <phoneticPr fontId="2"/>
  </si>
  <si>
    <t>調理員</t>
    <rPh sb="0" eb="3">
      <t>チョウリイン</t>
    </rPh>
    <phoneticPr fontId="2"/>
  </si>
  <si>
    <t>施設長</t>
    <rPh sb="0" eb="3">
      <t>シセツチョウ</t>
    </rPh>
    <phoneticPr fontId="2"/>
  </si>
  <si>
    <t>公立保育所</t>
    <rPh sb="0" eb="2">
      <t>コウリツ</t>
    </rPh>
    <rPh sb="2" eb="5">
      <t>ホイクショ</t>
    </rPh>
    <phoneticPr fontId="2"/>
  </si>
  <si>
    <t>職種・勤務形態</t>
    <rPh sb="0" eb="2">
      <t>ショクシュ</t>
    </rPh>
    <rPh sb="3" eb="5">
      <t>キンム</t>
    </rPh>
    <rPh sb="5" eb="7">
      <t>ケイタイ</t>
    </rPh>
    <phoneticPr fontId="2"/>
  </si>
  <si>
    <t>常　　勤（専任）</t>
    <rPh sb="0" eb="1">
      <t>ツネ</t>
    </rPh>
    <rPh sb="3" eb="4">
      <t>ツトム</t>
    </rPh>
    <rPh sb="5" eb="7">
      <t>センニン</t>
    </rPh>
    <phoneticPr fontId="2"/>
  </si>
  <si>
    <t>歯科医師</t>
    <rPh sb="0" eb="4">
      <t>シカイシ</t>
    </rPh>
    <phoneticPr fontId="2"/>
  </si>
  <si>
    <t>医　　師</t>
    <rPh sb="0" eb="1">
      <t>イ</t>
    </rPh>
    <rPh sb="3" eb="4">
      <t>シ</t>
    </rPh>
    <phoneticPr fontId="2"/>
  </si>
  <si>
    <t>パート保育士</t>
    <rPh sb="3" eb="6">
      <t>ホイクシ</t>
    </rPh>
    <phoneticPr fontId="2"/>
  </si>
  <si>
    <t>施設長名</t>
    <rPh sb="0" eb="2">
      <t>シセツ</t>
    </rPh>
    <rPh sb="2" eb="3">
      <t>チョウ</t>
    </rPh>
    <rPh sb="3" eb="4">
      <t>メイ</t>
    </rPh>
    <phoneticPr fontId="2"/>
  </si>
  <si>
    <t>当初定員</t>
    <rPh sb="0" eb="2">
      <t>トウショ</t>
    </rPh>
    <rPh sb="2" eb="4">
      <t>テイイン</t>
    </rPh>
    <phoneticPr fontId="2"/>
  </si>
  <si>
    <t>変更年度</t>
    <rPh sb="0" eb="2">
      <t>ヘンコウ</t>
    </rPh>
    <rPh sb="2" eb="4">
      <t>ネンド</t>
    </rPh>
    <phoneticPr fontId="2"/>
  </si>
  <si>
    <t>短時間利用児数</t>
    <rPh sb="0" eb="3">
      <t>タンジカン</t>
    </rPh>
    <rPh sb="3" eb="5">
      <t>リヨウジ</t>
    </rPh>
    <rPh sb="5" eb="6">
      <t>ジ</t>
    </rPh>
    <rPh sb="6" eb="7">
      <t>スウ</t>
    </rPh>
    <phoneticPr fontId="2"/>
  </si>
  <si>
    <t>定　員</t>
    <rPh sb="0" eb="3">
      <t>テイイン</t>
    </rPh>
    <phoneticPr fontId="2"/>
  </si>
  <si>
    <t>現　　員</t>
    <rPh sb="0" eb="4">
      <t>ゲンイン</t>
    </rPh>
    <phoneticPr fontId="2"/>
  </si>
  <si>
    <t>（1）施設設備の状況　　　　　　　　　　　　　　　　　　　</t>
    <rPh sb="3" eb="5">
      <t>シセツ</t>
    </rPh>
    <phoneticPr fontId="2"/>
  </si>
  <si>
    <t>給食調理業務に支障を生じない人数</t>
    <phoneticPr fontId="2"/>
  </si>
  <si>
    <t>　　　4　保育士の常勤換算値は、非常勤職員（常勤以外、短期間勤務の保育士）の１月の勤務時間数の計を常勤の１月の勤務時間数で除した値（小数</t>
    <rPh sb="5" eb="8">
      <t>ホイクシ</t>
    </rPh>
    <rPh sb="9" eb="11">
      <t>ジョウキン</t>
    </rPh>
    <rPh sb="11" eb="14">
      <t>カンサンチ</t>
    </rPh>
    <rPh sb="16" eb="19">
      <t>ヒジョウキン</t>
    </rPh>
    <rPh sb="19" eb="21">
      <t>ショクイン</t>
    </rPh>
    <rPh sb="22" eb="24">
      <t>ジョウキン</t>
    </rPh>
    <rPh sb="24" eb="26">
      <t>イガイ</t>
    </rPh>
    <rPh sb="27" eb="30">
      <t>タンキカン</t>
    </rPh>
    <rPh sb="30" eb="32">
      <t>キンム</t>
    </rPh>
    <rPh sb="33" eb="36">
      <t>ホイクシ</t>
    </rPh>
    <rPh sb="39" eb="40">
      <t>ツキ</t>
    </rPh>
    <rPh sb="41" eb="43">
      <t>キンム</t>
    </rPh>
    <rPh sb="43" eb="45">
      <t>ジカン</t>
    </rPh>
    <rPh sb="45" eb="46">
      <t>スウ</t>
    </rPh>
    <rPh sb="47" eb="48">
      <t>ケイ</t>
    </rPh>
    <rPh sb="49" eb="51">
      <t>ジョウキン</t>
    </rPh>
    <rPh sb="53" eb="54">
      <t>ツキ</t>
    </rPh>
    <rPh sb="55" eb="57">
      <t>キンム</t>
    </rPh>
    <rPh sb="57" eb="60">
      <t>ジカンスウ</t>
    </rPh>
    <phoneticPr fontId="2"/>
  </si>
  <si>
    <t>C</t>
    <phoneticPr fontId="2"/>
  </si>
  <si>
    <t>I</t>
    <phoneticPr fontId="2"/>
  </si>
  <si>
    <t>区　　分</t>
    <rPh sb="0" eb="4">
      <t>クブン</t>
    </rPh>
    <phoneticPr fontId="2"/>
  </si>
  <si>
    <t>次期昇給
予定年月日</t>
    <rPh sb="5" eb="7">
      <t>ヨテイ</t>
    </rPh>
    <rPh sb="7" eb="10">
      <t>ネンガッピ</t>
    </rPh>
    <phoneticPr fontId="2"/>
  </si>
  <si>
    <t>本俸額</t>
    <rPh sb="0" eb="2">
      <t>ホンポウ</t>
    </rPh>
    <rPh sb="2" eb="3">
      <t>ガク</t>
    </rPh>
    <phoneticPr fontId="2"/>
  </si>
  <si>
    <t>保菌（検便）検査記録</t>
    <rPh sb="3" eb="5">
      <t>ケンベン</t>
    </rPh>
    <phoneticPr fontId="2"/>
  </si>
  <si>
    <t>00</t>
  </si>
  <si>
    <t>運営委員会会議録</t>
    <rPh sb="0" eb="2">
      <t>ウンエイ</t>
    </rPh>
    <rPh sb="2" eb="5">
      <t>イインカイ</t>
    </rPh>
    <rPh sb="5" eb="8">
      <t>カイギロク</t>
    </rPh>
    <phoneticPr fontId="2"/>
  </si>
  <si>
    <t>避難・消火訓練記録</t>
    <rPh sb="3" eb="5">
      <t>ショウカ</t>
    </rPh>
    <phoneticPr fontId="2"/>
  </si>
  <si>
    <t>保育需要による。ただし、希望者は通常どおり保育している。</t>
    <rPh sb="0" eb="2">
      <t>ホイク</t>
    </rPh>
    <rPh sb="2" eb="4">
      <t>ジュヨウ</t>
    </rPh>
    <rPh sb="12" eb="15">
      <t>キボウシャ</t>
    </rPh>
    <rPh sb="16" eb="18">
      <t>ツウジョウ</t>
    </rPh>
    <rPh sb="21" eb="23">
      <t>ホイク</t>
    </rPh>
    <phoneticPr fontId="2"/>
  </si>
  <si>
    <t>短縮した（している）理由等</t>
    <rPh sb="0" eb="1">
      <t>タン</t>
    </rPh>
    <rPh sb="1" eb="2">
      <t>チヂミ</t>
    </rPh>
    <rPh sb="10" eb="11">
      <t>リ</t>
    </rPh>
    <rPh sb="11" eb="12">
      <t>ヨシ</t>
    </rPh>
    <rPh sb="12" eb="13">
      <t>トウ</t>
    </rPh>
    <phoneticPr fontId="2"/>
  </si>
  <si>
    <t>休日とした（している）理由等</t>
    <rPh sb="0" eb="2">
      <t>キュウジツ</t>
    </rPh>
    <rPh sb="13" eb="14">
      <t>トウ</t>
    </rPh>
    <phoneticPr fontId="2"/>
  </si>
  <si>
    <t>実施日又は曜日</t>
    <rPh sb="0" eb="3">
      <t>ジッシビ</t>
    </rPh>
    <rPh sb="3" eb="4">
      <t>マタ</t>
    </rPh>
    <rPh sb="5" eb="7">
      <t>ヨウビ</t>
    </rPh>
    <phoneticPr fontId="2"/>
  </si>
  <si>
    <t>　年　月　日</t>
    <rPh sb="1" eb="2">
      <t>ネン</t>
    </rPh>
    <rPh sb="3" eb="4">
      <t>ツキ</t>
    </rPh>
    <rPh sb="5" eb="6">
      <t>ヒ</t>
    </rPh>
    <phoneticPr fontId="2"/>
  </si>
  <si>
    <t>年末・年始休所</t>
    <rPh sb="0" eb="2">
      <t>ネンマツ</t>
    </rPh>
    <rPh sb="3" eb="5">
      <t>ネンシ</t>
    </rPh>
    <rPh sb="5" eb="6">
      <t>キュウ</t>
    </rPh>
    <rPh sb="6" eb="7">
      <t>ジョ</t>
    </rPh>
    <phoneticPr fontId="2"/>
  </si>
  <si>
    <t>休所の期間</t>
    <rPh sb="0" eb="1">
      <t>キュウ</t>
    </rPh>
    <rPh sb="1" eb="2">
      <t>ショ</t>
    </rPh>
    <rPh sb="3" eb="4">
      <t>キ</t>
    </rPh>
    <rPh sb="4" eb="5">
      <t>アイダ</t>
    </rPh>
    <phoneticPr fontId="2"/>
  </si>
  <si>
    <t>○○，○○○円</t>
    <rPh sb="6" eb="7">
      <t>エン</t>
    </rPh>
    <phoneticPr fontId="2"/>
  </si>
  <si>
    <t>時間 ・ 1月</t>
    <rPh sb="0" eb="2">
      <t>ジカン</t>
    </rPh>
    <rPh sb="6" eb="7">
      <t>ツキ</t>
    </rPh>
    <phoneticPr fontId="2"/>
  </si>
  <si>
    <t>時間・1月(週)</t>
    <rPh sb="0" eb="2">
      <t>ジカン</t>
    </rPh>
    <rPh sb="4" eb="5">
      <t>ツキ</t>
    </rPh>
    <rPh sb="6" eb="7">
      <t>シュウ</t>
    </rPh>
    <phoneticPr fontId="2"/>
  </si>
  <si>
    <t>保育需要調査等</t>
    <rPh sb="0" eb="2">
      <t>ホイク</t>
    </rPh>
    <rPh sb="2" eb="4">
      <t>ジュヨウ</t>
    </rPh>
    <rPh sb="4" eb="6">
      <t>チョウサ</t>
    </rPh>
    <rPh sb="6" eb="7">
      <t>トウ</t>
    </rPh>
    <phoneticPr fontId="2"/>
  </si>
  <si>
    <t>該当しない項目については記載不要です。</t>
    <rPh sb="0" eb="2">
      <t>ガイトウ</t>
    </rPh>
    <rPh sb="5" eb="7">
      <t>コウモク</t>
    </rPh>
    <rPh sb="12" eb="14">
      <t>キサイ</t>
    </rPh>
    <rPh sb="14" eb="16">
      <t>フヨウ</t>
    </rPh>
    <phoneticPr fontId="2"/>
  </si>
  <si>
    <t>　　　2 「保育需要調査等」欄には、事前の需要調査を実施している場合、又は、やむを得ない事情による場合で保護者等への周知を行っている場合には、</t>
    <rPh sb="6" eb="8">
      <t>ホイク</t>
    </rPh>
    <rPh sb="8" eb="10">
      <t>ジュヨウ</t>
    </rPh>
    <rPh sb="10" eb="12">
      <t>チョウサ</t>
    </rPh>
    <rPh sb="12" eb="13">
      <t>トウ</t>
    </rPh>
    <rPh sb="14" eb="15">
      <t>ラン</t>
    </rPh>
    <rPh sb="18" eb="20">
      <t>ジゼン</t>
    </rPh>
    <rPh sb="21" eb="23">
      <t>ジュヨウ</t>
    </rPh>
    <rPh sb="23" eb="25">
      <t>チョウサ</t>
    </rPh>
    <rPh sb="26" eb="28">
      <t>ジッシ</t>
    </rPh>
    <rPh sb="32" eb="34">
      <t>バアイ</t>
    </rPh>
    <rPh sb="35" eb="36">
      <t>マタ</t>
    </rPh>
    <rPh sb="41" eb="42">
      <t>エ</t>
    </rPh>
    <rPh sb="44" eb="46">
      <t>ジジョウ</t>
    </rPh>
    <rPh sb="49" eb="51">
      <t>バアイ</t>
    </rPh>
    <rPh sb="52" eb="55">
      <t>ホゴシャ</t>
    </rPh>
    <rPh sb="55" eb="56">
      <t>トウ</t>
    </rPh>
    <rPh sb="58" eb="60">
      <t>シュウチ</t>
    </rPh>
    <rPh sb="61" eb="62">
      <t>オコナ</t>
    </rPh>
    <rPh sb="66" eb="68">
      <t>バアイ</t>
    </rPh>
    <phoneticPr fontId="2"/>
  </si>
  <si>
    <t>人</t>
    <rPh sb="0" eb="1">
      <t>ニン</t>
    </rPh>
    <phoneticPr fontId="2"/>
  </si>
  <si>
    <t>保　　育　　士</t>
    <rPh sb="0" eb="1">
      <t>タモツ</t>
    </rPh>
    <rPh sb="3" eb="4">
      <t>イク</t>
    </rPh>
    <rPh sb="6" eb="7">
      <t>シ</t>
    </rPh>
    <phoneticPr fontId="2"/>
  </si>
  <si>
    <t>保健師等</t>
    <rPh sb="0" eb="3">
      <t>ホケンシ</t>
    </rPh>
    <rPh sb="3" eb="4">
      <t>トウ</t>
    </rPh>
    <phoneticPr fontId="2"/>
  </si>
  <si>
    <t>常勤換算値</t>
    <rPh sb="0" eb="2">
      <t>ジョウキン</t>
    </rPh>
    <rPh sb="2" eb="5">
      <t>カンサンチ</t>
    </rPh>
    <phoneticPr fontId="2"/>
  </si>
  <si>
    <t>延長保育促進事業</t>
    <rPh sb="0" eb="2">
      <t>エンチョウ</t>
    </rPh>
    <rPh sb="2" eb="4">
      <t>ホイク</t>
    </rPh>
    <rPh sb="4" eb="6">
      <t>ソクシン</t>
    </rPh>
    <rPh sb="6" eb="8">
      <t>ジギョウ</t>
    </rPh>
    <phoneticPr fontId="2"/>
  </si>
  <si>
    <t>記載例</t>
    <rPh sb="0" eb="3">
      <t>キサイレイ</t>
    </rPh>
    <phoneticPr fontId="2"/>
  </si>
  <si>
    <t>（頁）</t>
    <rPh sb="1" eb="2">
      <t>ページ</t>
    </rPh>
    <phoneticPr fontId="2"/>
  </si>
  <si>
    <t>有・無</t>
  </si>
  <si>
    <t>有　・　無</t>
  </si>
  <si>
    <t>住宅手当</t>
    <rPh sb="0" eb="2">
      <t>ジュウタク</t>
    </rPh>
    <rPh sb="2" eb="4">
      <t>テアテ</t>
    </rPh>
    <phoneticPr fontId="2"/>
  </si>
  <si>
    <t>扶養手当</t>
    <rPh sb="0" eb="2">
      <t>フヨウ</t>
    </rPh>
    <rPh sb="2" eb="4">
      <t>テアテ</t>
    </rPh>
    <phoneticPr fontId="2"/>
  </si>
  <si>
    <t>手当</t>
    <rPh sb="0" eb="2">
      <t>テアテ</t>
    </rPh>
    <phoneticPr fontId="2"/>
  </si>
  <si>
    <t>通勤手当</t>
    <rPh sb="0" eb="2">
      <t>ツウキン</t>
    </rPh>
    <rPh sb="2" eb="4">
      <t>テアテ</t>
    </rPh>
    <phoneticPr fontId="2"/>
  </si>
  <si>
    <t>本　　　　俸</t>
    <rPh sb="0" eb="1">
      <t>ホン</t>
    </rPh>
    <rPh sb="5" eb="6">
      <t>フチ</t>
    </rPh>
    <phoneticPr fontId="2"/>
  </si>
  <si>
    <t>氏　　名</t>
  </si>
  <si>
    <t>諸手当（平成　　年　　月分）</t>
    <rPh sb="0" eb="3">
      <t>ショテアテ</t>
    </rPh>
    <rPh sb="4" eb="6">
      <t>ヘイセイ</t>
    </rPh>
    <rPh sb="8" eb="9">
      <t>ネン</t>
    </rPh>
    <rPh sb="11" eb="13">
      <t>ツキブン</t>
    </rPh>
    <phoneticPr fontId="2"/>
  </si>
  <si>
    <t>区　　分</t>
    <rPh sb="0" eb="1">
      <t>ク</t>
    </rPh>
    <rPh sb="3" eb="4">
      <t>ブン</t>
    </rPh>
    <phoneticPr fontId="2"/>
  </si>
  <si>
    <t>学校保健法に規定する健康診断及び保育所保育指針に示す健康相談等を行う医師（歯科医師を含む。）</t>
    <rPh sb="14" eb="15">
      <t>オヨ</t>
    </rPh>
    <rPh sb="16" eb="19">
      <t>ホイクショ</t>
    </rPh>
    <rPh sb="19" eb="21">
      <t>ホイク</t>
    </rPh>
    <rPh sb="21" eb="23">
      <t>シシン</t>
    </rPh>
    <rPh sb="24" eb="25">
      <t>シメ</t>
    </rPh>
    <rPh sb="26" eb="28">
      <t>ケンコウ</t>
    </rPh>
    <rPh sb="28" eb="30">
      <t>ソウダン</t>
    </rPh>
    <rPh sb="30" eb="31">
      <t>トウ</t>
    </rPh>
    <rPh sb="32" eb="33">
      <t>オコナ</t>
    </rPh>
    <rPh sb="34" eb="36">
      <t>イシ</t>
    </rPh>
    <rPh sb="37" eb="41">
      <t>シカイシ</t>
    </rPh>
    <rPh sb="42" eb="43">
      <t>フク</t>
    </rPh>
    <phoneticPr fontId="2"/>
  </si>
  <si>
    <t>事務員</t>
    <rPh sb="0" eb="2">
      <t>ジム</t>
    </rPh>
    <rPh sb="2" eb="3">
      <t>イン</t>
    </rPh>
    <phoneticPr fontId="2"/>
  </si>
  <si>
    <t>非常勤</t>
    <rPh sb="0" eb="1">
      <t>ヒ</t>
    </rPh>
    <rPh sb="1" eb="3">
      <t>ジョウキン</t>
    </rPh>
    <phoneticPr fontId="2"/>
  </si>
  <si>
    <t>非常勤</t>
    <rPh sb="0" eb="3">
      <t>ヒジョウキン</t>
    </rPh>
    <phoneticPr fontId="2"/>
  </si>
  <si>
    <t>開始時間</t>
    <rPh sb="0" eb="2">
      <t>カイシ</t>
    </rPh>
    <rPh sb="2" eb="4">
      <t>ジカン</t>
    </rPh>
    <phoneticPr fontId="2"/>
  </si>
  <si>
    <t>勤務形態</t>
    <rPh sb="0" eb="2">
      <t>キンム</t>
    </rPh>
    <rPh sb="2" eb="4">
      <t>ケイタイ</t>
    </rPh>
    <phoneticPr fontId="2"/>
  </si>
  <si>
    <t>氏　　名</t>
    <rPh sb="0" eb="1">
      <t>シ</t>
    </rPh>
    <rPh sb="3" eb="4">
      <t>メイ</t>
    </rPh>
    <phoneticPr fontId="2"/>
  </si>
  <si>
    <t>賃金単価</t>
    <rPh sb="0" eb="2">
      <t>チンギン</t>
    </rPh>
    <rPh sb="2" eb="4">
      <t>タンカ</t>
    </rPh>
    <phoneticPr fontId="2"/>
  </si>
  <si>
    <t>職　　名</t>
    <rPh sb="0" eb="1">
      <t>ショク</t>
    </rPh>
    <rPh sb="3" eb="4">
      <t>メイ</t>
    </rPh>
    <phoneticPr fontId="2"/>
  </si>
  <si>
    <t>児童年齢及び数対応数</t>
    <rPh sb="0" eb="2">
      <t>ジドウ</t>
    </rPh>
    <rPh sb="2" eb="4">
      <t>ネンレイ</t>
    </rPh>
    <rPh sb="4" eb="5">
      <t>オヨ</t>
    </rPh>
    <rPh sb="6" eb="7">
      <t>カズ</t>
    </rPh>
    <rPh sb="7" eb="9">
      <t>タイオウ</t>
    </rPh>
    <rPh sb="9" eb="10">
      <t>スウ</t>
    </rPh>
    <phoneticPr fontId="2"/>
  </si>
  <si>
    <t>専門科目</t>
    <rPh sb="0" eb="2">
      <t>センモン</t>
    </rPh>
    <rPh sb="2" eb="4">
      <t>カモク</t>
    </rPh>
    <phoneticPr fontId="2"/>
  </si>
  <si>
    <t>報酬年額</t>
    <rPh sb="0" eb="2">
      <t>ホウシュウ</t>
    </rPh>
    <rPh sb="2" eb="4">
      <t>ネンガク</t>
    </rPh>
    <phoneticPr fontId="2"/>
  </si>
  <si>
    <t>パートタイム職員就業規則</t>
    <rPh sb="6" eb="8">
      <t>ショクイン</t>
    </rPh>
    <phoneticPr fontId="2"/>
  </si>
  <si>
    <t>4歳以上</t>
    <rPh sb="2" eb="4">
      <t>イジョウ</t>
    </rPh>
    <phoneticPr fontId="2"/>
  </si>
  <si>
    <t>経理規程</t>
  </si>
  <si>
    <t>就業規則</t>
  </si>
  <si>
    <t>給与規程</t>
  </si>
  <si>
    <t>旅費規程</t>
  </si>
  <si>
    <t>児童出欠簿</t>
  </si>
  <si>
    <t>保育日誌</t>
  </si>
  <si>
    <t>給食献立表（予定・実施）</t>
  </si>
  <si>
    <t>検食記録</t>
  </si>
  <si>
    <t>嗜好調査記録</t>
  </si>
  <si>
    <t>残食調査記録</t>
  </si>
  <si>
    <t>食品受払簿</t>
  </si>
  <si>
    <t>給食内容検討（栄養出納）表</t>
  </si>
  <si>
    <t>給食日誌</t>
  </si>
  <si>
    <t>衛生管理点検記録</t>
  </si>
  <si>
    <t>所 在 地</t>
    <rPh sb="0" eb="5">
      <t>ショザイチ</t>
    </rPh>
    <phoneticPr fontId="2"/>
  </si>
  <si>
    <t>設 置 者</t>
    <rPh sb="0" eb="5">
      <t>セッチシャ</t>
    </rPh>
    <phoneticPr fontId="2"/>
  </si>
  <si>
    <t>視診簿</t>
  </si>
  <si>
    <t>給食栄養量算定表</t>
  </si>
  <si>
    <t>防災管理規程（消防計画）</t>
  </si>
  <si>
    <t>労基法関係許可・届出</t>
  </si>
  <si>
    <t>研修等復命書</t>
  </si>
  <si>
    <t>職員会議録</t>
  </si>
  <si>
    <t>事務（業務）日誌</t>
  </si>
  <si>
    <t>年次有給休暇簿</t>
  </si>
  <si>
    <t>出張命令簿</t>
  </si>
  <si>
    <t>時間外勤務命令簿</t>
  </si>
  <si>
    <t>職員履歴書</t>
  </si>
  <si>
    <t>（1）職員の経験年数等</t>
    <rPh sb="10" eb="11">
      <t>トウ</t>
    </rPh>
    <phoneticPr fontId="2"/>
  </si>
  <si>
    <t>（2）兼任職員の状況</t>
    <rPh sb="3" eb="5">
      <t>ケンニン</t>
    </rPh>
    <rPh sb="5" eb="7">
      <t>ショクイン</t>
    </rPh>
    <rPh sb="8" eb="10">
      <t>ジョウキョウ</t>
    </rPh>
    <phoneticPr fontId="2"/>
  </si>
  <si>
    <t>兼任先名（施設名等）</t>
    <rPh sb="0" eb="2">
      <t>ケンニン</t>
    </rPh>
    <rPh sb="2" eb="3">
      <t>サキ</t>
    </rPh>
    <rPh sb="3" eb="4">
      <t>メイ</t>
    </rPh>
    <rPh sb="5" eb="8">
      <t>シセツメイ</t>
    </rPh>
    <rPh sb="8" eb="9">
      <t>トウ</t>
    </rPh>
    <phoneticPr fontId="2"/>
  </si>
  <si>
    <t>在職期間（勤務年数）</t>
    <rPh sb="5" eb="7">
      <t>キンム</t>
    </rPh>
    <rPh sb="7" eb="9">
      <t>ネンスウ</t>
    </rPh>
    <phoneticPr fontId="2"/>
  </si>
  <si>
    <t>（1）職員の経験年数等</t>
    <phoneticPr fontId="2"/>
  </si>
  <si>
    <t>000円／時間</t>
    <phoneticPr fontId="2"/>
  </si>
  <si>
    <t>に着色されたセルの入力に当たっては、プルダウンメニューから該当内容を選択してください。</t>
    <rPh sb="1" eb="3">
      <t>チャクショク</t>
    </rPh>
    <rPh sb="9" eb="11">
      <t>ニュウリョク</t>
    </rPh>
    <rPh sb="12" eb="13">
      <t>ア</t>
    </rPh>
    <rPh sb="29" eb="31">
      <t>ガイトウ</t>
    </rPh>
    <rPh sb="31" eb="33">
      <t>ナイヨウ</t>
    </rPh>
    <rPh sb="34" eb="36">
      <t>センタク</t>
    </rPh>
    <phoneticPr fontId="2"/>
  </si>
  <si>
    <t>（注）「認可定員の推移」欄において、定員変更が、3回以上行われている場合には、直近の2回について記入してください。</t>
    <rPh sb="1" eb="2">
      <t>チュウ</t>
    </rPh>
    <rPh sb="4" eb="6">
      <t>ニンカ</t>
    </rPh>
    <rPh sb="6" eb="8">
      <t>テイイン</t>
    </rPh>
    <rPh sb="9" eb="11">
      <t>スイイ</t>
    </rPh>
    <rPh sb="12" eb="13">
      <t>ラン</t>
    </rPh>
    <rPh sb="18" eb="20">
      <t>テイイン</t>
    </rPh>
    <rPh sb="20" eb="22">
      <t>ヘンコウ</t>
    </rPh>
    <rPh sb="25" eb="28">
      <t>カイイジョウ</t>
    </rPh>
    <rPh sb="28" eb="29">
      <t>オコナ</t>
    </rPh>
    <rPh sb="34" eb="36">
      <t>バアイ</t>
    </rPh>
    <rPh sb="39" eb="41">
      <t>チョッキン</t>
    </rPh>
    <rPh sb="43" eb="44">
      <t>カイ</t>
    </rPh>
    <rPh sb="48" eb="50">
      <t>キニュウ</t>
    </rPh>
    <phoneticPr fontId="2"/>
  </si>
  <si>
    <r>
      <t>（注）土曜日を８時間未満としている場合は、（3）に短縮の状況を記入</t>
    </r>
    <r>
      <rPr>
        <sz val="9"/>
        <rFont val="ＭＳ Ｐゴシック"/>
        <family val="3"/>
        <charset val="128"/>
      </rPr>
      <t>してください</t>
    </r>
    <r>
      <rPr>
        <sz val="8"/>
        <rFont val="ＭＳ Ｐゴシック"/>
        <family val="3"/>
        <charset val="128"/>
      </rPr>
      <t>。</t>
    </r>
    <rPh sb="3" eb="6">
      <t>ドヨウビ</t>
    </rPh>
    <rPh sb="8" eb="10">
      <t>ジカン</t>
    </rPh>
    <rPh sb="10" eb="12">
      <t>ミマン</t>
    </rPh>
    <rPh sb="17" eb="19">
      <t>バアイ</t>
    </rPh>
    <phoneticPr fontId="2"/>
  </si>
  <si>
    <t>（注）1 保育時間を短縮（８時間未満）している場合に記入してください。</t>
    <phoneticPr fontId="2"/>
  </si>
  <si>
    <t>　　　  有としてください。（以下同じ。）</t>
    <rPh sb="5" eb="6">
      <t>ア</t>
    </rPh>
    <rPh sb="15" eb="17">
      <t>イカ</t>
    </rPh>
    <rPh sb="17" eb="18">
      <t>オナ</t>
    </rPh>
    <phoneticPr fontId="2"/>
  </si>
  <si>
    <t>（注）1　監査資料作成基準日の状況を記入してください。</t>
    <rPh sb="1" eb="2">
      <t>チュウ</t>
    </rPh>
    <rPh sb="15" eb="17">
      <t>ジョウキョウ</t>
    </rPh>
    <rPh sb="18" eb="20">
      <t>キニュウ</t>
    </rPh>
    <phoneticPr fontId="2"/>
  </si>
  <si>
    <t>　　　2　「年齢構成」欄には、年度当初、クラス編成時の保育対象児童年齢を記入してください。</t>
    <rPh sb="15" eb="17">
      <t>ネンド</t>
    </rPh>
    <rPh sb="17" eb="19">
      <t>トウショ</t>
    </rPh>
    <phoneticPr fontId="2"/>
  </si>
  <si>
    <t>　　　4　「常勤の保育士」とは、保育所の就業規則等で常勤とされている保育士（採用形態の区別は問わない。）をいいます。</t>
    <rPh sb="6" eb="8">
      <t>ジョウキン</t>
    </rPh>
    <rPh sb="9" eb="12">
      <t>ホイクシ</t>
    </rPh>
    <rPh sb="16" eb="19">
      <t>ホイクショ</t>
    </rPh>
    <rPh sb="20" eb="22">
      <t>シュウギョウ</t>
    </rPh>
    <rPh sb="22" eb="24">
      <t>キソク</t>
    </rPh>
    <rPh sb="24" eb="25">
      <t>トウ</t>
    </rPh>
    <rPh sb="26" eb="28">
      <t>ジョウキン</t>
    </rPh>
    <rPh sb="34" eb="37">
      <t>ホイクシ</t>
    </rPh>
    <rPh sb="38" eb="40">
      <t>サイヨウ</t>
    </rPh>
    <rPh sb="40" eb="42">
      <t>ケイタイ</t>
    </rPh>
    <rPh sb="43" eb="45">
      <t>クベツ</t>
    </rPh>
    <rPh sb="46" eb="47">
      <t>ト</t>
    </rPh>
    <phoneticPr fontId="2"/>
  </si>
  <si>
    <t>　　　5　「短時間勤務の保育士」とは、１日６時間未満又は月20日未満勤務の保育士をいいます。</t>
    <rPh sb="6" eb="9">
      <t>タンジカン</t>
    </rPh>
    <rPh sb="9" eb="11">
      <t>キンム</t>
    </rPh>
    <rPh sb="12" eb="15">
      <t>ホイクシ</t>
    </rPh>
    <rPh sb="20" eb="21">
      <t>ニチ</t>
    </rPh>
    <rPh sb="22" eb="24">
      <t>ジカン</t>
    </rPh>
    <rPh sb="24" eb="26">
      <t>ミマン</t>
    </rPh>
    <rPh sb="26" eb="27">
      <t>マタ</t>
    </rPh>
    <rPh sb="28" eb="29">
      <t>ツキ</t>
    </rPh>
    <rPh sb="31" eb="32">
      <t>ニチ</t>
    </rPh>
    <rPh sb="32" eb="34">
      <t>ミマン</t>
    </rPh>
    <rPh sb="34" eb="36">
      <t>キンム</t>
    </rPh>
    <rPh sb="37" eb="40">
      <t>ホイクシ</t>
    </rPh>
    <phoneticPr fontId="2"/>
  </si>
  <si>
    <t>　　　6　「常勤以外の保育士」とは、常勤の保育士又は短時間勤務の保育士以外の保育士をいいます。</t>
    <rPh sb="6" eb="8">
      <t>ジョウキン</t>
    </rPh>
    <rPh sb="8" eb="10">
      <t>イガイ</t>
    </rPh>
    <rPh sb="11" eb="14">
      <t>ホイクシ</t>
    </rPh>
    <rPh sb="18" eb="20">
      <t>ジョウキン</t>
    </rPh>
    <rPh sb="21" eb="24">
      <t>ホイクシ</t>
    </rPh>
    <rPh sb="24" eb="25">
      <t>マタ</t>
    </rPh>
    <rPh sb="26" eb="29">
      <t>タンジカン</t>
    </rPh>
    <rPh sb="29" eb="31">
      <t>キンム</t>
    </rPh>
    <rPh sb="32" eb="35">
      <t>ホイクシ</t>
    </rPh>
    <rPh sb="35" eb="37">
      <t>イガイ</t>
    </rPh>
    <rPh sb="38" eb="41">
      <t>ホイクシ</t>
    </rPh>
    <phoneticPr fontId="2"/>
  </si>
  <si>
    <t>一時預かり事業</t>
    <rPh sb="0" eb="2">
      <t>イチジ</t>
    </rPh>
    <rPh sb="2" eb="3">
      <t>アズ</t>
    </rPh>
    <rPh sb="5" eb="7">
      <t>ジギョウ</t>
    </rPh>
    <phoneticPr fontId="2"/>
  </si>
  <si>
    <t>　　　2　常勤とは、各保育所の就業規則等で定められ、常勤とされる者と同一勤務形態にある者（正規、非正規を問わない。）をいいます。</t>
    <rPh sb="5" eb="7">
      <t>ジョウキン</t>
    </rPh>
    <rPh sb="10" eb="11">
      <t>カク</t>
    </rPh>
    <rPh sb="11" eb="14">
      <t>ホイクショ</t>
    </rPh>
    <rPh sb="15" eb="17">
      <t>シュウギョウ</t>
    </rPh>
    <rPh sb="17" eb="19">
      <t>キソク</t>
    </rPh>
    <rPh sb="19" eb="20">
      <t>トウ</t>
    </rPh>
    <rPh sb="21" eb="22">
      <t>サダ</t>
    </rPh>
    <rPh sb="26" eb="28">
      <t>ジョウキン</t>
    </rPh>
    <rPh sb="32" eb="33">
      <t>モノ</t>
    </rPh>
    <rPh sb="34" eb="35">
      <t>ドウ</t>
    </rPh>
    <rPh sb="35" eb="36">
      <t>イツ</t>
    </rPh>
    <rPh sb="36" eb="38">
      <t>キンム</t>
    </rPh>
    <rPh sb="38" eb="40">
      <t>ケイタイ</t>
    </rPh>
    <rPh sb="43" eb="44">
      <t>モノ</t>
    </rPh>
    <rPh sb="45" eb="47">
      <t>セイキ</t>
    </rPh>
    <rPh sb="48" eb="51">
      <t>ヒセイキ</t>
    </rPh>
    <rPh sb="52" eb="53">
      <t>ト</t>
    </rPh>
    <phoneticPr fontId="2"/>
  </si>
  <si>
    <t>　　　 　点第１位四捨五入）をいいます。</t>
    <phoneticPr fontId="2"/>
  </si>
  <si>
    <t>　　　5　１月は、原則として４週間で計算してください。</t>
    <rPh sb="6" eb="7">
      <t>ツキ</t>
    </rPh>
    <rPh sb="9" eb="11">
      <t>ゲンソク</t>
    </rPh>
    <rPh sb="15" eb="17">
      <t>シュウカン</t>
    </rPh>
    <rPh sb="18" eb="20">
      <t>ケイサン</t>
    </rPh>
    <phoneticPr fontId="2"/>
  </si>
  <si>
    <t>　　　 　○を付してください。</t>
    <phoneticPr fontId="2"/>
  </si>
  <si>
    <t>　　　7　地域子育て支援拠点事業（同様の自主事業を含む。）の専任職員である保育士は、原則として計上しないでください。</t>
    <rPh sb="30" eb="32">
      <t>センニン</t>
    </rPh>
    <rPh sb="32" eb="34">
      <t>ショクイン</t>
    </rPh>
    <rPh sb="37" eb="40">
      <t>ホイクシ</t>
    </rPh>
    <rPh sb="42" eb="44">
      <t>ゲンソク</t>
    </rPh>
    <rPh sb="47" eb="49">
      <t>ケイジョウ</t>
    </rPh>
    <phoneticPr fontId="2"/>
  </si>
  <si>
    <t>　　　8　分園がある場合には、保育士の配置状況について別途作成してください。</t>
    <rPh sb="5" eb="6">
      <t>ブン</t>
    </rPh>
    <rPh sb="6" eb="7">
      <t>エン</t>
    </rPh>
    <rPh sb="10" eb="12">
      <t>バアイ</t>
    </rPh>
    <rPh sb="15" eb="18">
      <t>ホイクシ</t>
    </rPh>
    <rPh sb="19" eb="21">
      <t>ハイチ</t>
    </rPh>
    <rPh sb="21" eb="23">
      <t>ジョウキョウ</t>
    </rPh>
    <rPh sb="27" eb="29">
      <t>ベット</t>
    </rPh>
    <rPh sb="29" eb="31">
      <t>サクセイ</t>
    </rPh>
    <phoneticPr fontId="2"/>
  </si>
  <si>
    <t>（参考）保育士（保健師等を含む。）の配置については、別紙「保育士の必要配置と配置基準」を参照してください。</t>
    <rPh sb="1" eb="3">
      <t>サンコウ</t>
    </rPh>
    <rPh sb="4" eb="7">
      <t>ホイクシ</t>
    </rPh>
    <rPh sb="8" eb="11">
      <t>ホケンシ</t>
    </rPh>
    <rPh sb="11" eb="12">
      <t>トウ</t>
    </rPh>
    <rPh sb="13" eb="14">
      <t>フク</t>
    </rPh>
    <rPh sb="18" eb="20">
      <t>ハイチ</t>
    </rPh>
    <rPh sb="44" eb="46">
      <t>サンショウ</t>
    </rPh>
    <phoneticPr fontId="2"/>
  </si>
  <si>
    <t>（注）1　「資格」欄には保育士等職種に応じた資格の有無を記入してください。（以下同じ。）</t>
    <rPh sb="1" eb="2">
      <t>チュウ</t>
    </rPh>
    <rPh sb="38" eb="40">
      <t>イカ</t>
    </rPh>
    <rPh sb="40" eb="41">
      <t>オナ</t>
    </rPh>
    <phoneticPr fontId="2"/>
  </si>
  <si>
    <t xml:space="preserve">　　　2　最低基準上の保育士定数の一部に算入できない短時間勤務保育士についても記入してください。 </t>
    <phoneticPr fontId="2"/>
  </si>
  <si>
    <t>（注）1　前年度４月１日以降の状況を記入してください。</t>
    <rPh sb="1" eb="2">
      <t>チュウ</t>
    </rPh>
    <rPh sb="5" eb="8">
      <t>ゼンネンド</t>
    </rPh>
    <rPh sb="9" eb="10">
      <t>ガツ</t>
    </rPh>
    <rPh sb="11" eb="12">
      <t>ニチ</t>
    </rPh>
    <rPh sb="12" eb="14">
      <t>イコウ</t>
    </rPh>
    <rPh sb="15" eb="17">
      <t>ジョウキョウ</t>
    </rPh>
    <rPh sb="18" eb="20">
      <t>キニュウ</t>
    </rPh>
    <phoneticPr fontId="2"/>
  </si>
  <si>
    <t>　　　2　採用形態（正規職員、臨時職員等）の区別を問わず記入してください。ただし、産休等代替職員は除いてください。</t>
    <rPh sb="5" eb="7">
      <t>サイヨウ</t>
    </rPh>
    <rPh sb="7" eb="9">
      <t>ケイタイ</t>
    </rPh>
    <rPh sb="10" eb="12">
      <t>セイキ</t>
    </rPh>
    <rPh sb="12" eb="13">
      <t>ショク</t>
    </rPh>
    <rPh sb="13" eb="14">
      <t>イン</t>
    </rPh>
    <rPh sb="15" eb="17">
      <t>リンジ</t>
    </rPh>
    <rPh sb="17" eb="19">
      <t>ショクイン</t>
    </rPh>
    <rPh sb="19" eb="20">
      <t>トウ</t>
    </rPh>
    <rPh sb="22" eb="24">
      <t>クベツ</t>
    </rPh>
    <rPh sb="25" eb="26">
      <t>ト</t>
    </rPh>
    <rPh sb="28" eb="30">
      <t>キニュウ</t>
    </rPh>
    <phoneticPr fontId="2"/>
  </si>
  <si>
    <t>（注）1　前年度監査資料作成基準日以降の職員の異動状況を記入してください。</t>
    <rPh sb="1" eb="2">
      <t>チュウ</t>
    </rPh>
    <rPh sb="5" eb="8">
      <t>ゼンネンド</t>
    </rPh>
    <rPh sb="10" eb="12">
      <t>シリョウ</t>
    </rPh>
    <rPh sb="12" eb="14">
      <t>サクセイ</t>
    </rPh>
    <rPh sb="14" eb="17">
      <t>キジュンビ</t>
    </rPh>
    <phoneticPr fontId="2"/>
  </si>
  <si>
    <t>　　　2　採用、転出、転入者の順に記入してください。</t>
    <rPh sb="8" eb="10">
      <t>テンシュツ</t>
    </rPh>
    <rPh sb="11" eb="14">
      <t>テンニュウシャ</t>
    </rPh>
    <rPh sb="15" eb="16">
      <t>ジュン</t>
    </rPh>
    <phoneticPr fontId="2"/>
  </si>
  <si>
    <t>　　　3　採用形態（正規職員、臨時職員、パート、派遣等）の区別を問わず記入してください。ただし、産休等代替職員は除いてください。</t>
    <rPh sb="24" eb="26">
      <t>ハケン</t>
    </rPh>
    <rPh sb="48" eb="50">
      <t>サンキュウ</t>
    </rPh>
    <rPh sb="50" eb="51">
      <t>トウ</t>
    </rPh>
    <rPh sb="51" eb="53">
      <t>ダイタイ</t>
    </rPh>
    <rPh sb="53" eb="55">
      <t>ショクイン</t>
    </rPh>
    <rPh sb="56" eb="57">
      <t>ノゾ</t>
    </rPh>
    <phoneticPr fontId="2"/>
  </si>
  <si>
    <t>　　　4　「区分」欄には、採用、転出、転入の区分を記入してください。</t>
    <rPh sb="6" eb="8">
      <t>クブン</t>
    </rPh>
    <rPh sb="9" eb="10">
      <t>ラン</t>
    </rPh>
    <rPh sb="13" eb="15">
      <t>サイヨウ</t>
    </rPh>
    <rPh sb="16" eb="18">
      <t>テンシュツ</t>
    </rPh>
    <rPh sb="19" eb="21">
      <t>テンニュウ</t>
    </rPh>
    <rPh sb="22" eb="24">
      <t>クブン</t>
    </rPh>
    <rPh sb="25" eb="27">
      <t>キニュウ</t>
    </rPh>
    <phoneticPr fontId="2"/>
  </si>
  <si>
    <t>　　　5　正規職員以外の採用の場合には、「雇用予定年月」欄に期間を記入してください。なお、更新を予定している場合には、更新予定期間を含めて記</t>
    <rPh sb="5" eb="7">
      <t>セイキ</t>
    </rPh>
    <rPh sb="7" eb="9">
      <t>ショクイン</t>
    </rPh>
    <rPh sb="9" eb="11">
      <t>イガイ</t>
    </rPh>
    <rPh sb="12" eb="14">
      <t>サイヨウ</t>
    </rPh>
    <rPh sb="15" eb="17">
      <t>バアイ</t>
    </rPh>
    <rPh sb="21" eb="23">
      <t>コヨウ</t>
    </rPh>
    <rPh sb="23" eb="25">
      <t>ヨテイ</t>
    </rPh>
    <rPh sb="25" eb="27">
      <t>ネンゲツ</t>
    </rPh>
    <rPh sb="28" eb="29">
      <t>ラン</t>
    </rPh>
    <rPh sb="30" eb="32">
      <t>キカン</t>
    </rPh>
    <rPh sb="33" eb="35">
      <t>キニュウ</t>
    </rPh>
    <rPh sb="45" eb="47">
      <t>コウシン</t>
    </rPh>
    <rPh sb="48" eb="50">
      <t>ヨテイ</t>
    </rPh>
    <rPh sb="54" eb="56">
      <t>バアイ</t>
    </rPh>
    <rPh sb="59" eb="61">
      <t>コウシン</t>
    </rPh>
    <rPh sb="61" eb="63">
      <t>ヨテイ</t>
    </rPh>
    <rPh sb="63" eb="65">
      <t>キカン</t>
    </rPh>
    <phoneticPr fontId="2"/>
  </si>
  <si>
    <t>　　　   入してください。（例：雇用通知書による雇用期間６ヶ月、更新予定６ヶ月の場合は１年(更新予定)）</t>
    <rPh sb="15" eb="16">
      <t>レイ</t>
    </rPh>
    <rPh sb="17" eb="19">
      <t>コヨウ</t>
    </rPh>
    <rPh sb="19" eb="22">
      <t>ツウチショ</t>
    </rPh>
    <rPh sb="25" eb="27">
      <t>コヨウ</t>
    </rPh>
    <rPh sb="27" eb="29">
      <t>キカン</t>
    </rPh>
    <rPh sb="31" eb="32">
      <t>ゲツ</t>
    </rPh>
    <rPh sb="33" eb="35">
      <t>コウシン</t>
    </rPh>
    <rPh sb="35" eb="37">
      <t>ヨテイ</t>
    </rPh>
    <rPh sb="39" eb="40">
      <t>ゲツ</t>
    </rPh>
    <rPh sb="41" eb="43">
      <t>バアイ</t>
    </rPh>
    <rPh sb="45" eb="46">
      <t>ネン</t>
    </rPh>
    <rPh sb="47" eb="49">
      <t>コウシン</t>
    </rPh>
    <rPh sb="49" eb="51">
      <t>ヨテイ</t>
    </rPh>
    <phoneticPr fontId="2"/>
  </si>
  <si>
    <t>　　　6　採用の場合には、「選考」及び「選考方法」欄を記入してください。</t>
    <rPh sb="5" eb="7">
      <t>サイヨウ</t>
    </rPh>
    <rPh sb="8" eb="10">
      <t>バアイ</t>
    </rPh>
    <rPh sb="14" eb="16">
      <t>センコウ</t>
    </rPh>
    <rPh sb="17" eb="18">
      <t>オヨ</t>
    </rPh>
    <rPh sb="20" eb="22">
      <t>センコウ</t>
    </rPh>
    <rPh sb="22" eb="24">
      <t>ホウホウ</t>
    </rPh>
    <rPh sb="25" eb="26">
      <t>ラン</t>
    </rPh>
    <rPh sb="27" eb="29">
      <t>キニュウ</t>
    </rPh>
    <phoneticPr fontId="2"/>
  </si>
  <si>
    <t>（注）1　前年度監査資料作成基準日以降の職員の状況を記入してください。</t>
    <rPh sb="1" eb="2">
      <t>チュウ</t>
    </rPh>
    <rPh sb="5" eb="8">
      <t>ゼンネンド</t>
    </rPh>
    <rPh sb="10" eb="12">
      <t>シリョウ</t>
    </rPh>
    <rPh sb="12" eb="14">
      <t>サクセイ</t>
    </rPh>
    <rPh sb="14" eb="17">
      <t>キジュンビ</t>
    </rPh>
    <phoneticPr fontId="2"/>
  </si>
  <si>
    <t>　　　2　「区分」欄には、産休、病休、育休等の区分を記入してください。</t>
    <rPh sb="6" eb="8">
      <t>クブン</t>
    </rPh>
    <rPh sb="9" eb="10">
      <t>ラン</t>
    </rPh>
    <rPh sb="13" eb="15">
      <t>サンキュウ</t>
    </rPh>
    <rPh sb="16" eb="17">
      <t>ビョウ</t>
    </rPh>
    <rPh sb="17" eb="18">
      <t>キュウ</t>
    </rPh>
    <rPh sb="19" eb="21">
      <t>イクキュウ</t>
    </rPh>
    <rPh sb="21" eb="22">
      <t>トウ</t>
    </rPh>
    <rPh sb="23" eb="25">
      <t>クブン</t>
    </rPh>
    <rPh sb="26" eb="28">
      <t>キニュウ</t>
    </rPh>
    <phoneticPr fontId="2"/>
  </si>
  <si>
    <t>（注）1　６職員の配置状況（1）で計上した職員について、監査資料作成基準日の状況を記入してください。</t>
    <rPh sb="6" eb="8">
      <t>ショクイン</t>
    </rPh>
    <rPh sb="9" eb="11">
      <t>ハイチ</t>
    </rPh>
    <rPh sb="11" eb="13">
      <t>ジョウキョウ</t>
    </rPh>
    <rPh sb="17" eb="19">
      <t>ケイジョウ</t>
    </rPh>
    <rPh sb="21" eb="23">
      <t>ショクイン</t>
    </rPh>
    <rPh sb="30" eb="32">
      <t>シリョウ</t>
    </rPh>
    <rPh sb="32" eb="34">
      <t>サクセイ</t>
    </rPh>
    <phoneticPr fontId="2"/>
  </si>
  <si>
    <t>　　　2　｢採用形態の別｣欄は、正規、臨時、パート、派遣等と記入してください。</t>
    <rPh sb="6" eb="8">
      <t>サイヨウ</t>
    </rPh>
    <rPh sb="8" eb="10">
      <t>ケイタイ</t>
    </rPh>
    <rPh sb="11" eb="12">
      <t>ベツ</t>
    </rPh>
    <rPh sb="16" eb="18">
      <t>セイキ</t>
    </rPh>
    <rPh sb="19" eb="21">
      <t>リンジ</t>
    </rPh>
    <rPh sb="26" eb="28">
      <t>ハケン</t>
    </rPh>
    <rPh sb="28" eb="29">
      <t>トウ</t>
    </rPh>
    <rPh sb="30" eb="32">
      <t>キニュウ</t>
    </rPh>
    <phoneticPr fontId="2"/>
  </si>
  <si>
    <t>　　　3　｢他の社会福祉施設経験年数｣欄は、措置費等の支弁対象となっている施設に勤務した年数を記入してください。　（パートタイム職員を除き、臨時</t>
    <phoneticPr fontId="2"/>
  </si>
  <si>
    <t>（注）本表は（1）表により兼任となっている職員について記入してください。なお、「番号」欄には、（1）表の番号を記入してください。</t>
    <phoneticPr fontId="2"/>
  </si>
  <si>
    <t>（注）「諸手当」欄は、監査資料作成基準日の直近の支給日現在の金額を記入してください。</t>
    <rPh sb="4" eb="7">
      <t>ショテアテ</t>
    </rPh>
    <rPh sb="8" eb="9">
      <t>ラン</t>
    </rPh>
    <rPh sb="13" eb="15">
      <t>シリョウ</t>
    </rPh>
    <rPh sb="15" eb="17">
      <t>サクセイ</t>
    </rPh>
    <rPh sb="21" eb="23">
      <t>チョッキン</t>
    </rPh>
    <rPh sb="24" eb="27">
      <t>シキュウビ</t>
    </rPh>
    <rPh sb="27" eb="29">
      <t>ゲンザイ</t>
    </rPh>
    <rPh sb="30" eb="32">
      <t>キンガク</t>
    </rPh>
    <phoneticPr fontId="2"/>
  </si>
  <si>
    <t>一時預かり等実児童数</t>
    <rPh sb="2" eb="3">
      <t>アズ</t>
    </rPh>
    <phoneticPr fontId="2"/>
  </si>
  <si>
    <t>一時預かり事業</t>
    <rPh sb="2" eb="3">
      <t>アズ</t>
    </rPh>
    <phoneticPr fontId="2"/>
  </si>
  <si>
    <t>(注)</t>
    <rPh sb="1" eb="2">
      <t>チュウ</t>
    </rPh>
    <phoneticPr fontId="2"/>
  </si>
  <si>
    <t>　　　　　　　　　　　　保育所（園）　   　</t>
    <rPh sb="12" eb="13">
      <t>タモツ</t>
    </rPh>
    <rPh sb="13" eb="14">
      <t>イク</t>
    </rPh>
    <rPh sb="14" eb="15">
      <t>ショ</t>
    </rPh>
    <rPh sb="16" eb="17">
      <t>エン</t>
    </rPh>
    <phoneticPr fontId="2"/>
  </si>
  <si>
    <t>児童票※</t>
    <phoneticPr fontId="2"/>
  </si>
  <si>
    <t>小口現金出納帳</t>
    <rPh sb="0" eb="2">
      <t>コグチ</t>
    </rPh>
    <phoneticPr fontId="2"/>
  </si>
  <si>
    <t>決算附属明細表</t>
    <rPh sb="2" eb="4">
      <t>フゾク</t>
    </rPh>
    <phoneticPr fontId="2"/>
  </si>
  <si>
    <t>　本表は、監査資料作成基準日の属する月まで記入してください。</t>
    <rPh sb="1" eb="2">
      <t>ホン</t>
    </rPh>
    <rPh sb="2" eb="3">
      <t>ヒョウ</t>
    </rPh>
    <phoneticPr fontId="2"/>
  </si>
  <si>
    <t>※　入所児童の処遇の状況を明らかにする帳簿であって、名称は問いません。</t>
    <rPh sb="2" eb="4">
      <t>ニュウショ</t>
    </rPh>
    <rPh sb="4" eb="6">
      <t>ジドウ</t>
    </rPh>
    <rPh sb="7" eb="9">
      <t>ショグウ</t>
    </rPh>
    <rPh sb="10" eb="12">
      <t>ジョウキョウ</t>
    </rPh>
    <rPh sb="13" eb="14">
      <t>アキ</t>
    </rPh>
    <rPh sb="19" eb="21">
      <t>チョウボ</t>
    </rPh>
    <rPh sb="26" eb="28">
      <t>メイショウ</t>
    </rPh>
    <rPh sb="29" eb="30">
      <t>ト</t>
    </rPh>
    <phoneticPr fontId="2"/>
  </si>
  <si>
    <t>１  施設の概要</t>
    <rPh sb="6" eb="8">
      <t>ガイヨウ</t>
    </rPh>
    <phoneticPr fontId="2"/>
  </si>
  <si>
    <t>１　施設の概要</t>
    <rPh sb="5" eb="7">
      <t>ガイヨウ</t>
    </rPh>
    <phoneticPr fontId="2"/>
  </si>
  <si>
    <t>採用形態の別</t>
    <rPh sb="0" eb="2">
      <t>サイヨウ</t>
    </rPh>
    <rPh sb="2" eb="4">
      <t>ケイタイ</t>
    </rPh>
    <rPh sb="5" eb="6">
      <t>ベツ</t>
    </rPh>
    <phoneticPr fontId="2"/>
  </si>
  <si>
    <t>専任兼任の別</t>
    <rPh sb="0" eb="2">
      <t>センニン</t>
    </rPh>
    <rPh sb="2" eb="4">
      <t>ケンニン</t>
    </rPh>
    <rPh sb="5" eb="6">
      <t>ベツ</t>
    </rPh>
    <phoneticPr fontId="2"/>
  </si>
  <si>
    <t>資格の
種別</t>
    <rPh sb="0" eb="2">
      <t>シカク</t>
    </rPh>
    <rPh sb="4" eb="6">
      <t>シュベツ</t>
    </rPh>
    <phoneticPr fontId="2"/>
  </si>
  <si>
    <t>他の社会福祉施設経験年数</t>
    <rPh sb="0" eb="1">
      <t>タ</t>
    </rPh>
    <rPh sb="2" eb="4">
      <t>シャカイ</t>
    </rPh>
    <rPh sb="4" eb="6">
      <t>フクシ</t>
    </rPh>
    <rPh sb="6" eb="8">
      <t>シセツ</t>
    </rPh>
    <rPh sb="8" eb="10">
      <t>ケイケン</t>
    </rPh>
    <rPh sb="10" eb="12">
      <t>ネンスウ</t>
    </rPh>
    <phoneticPr fontId="2"/>
  </si>
  <si>
    <t>　　　4　公立保育所の職員の｢経験年数」欄には、市町村への採用年月日及び当該市町村職員としての経験年数（保育所以外を除く。）を記入してください。</t>
    <rPh sb="11" eb="13">
      <t>ショクイン</t>
    </rPh>
    <rPh sb="47" eb="49">
      <t>ケイケン</t>
    </rPh>
    <rPh sb="55" eb="57">
      <t>イガイ</t>
    </rPh>
    <rPh sb="58" eb="59">
      <t>ノゾ</t>
    </rPh>
    <phoneticPr fontId="2"/>
  </si>
  <si>
    <t>採用
年月日</t>
    <rPh sb="0" eb="2">
      <t>サイヨウ</t>
    </rPh>
    <rPh sb="3" eb="4">
      <t>ネン</t>
    </rPh>
    <rPh sb="4" eb="5">
      <t>ツキ</t>
    </rPh>
    <rPh sb="5" eb="6">
      <t>ニチ</t>
    </rPh>
    <phoneticPr fontId="2"/>
  </si>
  <si>
    <t>必要数</t>
    <rPh sb="0" eb="2">
      <t>ヒツヨウ</t>
    </rPh>
    <rPh sb="2" eb="3">
      <t>スウ</t>
    </rPh>
    <phoneticPr fontId="2"/>
  </si>
  <si>
    <t>配置数</t>
    <rPh sb="0" eb="3">
      <t>ハイチスウ</t>
    </rPh>
    <phoneticPr fontId="2"/>
  </si>
  <si>
    <t>小数点第2位切捨</t>
    <rPh sb="0" eb="3">
      <t>ショウスウテン</t>
    </rPh>
    <rPh sb="3" eb="4">
      <t>ダイ</t>
    </rPh>
    <rPh sb="5" eb="6">
      <t>イ</t>
    </rPh>
    <rPh sb="6" eb="7">
      <t>キ</t>
    </rPh>
    <rPh sb="7" eb="8">
      <t>ス</t>
    </rPh>
    <phoneticPr fontId="2"/>
  </si>
  <si>
    <t>Ｂ</t>
    <phoneticPr fontId="2"/>
  </si>
  <si>
    <t>（2）　（1）以外の職員（保育補助者等）配置の状況</t>
    <rPh sb="7" eb="9">
      <t>イガイ</t>
    </rPh>
    <rPh sb="13" eb="15">
      <t>ホイク</t>
    </rPh>
    <rPh sb="15" eb="17">
      <t>ホジョ</t>
    </rPh>
    <rPh sb="17" eb="18">
      <t>シャ</t>
    </rPh>
    <rPh sb="18" eb="19">
      <t>トウ</t>
    </rPh>
    <rPh sb="20" eb="22">
      <t>ハイチ</t>
    </rPh>
    <phoneticPr fontId="2"/>
  </si>
  <si>
    <t>4  月</t>
    <phoneticPr fontId="2"/>
  </si>
  <si>
    <t>5  月</t>
    <phoneticPr fontId="2"/>
  </si>
  <si>
    <t>6  月</t>
    <phoneticPr fontId="2"/>
  </si>
  <si>
    <t>7  月</t>
    <phoneticPr fontId="2"/>
  </si>
  <si>
    <t>8  月</t>
    <phoneticPr fontId="2"/>
  </si>
  <si>
    <t>9  月</t>
    <phoneticPr fontId="2"/>
  </si>
  <si>
    <t>10  月</t>
    <phoneticPr fontId="2"/>
  </si>
  <si>
    <t>11  月</t>
    <phoneticPr fontId="2"/>
  </si>
  <si>
    <t>12  月</t>
    <phoneticPr fontId="2"/>
  </si>
  <si>
    <t>2  月</t>
    <phoneticPr fontId="2"/>
  </si>
  <si>
    <t>　　　3　県条例上の保育士定数の一部に算入できない短時間勤務保育士については含めないでください。</t>
    <rPh sb="5" eb="8">
      <t>ケンジョウレイ</t>
    </rPh>
    <rPh sb="38" eb="39">
      <t>フク</t>
    </rPh>
    <phoneticPr fontId="2"/>
  </si>
  <si>
    <t>配置職員数</t>
    <rPh sb="0" eb="2">
      <t>ハイチ</t>
    </rPh>
    <rPh sb="2" eb="4">
      <t>ショクイン</t>
    </rPh>
    <rPh sb="4" eb="5">
      <t>スウ</t>
    </rPh>
    <phoneticPr fontId="2"/>
  </si>
  <si>
    <t>　　　6　配置職員数記入欄のうち、「所長設置単価適用」欄、「専任主任保育士」欄及び「実施補助事業等」欄において、該当するものには有無又は</t>
    <rPh sb="5" eb="7">
      <t>ハイチ</t>
    </rPh>
    <rPh sb="7" eb="10">
      <t>ショクインスウ</t>
    </rPh>
    <rPh sb="48" eb="49">
      <t>トウ</t>
    </rPh>
    <phoneticPr fontId="2"/>
  </si>
  <si>
    <t>常時最低基準を満たすための数</t>
    <rPh sb="0" eb="2">
      <t>ジョウジ</t>
    </rPh>
    <rPh sb="2" eb="4">
      <t>サイテイ</t>
    </rPh>
    <rPh sb="4" eb="6">
      <t>キジュン</t>
    </rPh>
    <rPh sb="7" eb="8">
      <t>ミ</t>
    </rPh>
    <rPh sb="13" eb="14">
      <t>カズ</t>
    </rPh>
    <phoneticPr fontId="2"/>
  </si>
  <si>
    <t>Ｄ</t>
    <phoneticPr fontId="2"/>
  </si>
  <si>
    <t>人</t>
    <rPh sb="0" eb="1">
      <t>ヒト</t>
    </rPh>
    <phoneticPr fontId="2"/>
  </si>
  <si>
    <t>合計(Ｋ=A+B+C+Ｄ+E+F+G+H+I+J）</t>
    <rPh sb="0" eb="2">
      <t>ゴウケイ</t>
    </rPh>
    <phoneticPr fontId="2"/>
  </si>
  <si>
    <t>嘱託医等</t>
    <rPh sb="0" eb="3">
      <t>ショクタクイ</t>
    </rPh>
    <rPh sb="3" eb="4">
      <t>トウ</t>
    </rPh>
    <phoneticPr fontId="2"/>
  </si>
  <si>
    <t>看護師</t>
    <rPh sb="0" eb="3">
      <t>カンゴシ</t>
    </rPh>
    <phoneticPr fontId="2"/>
  </si>
  <si>
    <t>保健師</t>
    <rPh sb="0" eb="3">
      <t>ホケンシ</t>
    </rPh>
    <phoneticPr fontId="2"/>
  </si>
  <si>
    <t>乳児を入れさせる保育所にあっては保健師又は看護師</t>
    <rPh sb="0" eb="2">
      <t>ニュウジ</t>
    </rPh>
    <rPh sb="3" eb="4">
      <t>イ</t>
    </rPh>
    <rPh sb="8" eb="11">
      <t>ホイクショ</t>
    </rPh>
    <rPh sb="16" eb="19">
      <t>ホケンシ</t>
    </rPh>
    <rPh sb="19" eb="20">
      <t>マタ</t>
    </rPh>
    <rPh sb="21" eb="24">
      <t>カンゴシ</t>
    </rPh>
    <phoneticPr fontId="2"/>
  </si>
  <si>
    <t>を配置するよう努めるものとされる。</t>
    <rPh sb="1" eb="3">
      <t>ハイチ</t>
    </rPh>
    <rPh sb="7" eb="8">
      <t>ツト</t>
    </rPh>
    <phoneticPr fontId="2"/>
  </si>
  <si>
    <t xml:space="preserve">利用定員
</t>
    <rPh sb="0" eb="2">
      <t>リヨウ</t>
    </rPh>
    <phoneticPr fontId="2"/>
  </si>
  <si>
    <t>２号</t>
    <rPh sb="1" eb="2">
      <t>ゴウ</t>
    </rPh>
    <phoneticPr fontId="2"/>
  </si>
  <si>
    <t>３号</t>
    <rPh sb="1" eb="2">
      <t>ゴウ</t>
    </rPh>
    <phoneticPr fontId="2"/>
  </si>
  <si>
    <t>　</t>
    <phoneticPr fontId="2"/>
  </si>
  <si>
    <t>　</t>
    <phoneticPr fontId="2"/>
  </si>
  <si>
    <t>　</t>
    <phoneticPr fontId="2"/>
  </si>
  <si>
    <t>※　「特例で１号認定子どもを保育している場合は、在籍児童数に含める」旨を記載する。</t>
    <rPh sb="3" eb="5">
      <t>トクレイ</t>
    </rPh>
    <rPh sb="7" eb="8">
      <t>ゴウ</t>
    </rPh>
    <rPh sb="8" eb="10">
      <t>ニンテイ</t>
    </rPh>
    <rPh sb="10" eb="11">
      <t>コ</t>
    </rPh>
    <rPh sb="14" eb="16">
      <t>ホイク</t>
    </rPh>
    <rPh sb="20" eb="22">
      <t>バアイ</t>
    </rPh>
    <rPh sb="24" eb="26">
      <t>ザイセキ</t>
    </rPh>
    <rPh sb="26" eb="28">
      <t>ジドウ</t>
    </rPh>
    <rPh sb="28" eb="29">
      <t>スウ</t>
    </rPh>
    <rPh sb="30" eb="31">
      <t>フク</t>
    </rPh>
    <rPh sb="34" eb="35">
      <t>ムネ</t>
    </rPh>
    <rPh sb="36" eb="38">
      <t>キサイ</t>
    </rPh>
    <phoneticPr fontId="2"/>
  </si>
  <si>
    <t>　</t>
    <phoneticPr fontId="2"/>
  </si>
  <si>
    <t>　</t>
    <phoneticPr fontId="2"/>
  </si>
  <si>
    <t>　</t>
    <phoneticPr fontId="2"/>
  </si>
  <si>
    <t>２　前回監査の文書指摘事項に対する改善状況</t>
    <rPh sb="2" eb="4">
      <t>ゼンカイ</t>
    </rPh>
    <rPh sb="4" eb="6">
      <t>カンサ</t>
    </rPh>
    <rPh sb="7" eb="9">
      <t>ブンショ</t>
    </rPh>
    <rPh sb="9" eb="11">
      <t>シテキ</t>
    </rPh>
    <rPh sb="11" eb="13">
      <t>ジコウ</t>
    </rPh>
    <rPh sb="14" eb="15">
      <t>タイ</t>
    </rPh>
    <rPh sb="17" eb="19">
      <t>カイゼン</t>
    </rPh>
    <rPh sb="19" eb="21">
      <t>ジョウキョウ</t>
    </rPh>
    <phoneticPr fontId="2"/>
  </si>
  <si>
    <t>　　本年度入所児童数</t>
    <rPh sb="2" eb="5">
      <t>ホンネンド</t>
    </rPh>
    <rPh sb="5" eb="7">
      <t>ニュウショ</t>
    </rPh>
    <rPh sb="7" eb="9">
      <t>ジドウ</t>
    </rPh>
    <rPh sb="9" eb="10">
      <t>スウ</t>
    </rPh>
    <phoneticPr fontId="2"/>
  </si>
  <si>
    <t>1  月</t>
    <phoneticPr fontId="2"/>
  </si>
  <si>
    <t>粉ミルク受払簿</t>
    <rPh sb="0" eb="1">
      <t>コナ</t>
    </rPh>
    <phoneticPr fontId="2"/>
  </si>
  <si>
    <t>　　　2  延長保育又は一時預かり料等について、保育時間等により料金が異なる場合又は飲食費等を徴収している場合は、区分して記入してください。</t>
    <rPh sb="6" eb="8">
      <t>エンチョウ</t>
    </rPh>
    <rPh sb="8" eb="10">
      <t>ホイク</t>
    </rPh>
    <rPh sb="10" eb="11">
      <t>マタ</t>
    </rPh>
    <rPh sb="12" eb="14">
      <t>イチジ</t>
    </rPh>
    <rPh sb="14" eb="15">
      <t>アズ</t>
    </rPh>
    <rPh sb="17" eb="18">
      <t>リョウ</t>
    </rPh>
    <rPh sb="18" eb="19">
      <t>トウ</t>
    </rPh>
    <rPh sb="24" eb="26">
      <t>ホイク</t>
    </rPh>
    <rPh sb="26" eb="29">
      <t>ジカントウ</t>
    </rPh>
    <rPh sb="32" eb="34">
      <t>リョウキン</t>
    </rPh>
    <rPh sb="35" eb="36">
      <t>コト</t>
    </rPh>
    <rPh sb="38" eb="40">
      <t>バアイ</t>
    </rPh>
    <rPh sb="40" eb="41">
      <t>マタ</t>
    </rPh>
    <rPh sb="42" eb="45">
      <t>インショクヒ</t>
    </rPh>
    <rPh sb="45" eb="46">
      <t>トウ</t>
    </rPh>
    <rPh sb="47" eb="49">
      <t>チョウシュウ</t>
    </rPh>
    <rPh sb="53" eb="55">
      <t>バアイ</t>
    </rPh>
    <rPh sb="57" eb="59">
      <t>クブン</t>
    </rPh>
    <rPh sb="61" eb="63">
      <t>キニュウ</t>
    </rPh>
    <phoneticPr fontId="53"/>
  </si>
  <si>
    <t>（注） 1  「保育料」とは別に別途徴収しているものすべてを記入してください。</t>
    <rPh sb="30" eb="32">
      <t>キニュウ</t>
    </rPh>
    <phoneticPr fontId="53"/>
  </si>
  <si>
    <t>円</t>
    <rPh sb="0" eb="1">
      <t>エン</t>
    </rPh>
    <phoneticPr fontId="53"/>
  </si>
  <si>
    <t>費（代）</t>
    <rPh sb="0" eb="1">
      <t>ヒ</t>
    </rPh>
    <rPh sb="2" eb="3">
      <t>ダイ</t>
    </rPh>
    <phoneticPr fontId="53"/>
  </si>
  <si>
    <t>（左の経費の使用内容）</t>
    <phoneticPr fontId="53"/>
  </si>
  <si>
    <t>そ　　　の　　　他</t>
    <rPh sb="8" eb="9">
      <t>タ</t>
    </rPh>
    <phoneticPr fontId="53"/>
  </si>
  <si>
    <t>（左の経費の使用内容）</t>
    <rPh sb="1" eb="2">
      <t>ヒダリ</t>
    </rPh>
    <rPh sb="3" eb="5">
      <t>ケイヒ</t>
    </rPh>
    <rPh sb="6" eb="8">
      <t>シヨウ</t>
    </rPh>
    <rPh sb="8" eb="10">
      <t>ナイヨウ</t>
    </rPh>
    <phoneticPr fontId="53"/>
  </si>
  <si>
    <t>年（月）額</t>
    <rPh sb="0" eb="1">
      <t>ネン</t>
    </rPh>
    <rPh sb="2" eb="3">
      <t>ツキ</t>
    </rPh>
    <rPh sb="4" eb="5">
      <t>ガク</t>
    </rPh>
    <phoneticPr fontId="53"/>
  </si>
  <si>
    <t>保  護  者  会  費</t>
    <rPh sb="0" eb="1">
      <t>タモツ</t>
    </rPh>
    <rPh sb="3" eb="4">
      <t>マモル</t>
    </rPh>
    <rPh sb="6" eb="7">
      <t>モノ</t>
    </rPh>
    <rPh sb="9" eb="10">
      <t>カイ</t>
    </rPh>
    <rPh sb="12" eb="13">
      <t>ヒ</t>
    </rPh>
    <phoneticPr fontId="53"/>
  </si>
  <si>
    <t>教     　材　     費</t>
    <rPh sb="0" eb="1">
      <t>キョウ</t>
    </rPh>
    <rPh sb="7" eb="8">
      <t>ザイ</t>
    </rPh>
    <rPh sb="14" eb="15">
      <t>ヒ</t>
    </rPh>
    <phoneticPr fontId="53"/>
  </si>
  <si>
    <t>月額</t>
    <rPh sb="0" eb="1">
      <t>ツキ</t>
    </rPh>
    <rPh sb="1" eb="2">
      <t>ガク</t>
    </rPh>
    <phoneticPr fontId="53"/>
  </si>
  <si>
    <t>職  員  給  食  費</t>
    <rPh sb="0" eb="1">
      <t>ショク</t>
    </rPh>
    <rPh sb="3" eb="4">
      <t>イン</t>
    </rPh>
    <rPh sb="6" eb="7">
      <t>キュウ</t>
    </rPh>
    <rPh sb="9" eb="10">
      <t>ショク</t>
    </rPh>
    <rPh sb="12" eb="13">
      <t>ヒ</t>
    </rPh>
    <phoneticPr fontId="53"/>
  </si>
  <si>
    <t>児　童  給  食  費
（児童主食費）</t>
    <rPh sb="0" eb="1">
      <t>ジ</t>
    </rPh>
    <rPh sb="2" eb="3">
      <t>ワラベ</t>
    </rPh>
    <rPh sb="5" eb="6">
      <t>キュウ</t>
    </rPh>
    <rPh sb="8" eb="9">
      <t>ショク</t>
    </rPh>
    <rPh sb="11" eb="12">
      <t>ヒ</t>
    </rPh>
    <rPh sb="14" eb="16">
      <t>ジドウ</t>
    </rPh>
    <rPh sb="16" eb="18">
      <t>シュショク</t>
    </rPh>
    <rPh sb="18" eb="19">
      <t>ヒ</t>
    </rPh>
    <phoneticPr fontId="53"/>
  </si>
  <si>
    <t xml:space="preserve"> </t>
    <phoneticPr fontId="53"/>
  </si>
  <si>
    <t>区分</t>
    <rPh sb="0" eb="2">
      <t>クブン</t>
    </rPh>
    <phoneticPr fontId="53"/>
  </si>
  <si>
    <t>保育料</t>
    <rPh sb="0" eb="1">
      <t>タモツ</t>
    </rPh>
    <rPh sb="1" eb="2">
      <t>イク</t>
    </rPh>
    <rPh sb="2" eb="3">
      <t>リョウ</t>
    </rPh>
    <phoneticPr fontId="53"/>
  </si>
  <si>
    <t>（例）月額</t>
    <rPh sb="1" eb="2">
      <t>レイ</t>
    </rPh>
    <rPh sb="3" eb="5">
      <t>ゲツガク</t>
    </rPh>
    <phoneticPr fontId="53"/>
  </si>
  <si>
    <t>特定保育料</t>
    <rPh sb="0" eb="2">
      <t>トクテイ</t>
    </rPh>
    <rPh sb="2" eb="3">
      <t>タモツ</t>
    </rPh>
    <rPh sb="3" eb="4">
      <t>イク</t>
    </rPh>
    <rPh sb="4" eb="5">
      <t>リョウ</t>
    </rPh>
    <phoneticPr fontId="53"/>
  </si>
  <si>
    <t>（例）１日</t>
    <rPh sb="1" eb="2">
      <t>レイ</t>
    </rPh>
    <rPh sb="4" eb="5">
      <t>イチニチ</t>
    </rPh>
    <phoneticPr fontId="53"/>
  </si>
  <si>
    <t>一時預かり料</t>
    <rPh sb="0" eb="1">
      <t>イッ</t>
    </rPh>
    <rPh sb="1" eb="2">
      <t>トキ</t>
    </rPh>
    <rPh sb="2" eb="3">
      <t>アズ</t>
    </rPh>
    <rPh sb="5" eb="6">
      <t>リョウ</t>
    </rPh>
    <phoneticPr fontId="53"/>
  </si>
  <si>
    <t xml:space="preserve"> </t>
    <phoneticPr fontId="53"/>
  </si>
  <si>
    <t>（例）１時間</t>
    <rPh sb="1" eb="2">
      <t>レイ</t>
    </rPh>
    <rPh sb="4" eb="6">
      <t>ジカン</t>
    </rPh>
    <phoneticPr fontId="53"/>
  </si>
  <si>
    <t>延  長  保  育  料</t>
    <rPh sb="0" eb="1">
      <t>エン</t>
    </rPh>
    <rPh sb="3" eb="4">
      <t>チョウ</t>
    </rPh>
    <rPh sb="6" eb="7">
      <t>タモツ</t>
    </rPh>
    <rPh sb="9" eb="10">
      <t>イク</t>
    </rPh>
    <rPh sb="12" eb="13">
      <t>リョウ</t>
    </rPh>
    <phoneticPr fontId="53"/>
  </si>
  <si>
    <t xml:space="preserve"> ○　保育所運営費（一般生活費（事業費））に含まれる入所児童の給食に要する材料費は、３歳未満児
　 　については主食及び副食給食費、３歳以上児については副食給食費である。
 ○　登所バス等の購入費及び修理費、レンタル費、ガソリン費、運転手雇上費、損害賠償保険料等の経
　　 費は、利用する児童の保護者からその実費を徴収することを原則とする。
 ○　日本スポーツ振興センター法の規定に基づく災害共済給付に係る共済掛金については、政令で定め
　　 る範囲内で保護者から徴収することができる。
 ○　私的契約児については、保育単価に見合う保育料の徴収の徹底を図ること。
 ○　保護者等から費用徴収した場合には、施設の会計に計上すること。
 　□保育対策等促進事業等の利用に伴う利用者負担金
 　□私的契約児の利用料
 　□児童主食代、課外保育代、登園バス利用料等実費相当分・保育所の運営費に含まれない教材費・絵
　　 本代等
 　□職員給食費　　等々</t>
    <rPh sb="3" eb="6">
      <t>ホイクショ</t>
    </rPh>
    <rPh sb="6" eb="9">
      <t>ウンエイヒ</t>
    </rPh>
    <rPh sb="22" eb="23">
      <t>フク</t>
    </rPh>
    <rPh sb="285" eb="288">
      <t>ホゴシャ</t>
    </rPh>
    <rPh sb="288" eb="289">
      <t>トウ</t>
    </rPh>
    <rPh sb="291" eb="293">
      <t>ヒヨウ</t>
    </rPh>
    <rPh sb="293" eb="295">
      <t>チョウシュウ</t>
    </rPh>
    <rPh sb="297" eb="299">
      <t>バアイ</t>
    </rPh>
    <rPh sb="302" eb="304">
      <t>シセツ</t>
    </rPh>
    <rPh sb="305" eb="307">
      <t>カイケイ</t>
    </rPh>
    <rPh sb="308" eb="310">
      <t>ケイジョウ</t>
    </rPh>
    <phoneticPr fontId="53"/>
  </si>
  <si>
    <t>負　担　金　額　等</t>
    <rPh sb="0" eb="1">
      <t>フ</t>
    </rPh>
    <rPh sb="2" eb="3">
      <t>ニナ</t>
    </rPh>
    <rPh sb="4" eb="5">
      <t>キン</t>
    </rPh>
    <rPh sb="6" eb="7">
      <t>ガク</t>
    </rPh>
    <rPh sb="8" eb="9">
      <t>トウ</t>
    </rPh>
    <phoneticPr fontId="53"/>
  </si>
  <si>
    <t>徴収</t>
    <rPh sb="0" eb="2">
      <t>チョウシュウ</t>
    </rPh>
    <phoneticPr fontId="53"/>
  </si>
  <si>
    <t>区　　分</t>
    <rPh sb="0" eb="1">
      <t>ク</t>
    </rPh>
    <rPh sb="3" eb="4">
      <t>ブン</t>
    </rPh>
    <phoneticPr fontId="53"/>
  </si>
  <si>
    <t>（1）保護者からの費用徴収等の状況</t>
    <rPh sb="3" eb="6">
      <t>ホゴシャ</t>
    </rPh>
    <rPh sb="9" eb="11">
      <t>ヒヨウ</t>
    </rPh>
    <rPh sb="11" eb="13">
      <t>チョウシュウ</t>
    </rPh>
    <rPh sb="13" eb="14">
      <t>トウ</t>
    </rPh>
    <phoneticPr fontId="53"/>
  </si>
  <si>
    <t>　◆　監査資料記入にあたっての参考としてください。（このページは、提出不要です。）</t>
    <rPh sb="3" eb="5">
      <t>カンサ</t>
    </rPh>
    <rPh sb="5" eb="7">
      <t>シリョウ</t>
    </rPh>
    <rPh sb="7" eb="9">
      <t>キニュウ</t>
    </rPh>
    <rPh sb="15" eb="17">
      <t>サンコウ</t>
    </rPh>
    <rPh sb="33" eb="35">
      <t>テイシュツ</t>
    </rPh>
    <rPh sb="35" eb="37">
      <t>フヨウ</t>
    </rPh>
    <phoneticPr fontId="53"/>
  </si>
  <si>
    <t>（注）分園がある場合には、分園の状況についても記入してください。以下１９の（1）から（7）及び（9）についても同様としてください。</t>
    <phoneticPr fontId="53"/>
  </si>
  <si>
    <t>公共下水道</t>
    <rPh sb="0" eb="2">
      <t>コウキョウ</t>
    </rPh>
    <rPh sb="2" eb="5">
      <t>ゲスイドウ</t>
    </rPh>
    <phoneticPr fontId="53"/>
  </si>
  <si>
    <t>改善措置状況</t>
    <rPh sb="0" eb="2">
      <t>カイゼン</t>
    </rPh>
    <rPh sb="2" eb="4">
      <t>ソチ</t>
    </rPh>
    <rPh sb="4" eb="6">
      <t>ジョウキョウ</t>
    </rPh>
    <phoneticPr fontId="53"/>
  </si>
  <si>
    <t>改善事項</t>
    <rPh sb="0" eb="2">
      <t>カイゼン</t>
    </rPh>
    <rPh sb="2" eb="4">
      <t>ジコウ</t>
    </rPh>
    <phoneticPr fontId="53"/>
  </si>
  <si>
    <t>・　　　　・</t>
    <phoneticPr fontId="53"/>
  </si>
  <si>
    <t>定期検査年月日</t>
    <rPh sb="0" eb="2">
      <t>テイキ</t>
    </rPh>
    <rPh sb="4" eb="7">
      <t>ネンガッピ</t>
    </rPh>
    <phoneticPr fontId="53"/>
  </si>
  <si>
    <t>保守点検年月日</t>
    <rPh sb="0" eb="2">
      <t>ホシュ</t>
    </rPh>
    <rPh sb="2" eb="4">
      <t>テンケン</t>
    </rPh>
    <rPh sb="4" eb="7">
      <t>ネンガッピ</t>
    </rPh>
    <phoneticPr fontId="53"/>
  </si>
  <si>
    <t>浄 化 槽</t>
    <rPh sb="0" eb="1">
      <t>キヨシ</t>
    </rPh>
    <rPh sb="2" eb="3">
      <t>カ</t>
    </rPh>
    <rPh sb="4" eb="5">
      <t>ソウ</t>
    </rPh>
    <phoneticPr fontId="53"/>
  </si>
  <si>
    <t>排水設備</t>
    <rPh sb="0" eb="2">
      <t>ハイスイ</t>
    </rPh>
    <rPh sb="2" eb="4">
      <t>セツビ</t>
    </rPh>
    <phoneticPr fontId="53"/>
  </si>
  <si>
    <t>未 設 置</t>
    <rPh sb="0" eb="1">
      <t>ミ</t>
    </rPh>
    <rPh sb="2" eb="3">
      <t>シツラ</t>
    </rPh>
    <rPh sb="4" eb="5">
      <t>チ</t>
    </rPh>
    <phoneticPr fontId="53"/>
  </si>
  <si>
    <t>清掃実施年月日</t>
    <rPh sb="0" eb="2">
      <t>セイソウ</t>
    </rPh>
    <rPh sb="2" eb="4">
      <t>ジッシ</t>
    </rPh>
    <rPh sb="4" eb="7">
      <t>ネンガッピ</t>
    </rPh>
    <phoneticPr fontId="53"/>
  </si>
  <si>
    <t>異常なし・異常あり</t>
  </si>
  <si>
    <t>検査結果</t>
    <rPh sb="0" eb="2">
      <t>ケンサ</t>
    </rPh>
    <rPh sb="2" eb="4">
      <t>ケッカ</t>
    </rPh>
    <phoneticPr fontId="53"/>
  </si>
  <si>
    <t>水質検査年月日</t>
    <rPh sb="0" eb="2">
      <t>スイシツ</t>
    </rPh>
    <rPh sb="2" eb="4">
      <t>ケンサ</t>
    </rPh>
    <rPh sb="4" eb="7">
      <t>ネンガッピ</t>
    </rPh>
    <phoneticPr fontId="53"/>
  </si>
  <si>
    <t>5立方㍍以下</t>
    <rPh sb="4" eb="6">
      <t>イカ</t>
    </rPh>
    <phoneticPr fontId="53"/>
  </si>
  <si>
    <t>5立法㍍超～10立方㍍以下</t>
    <rPh sb="1" eb="3">
      <t>リッポウ</t>
    </rPh>
    <rPh sb="4" eb="5">
      <t>チョウ</t>
    </rPh>
    <rPh sb="11" eb="13">
      <t>イカ</t>
    </rPh>
    <phoneticPr fontId="53"/>
  </si>
  <si>
    <t>10立方㍍超</t>
    <rPh sb="2" eb="4">
      <t>リッポウ</t>
    </rPh>
    <phoneticPr fontId="53"/>
  </si>
  <si>
    <t>有　効　水　量</t>
    <rPh sb="0" eb="3">
      <t>ユウコウ</t>
    </rPh>
    <rPh sb="4" eb="7">
      <t>スイリョウ</t>
    </rPh>
    <phoneticPr fontId="53"/>
  </si>
  <si>
    <t>受水槽等</t>
    <rPh sb="0" eb="1">
      <t>ウケ</t>
    </rPh>
    <rPh sb="1" eb="2">
      <t>ミズ</t>
    </rPh>
    <rPh sb="2" eb="3">
      <t>ソウ</t>
    </rPh>
    <rPh sb="3" eb="4">
      <t>トウ</t>
    </rPh>
    <phoneticPr fontId="53"/>
  </si>
  <si>
    <t>貯水槽</t>
    <phoneticPr fontId="53"/>
  </si>
  <si>
    <t>公共水道</t>
    <rPh sb="0" eb="2">
      <t>コウキョウ</t>
    </rPh>
    <rPh sb="2" eb="4">
      <t>スイドウ</t>
    </rPh>
    <phoneticPr fontId="53"/>
  </si>
  <si>
    <t xml:space="preserve"> ○　給水施設の設置者は、規則の定めるところにより、定期及び臨時の水質検査を行わなければならな
　　 い。
 ○　水道事業により供給される水以外の井戸水等の水を使用する場合には、公的検査機関、厚生労働大
　　 臣の指定検査機関等に依頼して、年２回以上水質検査を行うこと。
 ○　受水槽の管理
 　□簡易専用水道（受水槽の有効容量が10m3超）
　　 ■水槽の清掃（１年以内ごとに１回）
　　 ■水槽の点検、汚染防止措置の実施
　　 ■必要に応じ水質検査の実施
     ■登録検査機関による管理状況の検査（年１回）
 　□準簡易専用水道（受水槽の有効容量が５m3を超え10m3以下）
　　 ■水槽の清掃（１年以内ごとに１回）
     ■水槽の点検、汚染防止措置の実施
     ■年１回の水質検査の実施
 　□小規模貯水槽水道（受水槽の有効容量が５m3以下）
　　 簡易専用水道の管理基準に準ずる。
 ○　浄化槽管理者は、毎年１回（環境省令で定める場合にあつては、環境省令で定める回数）浄化槽の
　　 保守点検及び浄化槽の清掃をしなければならない。
 ○　浄化槽管理者は、毎年１回（環境省令で定める浄化槽については、環境省令で定める回数）指定検
　　 査機関の行う水質に関する検査を受けなければならない。</t>
    <phoneticPr fontId="53"/>
  </si>
  <si>
    <t>検査結果</t>
  </si>
  <si>
    <t>井戸水等</t>
    <rPh sb="0" eb="2">
      <t>イド</t>
    </rPh>
    <rPh sb="2" eb="3">
      <t>スイ</t>
    </rPh>
    <rPh sb="3" eb="4">
      <t>トウ</t>
    </rPh>
    <phoneticPr fontId="53"/>
  </si>
  <si>
    <t>飲用水</t>
    <rPh sb="0" eb="2">
      <t>インヨウ</t>
    </rPh>
    <rPh sb="2" eb="3">
      <t>スイ</t>
    </rPh>
    <phoneticPr fontId="53"/>
  </si>
  <si>
    <t>給水設備</t>
    <rPh sb="0" eb="2">
      <t>キュウスイ</t>
    </rPh>
    <rPh sb="2" eb="4">
      <t>セツビ</t>
    </rPh>
    <phoneticPr fontId="53"/>
  </si>
  <si>
    <t>管　　理　　状　　況</t>
    <rPh sb="0" eb="1">
      <t>カン</t>
    </rPh>
    <rPh sb="3" eb="4">
      <t>リ</t>
    </rPh>
    <rPh sb="6" eb="7">
      <t>ジョウ</t>
    </rPh>
    <rPh sb="9" eb="10">
      <t>イワン</t>
    </rPh>
    <phoneticPr fontId="53"/>
  </si>
  <si>
    <t>種　別</t>
    <rPh sb="0" eb="1">
      <t>タネ</t>
    </rPh>
    <rPh sb="2" eb="3">
      <t>ベツ</t>
    </rPh>
    <phoneticPr fontId="53"/>
  </si>
  <si>
    <t>区　分</t>
    <rPh sb="0" eb="1">
      <t>ク</t>
    </rPh>
    <rPh sb="2" eb="3">
      <t>ブン</t>
    </rPh>
    <phoneticPr fontId="53"/>
  </si>
  <si>
    <t>　◆　監査資料記入にあたって、参考としてください。（このページは、提出不要です。）</t>
    <rPh sb="3" eb="5">
      <t>カンサ</t>
    </rPh>
    <rPh sb="5" eb="7">
      <t>シリョウ</t>
    </rPh>
    <rPh sb="7" eb="9">
      <t>キニュウ</t>
    </rPh>
    <rPh sb="15" eb="17">
      <t>サンコウ</t>
    </rPh>
    <rPh sb="33" eb="35">
      <t>テイシュツ</t>
    </rPh>
    <rPh sb="35" eb="37">
      <t>フヨウ</t>
    </rPh>
    <phoneticPr fontId="53"/>
  </si>
  <si>
    <t>（2）給水設備等の衛生管理の状況</t>
    <phoneticPr fontId="53"/>
  </si>
  <si>
    <t>㎡</t>
  </si>
  <si>
    <t>建　物　合　計　床　面　積</t>
    <rPh sb="0" eb="1">
      <t>ダテ</t>
    </rPh>
    <rPh sb="2" eb="3">
      <t>モノ</t>
    </rPh>
    <rPh sb="4" eb="7">
      <t>ゴウケイ</t>
    </rPh>
    <rPh sb="8" eb="13">
      <t>ユカメンセキ</t>
    </rPh>
    <phoneticPr fontId="53"/>
  </si>
  <si>
    <t>その他（廊下等）</t>
    <rPh sb="2" eb="3">
      <t>タ</t>
    </rPh>
    <rPh sb="4" eb="6">
      <t>ロウカ</t>
    </rPh>
    <rPh sb="6" eb="7">
      <t>トウ</t>
    </rPh>
    <phoneticPr fontId="53"/>
  </si>
  <si>
    <t>合　　計</t>
    <rPh sb="0" eb="4">
      <t>ゴウケイ</t>
    </rPh>
    <phoneticPr fontId="53"/>
  </si>
  <si>
    <t>室</t>
    <rPh sb="0" eb="1">
      <t>シツ</t>
    </rPh>
    <phoneticPr fontId="53"/>
  </si>
  <si>
    <t>遊戯室</t>
    <rPh sb="0" eb="3">
      <t>ユウギシツ</t>
    </rPh>
    <phoneticPr fontId="53"/>
  </si>
  <si>
    <t>小　　計</t>
    <rPh sb="0" eb="1">
      <t>ショウ</t>
    </rPh>
    <rPh sb="1" eb="4">
      <t>ゴウケイ</t>
    </rPh>
    <phoneticPr fontId="53"/>
  </si>
  <si>
    <t>組</t>
    <rPh sb="0" eb="1">
      <t>クミ</t>
    </rPh>
    <phoneticPr fontId="53"/>
  </si>
  <si>
    <t>児クラス</t>
    <rPh sb="0" eb="1">
      <t>ジ</t>
    </rPh>
    <phoneticPr fontId="53"/>
  </si>
  <si>
    <t>地域子育て支援センター</t>
    <rPh sb="0" eb="2">
      <t>チイキ</t>
    </rPh>
    <rPh sb="2" eb="4">
      <t>コソダ</t>
    </rPh>
    <rPh sb="5" eb="7">
      <t>シエン</t>
    </rPh>
    <phoneticPr fontId="53"/>
  </si>
  <si>
    <t>一時預かり室</t>
    <rPh sb="0" eb="2">
      <t>イチジ</t>
    </rPh>
    <rPh sb="2" eb="3">
      <t>アズ</t>
    </rPh>
    <rPh sb="5" eb="6">
      <t>シツ</t>
    </rPh>
    <phoneticPr fontId="53"/>
  </si>
  <si>
    <t>個</t>
    <rPh sb="0" eb="1">
      <t>コ</t>
    </rPh>
    <phoneticPr fontId="53"/>
  </si>
  <si>
    <t>障害児用便所</t>
    <rPh sb="0" eb="3">
      <t>ショウガイジ</t>
    </rPh>
    <rPh sb="3" eb="4">
      <t>ヨウ</t>
    </rPh>
    <rPh sb="4" eb="6">
      <t>ベンジョ</t>
    </rPh>
    <phoneticPr fontId="53"/>
  </si>
  <si>
    <t>乳児用便所</t>
    <rPh sb="0" eb="2">
      <t>ニュウジ</t>
    </rPh>
    <rPh sb="2" eb="3">
      <t>ヨウ</t>
    </rPh>
    <rPh sb="3" eb="5">
      <t>ベンジョ</t>
    </rPh>
    <phoneticPr fontId="53"/>
  </si>
  <si>
    <t>小便所</t>
    <rPh sb="0" eb="2">
      <t>ショウベン</t>
    </rPh>
    <rPh sb="2" eb="3">
      <t>ジョ</t>
    </rPh>
    <phoneticPr fontId="53"/>
  </si>
  <si>
    <t>大便所</t>
    <rPh sb="0" eb="1">
      <t>ダイ</t>
    </rPh>
    <rPh sb="1" eb="3">
      <t>ベンジョ</t>
    </rPh>
    <phoneticPr fontId="53"/>
  </si>
  <si>
    <t>児童便所内訳</t>
    <rPh sb="0" eb="2">
      <t>ジドウ</t>
    </rPh>
    <rPh sb="2" eb="4">
      <t>ベンジョ</t>
    </rPh>
    <rPh sb="4" eb="6">
      <t>ウチワケ</t>
    </rPh>
    <phoneticPr fontId="53"/>
  </si>
  <si>
    <t>保育室</t>
    <rPh sb="0" eb="3">
      <t>ホイクシツ</t>
    </rPh>
    <phoneticPr fontId="53"/>
  </si>
  <si>
    <t>３歳以上児</t>
    <rPh sb="1" eb="5">
      <t>サイジ</t>
    </rPh>
    <phoneticPr fontId="53"/>
  </si>
  <si>
    <t>児童便所</t>
    <rPh sb="0" eb="2">
      <t>ジドウ</t>
    </rPh>
    <rPh sb="2" eb="4">
      <t>ベンジョ</t>
    </rPh>
    <phoneticPr fontId="53"/>
  </si>
  <si>
    <t>事務室</t>
    <rPh sb="0" eb="3">
      <t>ジムシツ</t>
    </rPh>
    <phoneticPr fontId="53"/>
  </si>
  <si>
    <t>１・２歳</t>
  </si>
  <si>
    <t>沐浴室</t>
    <rPh sb="0" eb="2">
      <t>モクヨク</t>
    </rPh>
    <rPh sb="2" eb="3">
      <t>シツ</t>
    </rPh>
    <phoneticPr fontId="53"/>
  </si>
  <si>
    <t>０・１歳</t>
  </si>
  <si>
    <t>調乳室</t>
    <rPh sb="0" eb="3">
      <t>チョウリシツ</t>
    </rPh>
    <phoneticPr fontId="53"/>
  </si>
  <si>
    <t>２歳</t>
  </si>
  <si>
    <t>調理室</t>
    <rPh sb="0" eb="3">
      <t>チョウリシツ</t>
    </rPh>
    <phoneticPr fontId="53"/>
  </si>
  <si>
    <t>１歳</t>
  </si>
  <si>
    <t>医務室</t>
    <rPh sb="0" eb="3">
      <t>イムシツ</t>
    </rPh>
    <phoneticPr fontId="53"/>
  </si>
  <si>
    <t>０歳</t>
  </si>
  <si>
    <t>乳児・ほふく室等</t>
    <rPh sb="0" eb="7">
      <t>ニュウジシツ</t>
    </rPh>
    <rPh sb="7" eb="8">
      <t>トウ</t>
    </rPh>
    <phoneticPr fontId="53"/>
  </si>
  <si>
    <t>３歳未満児</t>
    <rPh sb="1" eb="5">
      <t>サイジ</t>
    </rPh>
    <phoneticPr fontId="53"/>
  </si>
  <si>
    <t>床　面　積</t>
    <rPh sb="0" eb="5">
      <t>ユカメンセキ</t>
    </rPh>
    <phoneticPr fontId="53"/>
  </si>
  <si>
    <t>室　数</t>
    <rPh sb="0" eb="1">
      <t>シツ</t>
    </rPh>
    <rPh sb="2" eb="3">
      <t>スウ</t>
    </rPh>
    <phoneticPr fontId="53"/>
  </si>
  <si>
    <t>室　　名</t>
    <rPh sb="0" eb="1">
      <t>シツ</t>
    </rPh>
    <rPh sb="3" eb="4">
      <t>メイ</t>
    </rPh>
    <phoneticPr fontId="53"/>
  </si>
  <si>
    <t>クラス名</t>
    <rPh sb="3" eb="4">
      <t>メイ</t>
    </rPh>
    <phoneticPr fontId="53"/>
  </si>
  <si>
    <t>計</t>
    <rPh sb="0" eb="1">
      <t>ケイ</t>
    </rPh>
    <phoneticPr fontId="53"/>
  </si>
  <si>
    <t>　階建</t>
    <rPh sb="1" eb="3">
      <t>カイダ</t>
    </rPh>
    <phoneticPr fontId="53"/>
  </si>
  <si>
    <t>造）</t>
    <rPh sb="0" eb="1">
      <t>ツク</t>
    </rPh>
    <phoneticPr fontId="53"/>
  </si>
  <si>
    <t>（</t>
    <phoneticPr fontId="53"/>
  </si>
  <si>
    <t>木　 造</t>
    <rPh sb="0" eb="1">
      <t>キ</t>
    </rPh>
    <rPh sb="3" eb="4">
      <t>ヅクリ</t>
    </rPh>
    <phoneticPr fontId="53"/>
  </si>
  <si>
    <t>準耐火</t>
    <rPh sb="0" eb="1">
      <t>ジュン</t>
    </rPh>
    <rPh sb="1" eb="3">
      <t>タイカ</t>
    </rPh>
    <phoneticPr fontId="53"/>
  </si>
  <si>
    <t>耐　 火</t>
    <rPh sb="0" eb="1">
      <t>シノブ</t>
    </rPh>
    <rPh sb="3" eb="4">
      <t>ヒ</t>
    </rPh>
    <phoneticPr fontId="53"/>
  </si>
  <si>
    <t>構造</t>
    <rPh sb="0" eb="2">
      <t>コウゾウ</t>
    </rPh>
    <phoneticPr fontId="53"/>
  </si>
  <si>
    <t>年　　月　　日</t>
    <rPh sb="0" eb="1">
      <t>ネン</t>
    </rPh>
    <rPh sb="3" eb="4">
      <t>ツキ</t>
    </rPh>
    <rPh sb="6" eb="7">
      <t>ヒ</t>
    </rPh>
    <phoneticPr fontId="53"/>
  </si>
  <si>
    <t>増改築年月日</t>
    <rPh sb="0" eb="3">
      <t>ゾウカイチク</t>
    </rPh>
    <rPh sb="3" eb="6">
      <t>ネンガッピ</t>
    </rPh>
    <phoneticPr fontId="53"/>
  </si>
  <si>
    <t>建築年月日</t>
    <rPh sb="0" eb="2">
      <t>ケンチク</t>
    </rPh>
    <rPh sb="2" eb="5">
      <t>ネンガッピ</t>
    </rPh>
    <phoneticPr fontId="53"/>
  </si>
  <si>
    <t>建物</t>
    <rPh sb="0" eb="2">
      <t>タテモノ</t>
    </rPh>
    <phoneticPr fontId="53"/>
  </si>
  <si>
    <t>屋外遊戯場がない場合の代替場所</t>
    <rPh sb="0" eb="2">
      <t>オクガイ</t>
    </rPh>
    <rPh sb="2" eb="5">
      <t>ユウギジョウ</t>
    </rPh>
    <rPh sb="8" eb="10">
      <t>バアイ</t>
    </rPh>
    <rPh sb="11" eb="13">
      <t>ダイタイ</t>
    </rPh>
    <rPh sb="13" eb="15">
      <t>バショ</t>
    </rPh>
    <phoneticPr fontId="53"/>
  </si>
  <si>
    <t>うち屋外遊戯場</t>
    <rPh sb="2" eb="4">
      <t>オクガイ</t>
    </rPh>
    <rPh sb="4" eb="7">
      <t>ユウギジョウ</t>
    </rPh>
    <phoneticPr fontId="53"/>
  </si>
  <si>
    <t>合　　　　計</t>
    <rPh sb="0" eb="1">
      <t>ゴウ</t>
    </rPh>
    <rPh sb="5" eb="6">
      <t>ケイ</t>
    </rPh>
    <phoneticPr fontId="53"/>
  </si>
  <si>
    <t>借地</t>
    <rPh sb="0" eb="1">
      <t>シャク</t>
    </rPh>
    <rPh sb="1" eb="2">
      <t>チ</t>
    </rPh>
    <phoneticPr fontId="53"/>
  </si>
  <si>
    <t xml:space="preserve"> ○　保育所を設置する場合には、当該保育所の用に供する土地又は建物について、国及び地方公共団体
 　　以外の者から貸与を受けていても差し支えない。
 ○　満2歳以上の幼児を入所させる保育所には、屋外遊戯場（保育所の付近にある屋外遊戯場に代わる
　　 べき場所を含む。以下同じ｡)を設けること。
 ○　屋外遊戯場の面積は、満2歳以上の幼児１人につき3.3平方メートル以上であること。
 ○　保育室等を２階に設ける建物は、建築基準法に規定する耐火建築物又は準耐火建築物であること。
 　　また、保育室等を３階以上に設ける建物は、耐火建築物であること。
 ○　乳児又は満２歳に満たない幼児を入所させる保育所には、乳児室又はほふく室、医務室、調理室及
　　 び便所を設けること。
 ○　乳児室の面積は、乳児又は満２歳に満たない幼児１人につき1.65平方メートル以上であること。
 ○　ほふく室の面積は、乳児又は満２歳に満たない幼児１人につき3.3平方メートル以上であること。
 ○　満２歳以上の幼児を入所させる保育所には、保育室又は遊戯室、調理室及び便所を設けること。
 ○　保育室又は遊戯室の面積は、満２歳以上の幼児１人につき1.98平方メートル以上であること。
 ○　乳児室又はほふく室、また、保育室又は遊戯室には、保育に必要な用具を備えること。
 ○　乳児の保育を行う保育所にあっては、調乳室及び沐浴室の設置に努めること。</t>
    <rPh sb="3" eb="6">
      <t>ホイクショ</t>
    </rPh>
    <rPh sb="7" eb="9">
      <t>セッチ</t>
    </rPh>
    <rPh sb="11" eb="13">
      <t>バアイ</t>
    </rPh>
    <rPh sb="16" eb="18">
      <t>トウガイ</t>
    </rPh>
    <rPh sb="18" eb="21">
      <t>ホイクショ</t>
    </rPh>
    <rPh sb="22" eb="23">
      <t>ヨウ</t>
    </rPh>
    <rPh sb="24" eb="25">
      <t>キョウ</t>
    </rPh>
    <rPh sb="27" eb="29">
      <t>トチ</t>
    </rPh>
    <rPh sb="29" eb="30">
      <t>マタ</t>
    </rPh>
    <rPh sb="31" eb="33">
      <t>タテモノ</t>
    </rPh>
    <rPh sb="38" eb="39">
      <t>クニ</t>
    </rPh>
    <rPh sb="39" eb="40">
      <t>オヨ</t>
    </rPh>
    <rPh sb="41" eb="43">
      <t>チホウ</t>
    </rPh>
    <rPh sb="43" eb="45">
      <t>コウキョウ</t>
    </rPh>
    <rPh sb="45" eb="47">
      <t>ダンタイ</t>
    </rPh>
    <rPh sb="51" eb="53">
      <t>イガイ</t>
    </rPh>
    <rPh sb="54" eb="55">
      <t>モノ</t>
    </rPh>
    <rPh sb="57" eb="59">
      <t>タイヨ</t>
    </rPh>
    <rPh sb="60" eb="61">
      <t>ウ</t>
    </rPh>
    <rPh sb="66" eb="67">
      <t>サ</t>
    </rPh>
    <rPh sb="68" eb="69">
      <t>ツカ</t>
    </rPh>
    <rPh sb="160" eb="161">
      <t>マン</t>
    </rPh>
    <rPh sb="162" eb="163">
      <t>サイ</t>
    </rPh>
    <rPh sb="163" eb="165">
      <t>イジョウ</t>
    </rPh>
    <rPh sb="197" eb="198">
      <t>トウ</t>
    </rPh>
    <rPh sb="224" eb="225">
      <t>マタ</t>
    </rPh>
    <rPh sb="226" eb="227">
      <t>ジュン</t>
    </rPh>
    <rPh sb="227" eb="229">
      <t>タイカ</t>
    </rPh>
    <rPh sb="229" eb="232">
      <t>ケンチクブツ</t>
    </rPh>
    <rPh sb="252" eb="254">
      <t>イジョウ</t>
    </rPh>
    <phoneticPr fontId="53"/>
  </si>
  <si>
    <t>増改築又は移転改築計画等</t>
    <rPh sb="0" eb="3">
      <t>ゾウカイチク</t>
    </rPh>
    <rPh sb="3" eb="4">
      <t>マタ</t>
    </rPh>
    <rPh sb="5" eb="7">
      <t>イテン</t>
    </rPh>
    <rPh sb="7" eb="9">
      <t>カイチク</t>
    </rPh>
    <rPh sb="9" eb="11">
      <t>ケイカク</t>
    </rPh>
    <rPh sb="11" eb="12">
      <t>トウ</t>
    </rPh>
    <phoneticPr fontId="53"/>
  </si>
  <si>
    <t>自己所有地</t>
    <rPh sb="0" eb="2">
      <t>ジコ</t>
    </rPh>
    <rPh sb="2" eb="4">
      <t>ショユウ</t>
    </rPh>
    <rPh sb="4" eb="5">
      <t>チ</t>
    </rPh>
    <phoneticPr fontId="53"/>
  </si>
  <si>
    <t>土地</t>
    <rPh sb="0" eb="2">
      <t>トチ</t>
    </rPh>
    <phoneticPr fontId="53"/>
  </si>
  <si>
    <t>（1）施設設備の状況</t>
    <rPh sb="3" eb="5">
      <t>シセツ</t>
    </rPh>
    <rPh sb="5" eb="7">
      <t>セツビ</t>
    </rPh>
    <rPh sb="8" eb="10">
      <t>ジョウキョウ</t>
    </rPh>
    <phoneticPr fontId="53"/>
  </si>
  <si>
    <t>- 監査資料（別紙） -</t>
    <rPh sb="2" eb="4">
      <t>カンサ</t>
    </rPh>
    <rPh sb="7" eb="9">
      <t>ベッシ</t>
    </rPh>
    <phoneticPr fontId="2"/>
  </si>
  <si>
    <t>　　　2　保育所内で一時預かりi事業等を実施していない場合は、別途積算が必要であること。</t>
    <rPh sb="5" eb="8">
      <t>ホイクショ</t>
    </rPh>
    <rPh sb="8" eb="9">
      <t>ナイ</t>
    </rPh>
    <rPh sb="10" eb="12">
      <t>イチジ</t>
    </rPh>
    <rPh sb="12" eb="13">
      <t>アズ</t>
    </rPh>
    <rPh sb="16" eb="18">
      <t>ジギョウ</t>
    </rPh>
    <rPh sb="18" eb="19">
      <t>トウ</t>
    </rPh>
    <rPh sb="20" eb="22">
      <t>ジッシ</t>
    </rPh>
    <rPh sb="27" eb="29">
      <t>バアイ</t>
    </rPh>
    <rPh sb="31" eb="33">
      <t>ベット</t>
    </rPh>
    <rPh sb="33" eb="35">
      <t>セキサン</t>
    </rPh>
    <rPh sb="36" eb="38">
      <t>ヒツヨウ</t>
    </rPh>
    <phoneticPr fontId="2"/>
  </si>
  <si>
    <t>　　　 　ただし、年度途中において児童数が増加する場合には、その都度、保育士の配置状況について確認する必要があること。</t>
    <phoneticPr fontId="2"/>
  </si>
  <si>
    <t>　　　 　の主旨を尊重し、年度当初の4月1日現在における児童年齢及び数に応じた保育士数で1年継続することが望ましい。</t>
    <rPh sb="6" eb="8">
      <t>シュシ</t>
    </rPh>
    <rPh sb="9" eb="11">
      <t>ソンチョウ</t>
    </rPh>
    <rPh sb="13" eb="15">
      <t>ネンド</t>
    </rPh>
    <rPh sb="15" eb="17">
      <t>トウショ</t>
    </rPh>
    <rPh sb="28" eb="30">
      <t>ジドウ</t>
    </rPh>
    <rPh sb="30" eb="32">
      <t>ネンレイ</t>
    </rPh>
    <rPh sb="32" eb="33">
      <t>オヨ</t>
    </rPh>
    <rPh sb="34" eb="35">
      <t>スウ</t>
    </rPh>
    <rPh sb="36" eb="37">
      <t>オウ</t>
    </rPh>
    <rPh sb="39" eb="42">
      <t>ホイクシ</t>
    </rPh>
    <rPh sb="42" eb="43">
      <t>スウ</t>
    </rPh>
    <rPh sb="45" eb="46">
      <t>ネン</t>
    </rPh>
    <rPh sb="46" eb="48">
      <t>ケイゾク</t>
    </rPh>
    <phoneticPr fontId="2"/>
  </si>
  <si>
    <t>（注）1　最低基準上必要とされる保育士の配置については、入所児童に変動が無くとも児童年齢の加齢により変動することとなるが、最低基準</t>
    <rPh sb="1" eb="2">
      <t>チュウ</t>
    </rPh>
    <rPh sb="5" eb="7">
      <t>サイテイ</t>
    </rPh>
    <rPh sb="7" eb="9">
      <t>キジュン</t>
    </rPh>
    <rPh sb="9" eb="10">
      <t>ジョウ</t>
    </rPh>
    <rPh sb="10" eb="12">
      <t>ヒツヨウ</t>
    </rPh>
    <rPh sb="16" eb="19">
      <t>ホイクシ</t>
    </rPh>
    <rPh sb="20" eb="22">
      <t>ハイチ</t>
    </rPh>
    <rPh sb="28" eb="30">
      <t>ニュウショ</t>
    </rPh>
    <rPh sb="30" eb="32">
      <t>ジドウ</t>
    </rPh>
    <rPh sb="33" eb="35">
      <t>ヘンドウ</t>
    </rPh>
    <rPh sb="36" eb="37">
      <t>ナ</t>
    </rPh>
    <rPh sb="40" eb="42">
      <t>ジドウ</t>
    </rPh>
    <rPh sb="42" eb="44">
      <t>ネンレイ</t>
    </rPh>
    <rPh sb="45" eb="47">
      <t>カレイ</t>
    </rPh>
    <rPh sb="50" eb="52">
      <t>ヘンドウ</t>
    </rPh>
    <phoneticPr fontId="2"/>
  </si>
  <si>
    <t>※事業担当者（常勤相当の保育士）を配置すること。</t>
    <rPh sb="9" eb="11">
      <t>ソウトウ</t>
    </rPh>
    <rPh sb="12" eb="15">
      <t>ホイクシ</t>
    </rPh>
    <phoneticPr fontId="2"/>
  </si>
  <si>
    <t>※11時間以内で基本保育時間を除いた時間帯</t>
    <phoneticPr fontId="2"/>
  </si>
  <si>
    <t>※基本保育時間（グループ又は組単位で保育する時間）
※基本保育時間は、各保育所における一日の過ごし方により、判断すること。</t>
    <phoneticPr fontId="2"/>
  </si>
  <si>
    <t>延長保育実施児童年齢及び数に応じた保育士数に延長保育時間を乗じた時間数</t>
    <rPh sb="0" eb="2">
      <t>エンチョウ</t>
    </rPh>
    <rPh sb="2" eb="4">
      <t>ホイク</t>
    </rPh>
    <rPh sb="4" eb="6">
      <t>ジッシ</t>
    </rPh>
    <rPh sb="6" eb="8">
      <t>ジドウ</t>
    </rPh>
    <rPh sb="8" eb="10">
      <t>ネンレイ</t>
    </rPh>
    <rPh sb="10" eb="11">
      <t>オヨ</t>
    </rPh>
    <rPh sb="12" eb="13">
      <t>スウ</t>
    </rPh>
    <rPh sb="14" eb="15">
      <t>オウ</t>
    </rPh>
    <rPh sb="17" eb="20">
      <t>ホイクシ</t>
    </rPh>
    <rPh sb="20" eb="21">
      <t>スウ</t>
    </rPh>
    <rPh sb="22" eb="24">
      <t>エンチョウ</t>
    </rPh>
    <rPh sb="24" eb="26">
      <t>ホイク</t>
    </rPh>
    <rPh sb="26" eb="28">
      <t>ジカン</t>
    </rPh>
    <rPh sb="29" eb="30">
      <t>ジョウ</t>
    </rPh>
    <rPh sb="32" eb="35">
      <t>ジカンスウ</t>
    </rPh>
    <phoneticPr fontId="2"/>
  </si>
  <si>
    <t>当該時間帯に在所する児童年齢及び数に応じて必要となる保育士数に当該時間を乗じた時間数</t>
    <phoneticPr fontId="60"/>
  </si>
  <si>
    <t>基本保育時間帯に在所する児童年齢及び数（最大値）に応じて必要となる保育士数に基本保育時間を乗じた時間数</t>
    <rPh sb="0" eb="2">
      <t>キホン</t>
    </rPh>
    <rPh sb="2" eb="4">
      <t>ホイク</t>
    </rPh>
    <rPh sb="4" eb="7">
      <t>ジカンタイ</t>
    </rPh>
    <rPh sb="8" eb="10">
      <t>ザイショ</t>
    </rPh>
    <rPh sb="12" eb="14">
      <t>ジドウ</t>
    </rPh>
    <rPh sb="14" eb="16">
      <t>ネンレイ</t>
    </rPh>
    <rPh sb="16" eb="17">
      <t>オヨ</t>
    </rPh>
    <rPh sb="18" eb="19">
      <t>スウ</t>
    </rPh>
    <rPh sb="20" eb="23">
      <t>サイダイチ</t>
    </rPh>
    <rPh sb="25" eb="26">
      <t>オウ</t>
    </rPh>
    <rPh sb="28" eb="30">
      <t>ヒツヨウ</t>
    </rPh>
    <rPh sb="33" eb="35">
      <t>ホイク</t>
    </rPh>
    <rPh sb="35" eb="36">
      <t>シ</t>
    </rPh>
    <rPh sb="36" eb="37">
      <t>カズ</t>
    </rPh>
    <rPh sb="38" eb="40">
      <t>キホン</t>
    </rPh>
    <rPh sb="40" eb="42">
      <t>ホイク</t>
    </rPh>
    <rPh sb="42" eb="44">
      <t>ジカン</t>
    </rPh>
    <rPh sb="45" eb="46">
      <t>ジョウ</t>
    </rPh>
    <rPh sb="48" eb="51">
      <t>ジカンスウ</t>
    </rPh>
    <phoneticPr fontId="2"/>
  </si>
  <si>
    <t xml:space="preserve">当該時間帯に在所する児童年齢及び数に応じて必要となる保育士数に当該時間を乗じた時間数
</t>
    <rPh sb="0" eb="2">
      <t>トウガイ</t>
    </rPh>
    <rPh sb="2" eb="5">
      <t>ジカンタイ</t>
    </rPh>
    <rPh sb="6" eb="8">
      <t>ザイショ</t>
    </rPh>
    <rPh sb="10" eb="12">
      <t>ジドウ</t>
    </rPh>
    <rPh sb="12" eb="14">
      <t>ネンレイ</t>
    </rPh>
    <rPh sb="14" eb="15">
      <t>オヨ</t>
    </rPh>
    <rPh sb="16" eb="17">
      <t>スウ</t>
    </rPh>
    <rPh sb="18" eb="19">
      <t>オウ</t>
    </rPh>
    <rPh sb="21" eb="23">
      <t>ヒツヨウ</t>
    </rPh>
    <rPh sb="26" eb="29">
      <t>ホイクシ</t>
    </rPh>
    <rPh sb="31" eb="33">
      <t>トウガイ</t>
    </rPh>
    <phoneticPr fontId="2"/>
  </si>
  <si>
    <t>※一時預かり児童数等を含む</t>
    <rPh sb="3" eb="4">
      <t>アズ</t>
    </rPh>
    <rPh sb="9" eb="10">
      <t>トウ</t>
    </rPh>
    <phoneticPr fontId="2"/>
  </si>
  <si>
    <t>保育士配置時間数</t>
    <rPh sb="0" eb="2">
      <t>ホイク</t>
    </rPh>
    <rPh sb="2" eb="3">
      <t>シ</t>
    </rPh>
    <rPh sb="3" eb="5">
      <t>ハイチ</t>
    </rPh>
    <rPh sb="5" eb="7">
      <t>ジカン</t>
    </rPh>
    <rPh sb="7" eb="8">
      <t>スウ</t>
    </rPh>
    <phoneticPr fontId="2"/>
  </si>
  <si>
    <t>降所完了</t>
    <rPh sb="0" eb="1">
      <t>オ</t>
    </rPh>
    <rPh sb="2" eb="4">
      <t>カンリョウ</t>
    </rPh>
    <phoneticPr fontId="2"/>
  </si>
  <si>
    <t>順次降所</t>
    <rPh sb="0" eb="2">
      <t>ジュンジ</t>
    </rPh>
    <rPh sb="2" eb="3">
      <t>オ</t>
    </rPh>
    <rPh sb="3" eb="4">
      <t>ショ</t>
    </rPh>
    <phoneticPr fontId="2"/>
  </si>
  <si>
    <t>クラス保育等を実施する基本保育時間</t>
    <rPh sb="3" eb="5">
      <t>ホイク</t>
    </rPh>
    <rPh sb="5" eb="6">
      <t>トウ</t>
    </rPh>
    <rPh sb="7" eb="9">
      <t>ジッシ</t>
    </rPh>
    <rPh sb="11" eb="13">
      <t>キホン</t>
    </rPh>
    <rPh sb="13" eb="15">
      <t>ホイク</t>
    </rPh>
    <rPh sb="15" eb="17">
      <t>ジカン</t>
    </rPh>
    <phoneticPr fontId="2"/>
  </si>
  <si>
    <t>登所完了</t>
    <rPh sb="2" eb="4">
      <t>カンリョウ</t>
    </rPh>
    <phoneticPr fontId="2"/>
  </si>
  <si>
    <t>順次登所</t>
    <rPh sb="0" eb="2">
      <t>ジュンジ</t>
    </rPh>
    <rPh sb="2" eb="3">
      <t>ノボ</t>
    </rPh>
    <rPh sb="3" eb="4">
      <t>ショ</t>
    </rPh>
    <phoneticPr fontId="2"/>
  </si>
  <si>
    <t>日　課</t>
    <rPh sb="0" eb="3">
      <t>ニッカ</t>
    </rPh>
    <phoneticPr fontId="2"/>
  </si>
  <si>
    <t>時間外保育時間</t>
    <rPh sb="0" eb="3">
      <t>ジカンガイ</t>
    </rPh>
    <rPh sb="3" eb="5">
      <t>ホイク</t>
    </rPh>
    <rPh sb="5" eb="7">
      <t>ジカン</t>
    </rPh>
    <phoneticPr fontId="2"/>
  </si>
  <si>
    <t>基本保育時間（原則8時間）</t>
    <rPh sb="0" eb="2">
      <t>キホン</t>
    </rPh>
    <rPh sb="2" eb="4">
      <t>ホイク</t>
    </rPh>
    <rPh sb="4" eb="6">
      <t>ジカン</t>
    </rPh>
    <rPh sb="7" eb="9">
      <t>ゲンソク</t>
    </rPh>
    <rPh sb="10" eb="12">
      <t>ジカン</t>
    </rPh>
    <phoneticPr fontId="2"/>
  </si>
  <si>
    <t>11時間、ただし、延長保育を実施していない保育所については、保育所長が定めた時間</t>
    <rPh sb="2" eb="4">
      <t>ジカン</t>
    </rPh>
    <rPh sb="9" eb="11">
      <t>エンチョウ</t>
    </rPh>
    <rPh sb="11" eb="13">
      <t>ホイク</t>
    </rPh>
    <rPh sb="14" eb="16">
      <t>ジッシ</t>
    </rPh>
    <rPh sb="21" eb="24">
      <t>ホイクショ</t>
    </rPh>
    <rPh sb="30" eb="34">
      <t>ホイクショチョウ</t>
    </rPh>
    <rPh sb="35" eb="36">
      <t>サダ</t>
    </rPh>
    <rPh sb="38" eb="40">
      <t>ジカン</t>
    </rPh>
    <phoneticPr fontId="2"/>
  </si>
  <si>
    <t>保　育
時　間</t>
    <rPh sb="0" eb="3">
      <t>ホイク</t>
    </rPh>
    <rPh sb="5" eb="8">
      <t>ジカン</t>
    </rPh>
    <phoneticPr fontId="2"/>
  </si>
  <si>
    <t>　　　 　 も差し支えない。</t>
    <rPh sb="7" eb="8">
      <t>サ</t>
    </rPh>
    <rPh sb="9" eb="10">
      <t>ツカ</t>
    </rPh>
    <phoneticPr fontId="2"/>
  </si>
  <si>
    <t>　　　6　休日保育事業を実施する場合は、主任保育士、延長保育担当保育士、一時預かり担当保育士並びに特定保育担当保育士の協力を得て</t>
    <rPh sb="5" eb="7">
      <t>キュウジツ</t>
    </rPh>
    <rPh sb="7" eb="9">
      <t>ホイク</t>
    </rPh>
    <rPh sb="9" eb="11">
      <t>ジギョウ</t>
    </rPh>
    <rPh sb="12" eb="14">
      <t>ジッシ</t>
    </rPh>
    <rPh sb="16" eb="18">
      <t>バアイ</t>
    </rPh>
    <rPh sb="20" eb="22">
      <t>シュニン</t>
    </rPh>
    <rPh sb="22" eb="25">
      <t>ホイクシ</t>
    </rPh>
    <rPh sb="26" eb="28">
      <t>エンチョウ</t>
    </rPh>
    <rPh sb="28" eb="30">
      <t>ホイク</t>
    </rPh>
    <rPh sb="30" eb="32">
      <t>タントウ</t>
    </rPh>
    <rPh sb="32" eb="35">
      <t>ホイクシ</t>
    </rPh>
    <rPh sb="36" eb="38">
      <t>イチジ</t>
    </rPh>
    <rPh sb="38" eb="39">
      <t>アズ</t>
    </rPh>
    <rPh sb="41" eb="43">
      <t>タントウ</t>
    </rPh>
    <rPh sb="43" eb="46">
      <t>ホイクシ</t>
    </rPh>
    <rPh sb="46" eb="47">
      <t>ナラ</t>
    </rPh>
    <rPh sb="49" eb="51">
      <t>トクテイ</t>
    </rPh>
    <rPh sb="51" eb="53">
      <t>ホイク</t>
    </rPh>
    <rPh sb="53" eb="55">
      <t>タントウ</t>
    </rPh>
    <rPh sb="55" eb="58">
      <t>ホイクシ</t>
    </rPh>
    <rPh sb="59" eb="61">
      <t>キョウリョク</t>
    </rPh>
    <rPh sb="62" eb="63">
      <t>エ</t>
    </rPh>
    <phoneticPr fontId="2"/>
  </si>
  <si>
    <r>
      <t>　　　5　特定保育事業を実施する場合は、</t>
    </r>
    <r>
      <rPr>
        <sz val="8"/>
        <rFont val="ＭＳ Ｐゴシック"/>
        <family val="3"/>
        <charset val="128"/>
      </rPr>
      <t>事業担当保育士の加配が必要となること。</t>
    </r>
    <rPh sb="5" eb="7">
      <t>トクテイ</t>
    </rPh>
    <rPh sb="7" eb="9">
      <t>ホイク</t>
    </rPh>
    <rPh sb="9" eb="11">
      <t>ジギョウ</t>
    </rPh>
    <rPh sb="12" eb="14">
      <t>ジッシ</t>
    </rPh>
    <rPh sb="16" eb="18">
      <t>バアイ</t>
    </rPh>
    <rPh sb="20" eb="22">
      <t>ジギョウ</t>
    </rPh>
    <rPh sb="22" eb="24">
      <t>タントウ</t>
    </rPh>
    <rPh sb="24" eb="27">
      <t>ホイクシ</t>
    </rPh>
    <rPh sb="28" eb="30">
      <t>カハイ</t>
    </rPh>
    <rPh sb="31" eb="33">
      <t>ヒツヨウ</t>
    </rPh>
    <phoneticPr fontId="2"/>
  </si>
  <si>
    <t>　　　 　 配置が必要となる保育士以外に配置されなければならない。</t>
    <rPh sb="6" eb="8">
      <t>ハイチ</t>
    </rPh>
    <rPh sb="9" eb="11">
      <t>ヒツヨウ</t>
    </rPh>
    <rPh sb="14" eb="17">
      <t>ホイクシ</t>
    </rPh>
    <rPh sb="17" eb="19">
      <t>イガイ</t>
    </rPh>
    <rPh sb="20" eb="22">
      <t>ハイチ</t>
    </rPh>
    <phoneticPr fontId="2"/>
  </si>
  <si>
    <t>　　　4　主任保育士の専任加算により、配置された保育士は、入所児童年齢及び数に応じ算出した保育士及び定員90人以下の保育所において</t>
    <rPh sb="5" eb="7">
      <t>シュニン</t>
    </rPh>
    <rPh sb="7" eb="10">
      <t>ホイクシ</t>
    </rPh>
    <rPh sb="11" eb="13">
      <t>センニン</t>
    </rPh>
    <rPh sb="13" eb="15">
      <t>カサン</t>
    </rPh>
    <rPh sb="19" eb="21">
      <t>ハイチ</t>
    </rPh>
    <rPh sb="24" eb="27">
      <t>ホイクシ</t>
    </rPh>
    <rPh sb="48" eb="49">
      <t>オヨ</t>
    </rPh>
    <rPh sb="50" eb="52">
      <t>テイイン</t>
    </rPh>
    <rPh sb="54" eb="55">
      <t>ニン</t>
    </rPh>
    <rPh sb="55" eb="57">
      <t>イカ</t>
    </rPh>
    <rPh sb="58" eb="61">
      <t>ホイクショ</t>
    </rPh>
    <phoneticPr fontId="2"/>
  </si>
  <si>
    <t>　　　 　部または一部を兼ねることとなる。</t>
    <rPh sb="5" eb="6">
      <t>ブ</t>
    </rPh>
    <rPh sb="9" eb="11">
      <t>イチブ</t>
    </rPh>
    <phoneticPr fontId="2"/>
  </si>
  <si>
    <t>　　　 　なお、延長保育を実施する保育所においては、延長保育事業担当者が、11時間保育時間帯における最低基準を満たすための保育士の全</t>
    <rPh sb="8" eb="10">
      <t>エンチョウ</t>
    </rPh>
    <rPh sb="10" eb="12">
      <t>ホイク</t>
    </rPh>
    <rPh sb="13" eb="15">
      <t>ジッシ</t>
    </rPh>
    <rPh sb="17" eb="20">
      <t>ホイクショ</t>
    </rPh>
    <rPh sb="26" eb="28">
      <t>エンチョウ</t>
    </rPh>
    <rPh sb="28" eb="30">
      <t>ホイク</t>
    </rPh>
    <rPh sb="30" eb="32">
      <t>ジギョウ</t>
    </rPh>
    <rPh sb="32" eb="35">
      <t>タントウシャ</t>
    </rPh>
    <rPh sb="39" eb="41">
      <t>ジカン</t>
    </rPh>
    <rPh sb="41" eb="43">
      <t>ホイク</t>
    </rPh>
    <rPh sb="43" eb="46">
      <t>ジカンタイ</t>
    </rPh>
    <rPh sb="50" eb="52">
      <t>サイテイ</t>
    </rPh>
    <rPh sb="52" eb="54">
      <t>キジュン</t>
    </rPh>
    <rPh sb="55" eb="56">
      <t>ミ</t>
    </rPh>
    <rPh sb="61" eb="64">
      <t>ホイクシ</t>
    </rPh>
    <rPh sb="65" eb="66">
      <t>ゼンブ</t>
    </rPh>
    <phoneticPr fontId="2"/>
  </si>
  <si>
    <t>　　　3　延長保育促進事業実施要綱では、2人以上であるが、事業担当者1人の外、適宜、事業担当職員以外の協力を得て実施することは差し支えない。</t>
    <rPh sb="5" eb="7">
      <t>エンチョウ</t>
    </rPh>
    <rPh sb="7" eb="9">
      <t>ホイク</t>
    </rPh>
    <rPh sb="9" eb="11">
      <t>ソクシン</t>
    </rPh>
    <rPh sb="11" eb="13">
      <t>ジギョウ</t>
    </rPh>
    <rPh sb="13" eb="15">
      <t>ジッシ</t>
    </rPh>
    <rPh sb="15" eb="17">
      <t>ヨウコウ</t>
    </rPh>
    <rPh sb="21" eb="24">
      <t>ニンイジョウ</t>
    </rPh>
    <rPh sb="29" eb="31">
      <t>ジギョウ</t>
    </rPh>
    <rPh sb="31" eb="34">
      <t>タントウシャ</t>
    </rPh>
    <rPh sb="35" eb="36">
      <t>ニン</t>
    </rPh>
    <rPh sb="37" eb="38">
      <t>ホカ</t>
    </rPh>
    <rPh sb="56" eb="58">
      <t>ジッシ</t>
    </rPh>
    <rPh sb="63" eb="64">
      <t>サ</t>
    </rPh>
    <rPh sb="65" eb="66">
      <t>ツカ</t>
    </rPh>
    <phoneticPr fontId="2"/>
  </si>
  <si>
    <t>　　　 　要員（保育士、調理員）賃金が保育単価に積算されている。</t>
    <rPh sb="5" eb="7">
      <t>ヨウイン</t>
    </rPh>
    <rPh sb="8" eb="11">
      <t>ホイクシ</t>
    </rPh>
    <rPh sb="12" eb="15">
      <t>チョウリイン</t>
    </rPh>
    <rPh sb="16" eb="18">
      <t>チンギン</t>
    </rPh>
    <rPh sb="19" eb="21">
      <t>ホイク</t>
    </rPh>
    <rPh sb="21" eb="23">
      <t>タンカ</t>
    </rPh>
    <rPh sb="24" eb="26">
      <t>セキサン</t>
    </rPh>
    <phoneticPr fontId="2"/>
  </si>
  <si>
    <t>　　　2　民間保育所に支弁される保育所運営費には、定員91人以上の非常勤保育士賃金、年休代替要員（保育士、調理員）賃金及び業務省力化</t>
    <rPh sb="61" eb="62">
      <t>ギョウ</t>
    </rPh>
    <phoneticPr fontId="2"/>
  </si>
  <si>
    <t>（注）1　民間保育所については、保育所運営費上の児童年齢（年度中に限り入所日の属する月の初日の年齢）により算出した保育士数</t>
    <rPh sb="1" eb="2">
      <t>チュウ</t>
    </rPh>
    <rPh sb="5" eb="7">
      <t>ミンカン</t>
    </rPh>
    <rPh sb="7" eb="10">
      <t>ホイクショ</t>
    </rPh>
    <rPh sb="16" eb="19">
      <t>ホイクショ</t>
    </rPh>
    <rPh sb="19" eb="22">
      <t>ウンエイヒ</t>
    </rPh>
    <rPh sb="22" eb="23">
      <t>ジョウ</t>
    </rPh>
    <rPh sb="24" eb="26">
      <t>ジドウ</t>
    </rPh>
    <rPh sb="26" eb="28">
      <t>ネンレイ</t>
    </rPh>
    <rPh sb="53" eb="55">
      <t>サンシュツ</t>
    </rPh>
    <rPh sb="57" eb="60">
      <t>ホイクシ</t>
    </rPh>
    <rPh sb="60" eb="61">
      <t>スウ</t>
    </rPh>
    <phoneticPr fontId="2"/>
  </si>
  <si>
    <t>（注4・5･6）</t>
    <phoneticPr fontId="2"/>
  </si>
  <si>
    <t>（注3）</t>
    <phoneticPr fontId="2"/>
  </si>
  <si>
    <t>（注2）</t>
    <phoneticPr fontId="2"/>
  </si>
  <si>
    <t>4歳以上児数30分の1</t>
    <rPh sb="1" eb="2">
      <t>サイ</t>
    </rPh>
    <rPh sb="2" eb="4">
      <t>イジョウ</t>
    </rPh>
    <rPh sb="4" eb="5">
      <t>ジ</t>
    </rPh>
    <rPh sb="5" eb="6">
      <t>スウ</t>
    </rPh>
    <phoneticPr fontId="2"/>
  </si>
  <si>
    <t>3歳児数の20分の1</t>
    <rPh sb="1" eb="4">
      <t>サイジスウ</t>
    </rPh>
    <phoneticPr fontId="2"/>
  </si>
  <si>
    <t>1･2歳児数の6分の1</t>
    <rPh sb="3" eb="5">
      <t>サイジ</t>
    </rPh>
    <rPh sb="5" eb="6">
      <t>スウ</t>
    </rPh>
    <phoneticPr fontId="2"/>
  </si>
  <si>
    <t>1人以上</t>
    <rPh sb="1" eb="4">
      <t>ニンイジョウ</t>
    </rPh>
    <phoneticPr fontId="2"/>
  </si>
  <si>
    <t>最低必要保育士数
1人</t>
    <rPh sb="0" eb="2">
      <t>サイテイ</t>
    </rPh>
    <rPh sb="2" eb="4">
      <t>ヒツヨウ</t>
    </rPh>
    <rPh sb="4" eb="7">
      <t>ホイクシ</t>
    </rPh>
    <rPh sb="7" eb="8">
      <t>スウ</t>
    </rPh>
    <rPh sb="11" eb="12">
      <t>ニン</t>
    </rPh>
    <phoneticPr fontId="2"/>
  </si>
  <si>
    <t>小数点第2位切捨</t>
    <phoneticPr fontId="2"/>
  </si>
  <si>
    <t>0歳児数の3分の1</t>
    <rPh sb="1" eb="3">
      <t>サイジ</t>
    </rPh>
    <rPh sb="3" eb="4">
      <t>スウ</t>
    </rPh>
    <phoneticPr fontId="2"/>
  </si>
  <si>
    <t>児童年齢区分</t>
    <rPh sb="0" eb="2">
      <t>ジドウ</t>
    </rPh>
    <rPh sb="2" eb="4">
      <t>ネンレイ</t>
    </rPh>
    <rPh sb="4" eb="6">
      <t>クブン</t>
    </rPh>
    <phoneticPr fontId="2"/>
  </si>
  <si>
    <t>実施要綱に定める保育士数</t>
    <rPh sb="0" eb="2">
      <t>ジッシ</t>
    </rPh>
    <rPh sb="2" eb="4">
      <t>ヨウコウ</t>
    </rPh>
    <rPh sb="8" eb="11">
      <t>ホイクシ</t>
    </rPh>
    <rPh sb="11" eb="12">
      <t>スウ</t>
    </rPh>
    <phoneticPr fontId="2"/>
  </si>
  <si>
    <t>常時、最低基準を満たすための保育士数</t>
    <rPh sb="0" eb="2">
      <t>ジョウジ</t>
    </rPh>
    <phoneticPr fontId="2"/>
  </si>
  <si>
    <t>定員90人以下
1人
（民間保育所）</t>
    <rPh sb="9" eb="10">
      <t>ニン</t>
    </rPh>
    <rPh sb="12" eb="14">
      <t>ミンカン</t>
    </rPh>
    <rPh sb="14" eb="17">
      <t>ホイクショ</t>
    </rPh>
    <phoneticPr fontId="2"/>
  </si>
  <si>
    <t>入所児童年齢及び数に応じ、下記により算出した保育士数（注1）</t>
    <rPh sb="0" eb="2">
      <t>ニュウショ</t>
    </rPh>
    <rPh sb="10" eb="11">
      <t>オウ</t>
    </rPh>
    <rPh sb="13" eb="15">
      <t>カキ</t>
    </rPh>
    <rPh sb="18" eb="20">
      <t>サンシュツ</t>
    </rPh>
    <rPh sb="22" eb="24">
      <t>ホイク</t>
    </rPh>
    <rPh sb="24" eb="25">
      <t>シ</t>
    </rPh>
    <rPh sb="25" eb="26">
      <t>スウ</t>
    </rPh>
    <rPh sb="27" eb="28">
      <t>チュウ</t>
    </rPh>
    <phoneticPr fontId="2"/>
  </si>
  <si>
    <t>配置基準</t>
    <rPh sb="0" eb="2">
      <t>ハイチ</t>
    </rPh>
    <rPh sb="2" eb="3">
      <t>モト</t>
    </rPh>
    <rPh sb="3" eb="4">
      <t>ジュン</t>
    </rPh>
    <phoneticPr fontId="2"/>
  </si>
  <si>
    <t>年休代替保育士等</t>
    <rPh sb="4" eb="7">
      <t>ホイクシ</t>
    </rPh>
    <phoneticPr fontId="2"/>
  </si>
  <si>
    <t>主任保育士の専任加算の適用を受ける民間保育所は1人
別途保育士の加配が必要となる補助事業を実施する場合は各実施要綱に定める保育士数</t>
    <rPh sb="6" eb="8">
      <t>センニン</t>
    </rPh>
    <rPh sb="8" eb="10">
      <t>カサン</t>
    </rPh>
    <rPh sb="11" eb="13">
      <t>テキヨウ</t>
    </rPh>
    <rPh sb="14" eb="15">
      <t>ウ</t>
    </rPh>
    <rPh sb="17" eb="19">
      <t>ミンカン</t>
    </rPh>
    <rPh sb="19" eb="22">
      <t>ホイクショ</t>
    </rPh>
    <rPh sb="24" eb="25">
      <t>ニン</t>
    </rPh>
    <rPh sb="27" eb="29">
      <t>ベット</t>
    </rPh>
    <rPh sb="29" eb="32">
      <t>ホイクシ</t>
    </rPh>
    <rPh sb="33" eb="35">
      <t>カハイ</t>
    </rPh>
    <rPh sb="36" eb="38">
      <t>ヒツヨウ</t>
    </rPh>
    <rPh sb="41" eb="43">
      <t>ホジョ</t>
    </rPh>
    <rPh sb="43" eb="45">
      <t>ジギョウ</t>
    </rPh>
    <rPh sb="46" eb="48">
      <t>ジッシ</t>
    </rPh>
    <rPh sb="50" eb="52">
      <t>バアイ</t>
    </rPh>
    <rPh sb="53" eb="54">
      <t>カク</t>
    </rPh>
    <rPh sb="54" eb="56">
      <t>ジッシ</t>
    </rPh>
    <rPh sb="56" eb="58">
      <t>ヨウコウ</t>
    </rPh>
    <rPh sb="59" eb="60">
      <t>サダ</t>
    </rPh>
    <rPh sb="62" eb="65">
      <t>ホイクシ</t>
    </rPh>
    <rPh sb="65" eb="66">
      <t>スウ</t>
    </rPh>
    <phoneticPr fontId="2"/>
  </si>
  <si>
    <t>延長保育を実施（11時間を超える開所時間を設ける場合）する場合には、その時間帯に在所する児童年齢及び数に応じた保育士を常時配置するために必要となる保育士数　</t>
    <phoneticPr fontId="2"/>
  </si>
  <si>
    <t>延長保育時間を除く開所時間のどの時間帯をとってもその時間帯に在所する児童年齢（満年齢）及び数に応じた保育士を常時配置するために必要となる保育士数</t>
    <rPh sb="0" eb="2">
      <t>エンチョウ</t>
    </rPh>
    <rPh sb="2" eb="4">
      <t>ホイク</t>
    </rPh>
    <rPh sb="4" eb="6">
      <t>ジカン</t>
    </rPh>
    <rPh sb="7" eb="8">
      <t>ノゾ</t>
    </rPh>
    <rPh sb="9" eb="11">
      <t>カイショ</t>
    </rPh>
    <rPh sb="39" eb="40">
      <t>マン</t>
    </rPh>
    <rPh sb="40" eb="42">
      <t>ジツネンレイ</t>
    </rPh>
    <phoneticPr fontId="2"/>
  </si>
  <si>
    <t>必要配置</t>
    <rPh sb="0" eb="2">
      <t>ヒツヨウ</t>
    </rPh>
    <rPh sb="2" eb="3">
      <t>クバ</t>
    </rPh>
    <rPh sb="3" eb="4">
      <t>チ</t>
    </rPh>
    <phoneticPr fontId="2"/>
  </si>
  <si>
    <t>事業目的等に応じた保育士</t>
    <rPh sb="0" eb="2">
      <t>ジギョウ</t>
    </rPh>
    <rPh sb="2" eb="4">
      <t>モクテキ</t>
    </rPh>
    <rPh sb="4" eb="5">
      <t>トウ</t>
    </rPh>
    <rPh sb="6" eb="7">
      <t>オウ</t>
    </rPh>
    <rPh sb="9" eb="12">
      <t>ホイクシ</t>
    </rPh>
    <phoneticPr fontId="2"/>
  </si>
  <si>
    <t>保育対象児童年齢及び数に応じた保育士</t>
    <rPh sb="0" eb="2">
      <t>ホイク</t>
    </rPh>
    <rPh sb="2" eb="4">
      <t>タイショウ</t>
    </rPh>
    <rPh sb="4" eb="6">
      <t>ジドウ</t>
    </rPh>
    <rPh sb="6" eb="8">
      <t>ネンレイ</t>
    </rPh>
    <rPh sb="8" eb="9">
      <t>オヨ</t>
    </rPh>
    <rPh sb="10" eb="11">
      <t>スウ</t>
    </rPh>
    <rPh sb="12" eb="13">
      <t>オウ</t>
    </rPh>
    <rPh sb="15" eb="18">
      <t>ホイクシ</t>
    </rPh>
    <phoneticPr fontId="2"/>
  </si>
  <si>
    <t>- 参考資料 2 -</t>
    <rPh sb="2" eb="4">
      <t>サンコウ</t>
    </rPh>
    <rPh sb="4" eb="6">
      <t>シリョウ</t>
    </rPh>
    <phoneticPr fontId="2"/>
  </si>
  <si>
    <t>嘱託医</t>
    <rPh sb="0" eb="3">
      <t>ショクタクイ</t>
    </rPh>
    <phoneticPr fontId="2"/>
  </si>
  <si>
    <t>2人＋非常勤1人</t>
    <rPh sb="1" eb="2">
      <t>ニン</t>
    </rPh>
    <rPh sb="3" eb="6">
      <t>ヒジョウキン</t>
    </rPh>
    <rPh sb="7" eb="8">
      <t>ニン</t>
    </rPh>
    <phoneticPr fontId="2"/>
  </si>
  <si>
    <t>151人以上</t>
    <phoneticPr fontId="2"/>
  </si>
  <si>
    <t>常勤</t>
    <rPh sb="0" eb="2">
      <t>ジョウキン</t>
    </rPh>
    <phoneticPr fontId="2"/>
  </si>
  <si>
    <t>41人以上150人未満</t>
    <rPh sb="4" eb="5">
      <t>ジョウ</t>
    </rPh>
    <rPh sb="8" eb="9">
      <t>ニン</t>
    </rPh>
    <rPh sb="9" eb="11">
      <t>ミマン</t>
    </rPh>
    <phoneticPr fontId="2"/>
  </si>
  <si>
    <t>40人以下</t>
    <phoneticPr fontId="2"/>
  </si>
  <si>
    <t>定員対応</t>
    <rPh sb="0" eb="2">
      <t>テイイン</t>
    </rPh>
    <rPh sb="2" eb="4">
      <t>タイオウ</t>
    </rPh>
    <phoneticPr fontId="2"/>
  </si>
  <si>
    <t>民間保育所</t>
    <rPh sb="0" eb="2">
      <t>ミンカン</t>
    </rPh>
    <rPh sb="2" eb="5">
      <t>ホイクショ</t>
    </rPh>
    <phoneticPr fontId="2"/>
  </si>
  <si>
    <t>合計(A+B+C+D+E+F+G+H+I+J）</t>
    <rPh sb="0" eb="2">
      <t>ゴウケイ</t>
    </rPh>
    <phoneticPr fontId="2"/>
  </si>
  <si>
    <t>Ｊ</t>
    <phoneticPr fontId="2"/>
  </si>
  <si>
    <t>c</t>
    <phoneticPr fontId="2"/>
  </si>
  <si>
    <t>Ｉ</t>
    <phoneticPr fontId="2"/>
  </si>
  <si>
    <t>病児・病後児保育事業　</t>
    <rPh sb="0" eb="2">
      <t>ビョウジ</t>
    </rPh>
    <rPh sb="3" eb="6">
      <t>ビョウゴジ</t>
    </rPh>
    <rPh sb="6" eb="8">
      <t>ホイク</t>
    </rPh>
    <rPh sb="8" eb="10">
      <t>ジギョウ</t>
    </rPh>
    <phoneticPr fontId="2"/>
  </si>
  <si>
    <t>b</t>
    <phoneticPr fontId="2"/>
  </si>
  <si>
    <t>小　　計</t>
    <rPh sb="0" eb="4">
      <t>ショウケイ</t>
    </rPh>
    <phoneticPr fontId="2"/>
  </si>
  <si>
    <t>H</t>
    <phoneticPr fontId="2"/>
  </si>
  <si>
    <t>G</t>
    <phoneticPr fontId="2"/>
  </si>
  <si>
    <t>(1)人</t>
    <rPh sb="3" eb="4">
      <t>ニン</t>
    </rPh>
    <phoneticPr fontId="2"/>
  </si>
  <si>
    <t>○</t>
  </si>
  <si>
    <t>F</t>
    <phoneticPr fontId="2"/>
  </si>
  <si>
    <t>E</t>
    <phoneticPr fontId="2"/>
  </si>
  <si>
    <t>実施補助事業</t>
    <rPh sb="0" eb="2">
      <t>ジッシ</t>
    </rPh>
    <rPh sb="2" eb="4">
      <t>ホジョ</t>
    </rPh>
    <rPh sb="4" eb="6">
      <t>ジギョウ</t>
    </rPh>
    <phoneticPr fontId="2"/>
  </si>
  <si>
    <t>D</t>
    <phoneticPr fontId="2"/>
  </si>
  <si>
    <t>最低基準を満たすための数</t>
    <rPh sb="0" eb="2">
      <t>サイテイ</t>
    </rPh>
    <rPh sb="2" eb="4">
      <t>キジュン</t>
    </rPh>
    <rPh sb="5" eb="6">
      <t>ミ</t>
    </rPh>
    <rPh sb="11" eb="12">
      <t>カズ</t>
    </rPh>
    <phoneticPr fontId="2"/>
  </si>
  <si>
    <t>C</t>
    <phoneticPr fontId="2"/>
  </si>
  <si>
    <t>B</t>
    <phoneticPr fontId="2"/>
  </si>
  <si>
    <t>A</t>
    <phoneticPr fontId="2"/>
  </si>
  <si>
    <t>a</t>
    <phoneticPr fontId="2"/>
  </si>
  <si>
    <t>所長設置単価適用の有無（民間）
※適用保育所については、常勤（専任）1人。</t>
    <rPh sb="9" eb="11">
      <t>ウム</t>
    </rPh>
    <rPh sb="12" eb="14">
      <t>ミンカン</t>
    </rPh>
    <phoneticPr fontId="2"/>
  </si>
  <si>
    <t>保健福祉事務所記入欄</t>
    <rPh sb="0" eb="2">
      <t>ホケン</t>
    </rPh>
    <rPh sb="2" eb="4">
      <t>フクシ</t>
    </rPh>
    <rPh sb="4" eb="7">
      <t>ジムショ</t>
    </rPh>
    <rPh sb="7" eb="10">
      <t>キニュウラン</t>
    </rPh>
    <phoneticPr fontId="2"/>
  </si>
  <si>
    <t>◎基準日(4月1日現在）</t>
    <rPh sb="1" eb="3">
      <t>キジュン</t>
    </rPh>
    <phoneticPr fontId="2"/>
  </si>
  <si>
    <t>私立○○保育園</t>
    <rPh sb="0" eb="2">
      <t>シリツ</t>
    </rPh>
    <rPh sb="4" eb="7">
      <t>ホイクエン</t>
    </rPh>
    <phoneticPr fontId="2"/>
  </si>
  <si>
    <t>保育所名</t>
    <rPh sb="0" eb="2">
      <t>ホイク</t>
    </rPh>
    <rPh sb="2" eb="3">
      <t>ショ</t>
    </rPh>
    <rPh sb="3" eb="4">
      <t>メイ</t>
    </rPh>
    <phoneticPr fontId="2"/>
  </si>
  <si>
    <t>保育士の勤務形態別配置状況</t>
    <rPh sb="0" eb="3">
      <t>ホイクシ</t>
    </rPh>
    <rPh sb="4" eb="6">
      <t>キンム</t>
    </rPh>
    <rPh sb="6" eb="8">
      <t>ケイタイ</t>
    </rPh>
    <rPh sb="8" eb="9">
      <t>ベツ</t>
    </rPh>
    <rPh sb="9" eb="11">
      <t>ハイチ</t>
    </rPh>
    <rPh sb="11" eb="13">
      <t>ジョウキョウ</t>
    </rPh>
    <phoneticPr fontId="2"/>
  </si>
  <si>
    <t>（別紙）</t>
    <rPh sb="1" eb="3">
      <t>ベッシ</t>
    </rPh>
    <phoneticPr fontId="2"/>
  </si>
  <si>
    <t>- 参考資料 1 -</t>
    <rPh sb="2" eb="4">
      <t>サンコウ</t>
    </rPh>
    <rPh sb="4" eb="6">
      <t>シリョウ</t>
    </rPh>
    <phoneticPr fontId="2"/>
  </si>
  <si>
    <t>　　 2　保育士が労働基準法に基づく年次有給休暇を取得した日において、最低基準を下回らないための保育士等</t>
    <rPh sb="5" eb="7">
      <t>ホイク</t>
    </rPh>
    <rPh sb="7" eb="8">
      <t>シ</t>
    </rPh>
    <rPh sb="9" eb="11">
      <t>ロウドウ</t>
    </rPh>
    <rPh sb="11" eb="14">
      <t>キジュンホウ</t>
    </rPh>
    <rPh sb="15" eb="16">
      <t>モト</t>
    </rPh>
    <rPh sb="18" eb="20">
      <t>ネンジ</t>
    </rPh>
    <rPh sb="20" eb="22">
      <t>ユウキュウ</t>
    </rPh>
    <rPh sb="22" eb="24">
      <t>キュウカ</t>
    </rPh>
    <rPh sb="25" eb="27">
      <t>シュトク</t>
    </rPh>
    <rPh sb="29" eb="30">
      <t>ヒ</t>
    </rPh>
    <rPh sb="35" eb="37">
      <t>サイテイ</t>
    </rPh>
    <rPh sb="37" eb="39">
      <t>キジュン</t>
    </rPh>
    <rPh sb="40" eb="42">
      <t>シタマワ</t>
    </rPh>
    <rPh sb="48" eb="50">
      <t>ホイク</t>
    </rPh>
    <rPh sb="50" eb="51">
      <t>シ</t>
    </rPh>
    <rPh sb="51" eb="52">
      <t>トウ</t>
    </rPh>
    <phoneticPr fontId="2"/>
  </si>
  <si>
    <t>　　　保育士１名が一時預かり事業利用児童に対応することで、基準を満たしているものとする。</t>
    <rPh sb="4" eb="5">
      <t>イク</t>
    </rPh>
    <rPh sb="5" eb="6">
      <t>シ</t>
    </rPh>
    <rPh sb="7" eb="8">
      <t>メイ</t>
    </rPh>
    <rPh sb="9" eb="11">
      <t>イチジ</t>
    </rPh>
    <rPh sb="11" eb="12">
      <t>アズ</t>
    </rPh>
    <rPh sb="14" eb="16">
      <t>ジギョウ</t>
    </rPh>
    <rPh sb="16" eb="18">
      <t>リヨウ</t>
    </rPh>
    <rPh sb="18" eb="20">
      <t>ジドウ</t>
    </rPh>
    <rPh sb="21" eb="23">
      <t>タイオウ</t>
    </rPh>
    <rPh sb="29" eb="31">
      <t>キジュン</t>
    </rPh>
    <rPh sb="32" eb="33">
      <t>ミ</t>
    </rPh>
    <phoneticPr fontId="2"/>
  </si>
  <si>
    <t>　　　預かり事業の利用がある際、一体的に対応している場合には、少なくとも１名の一時預かり事業の担当保育士が配置され、通常保育の担当</t>
    <rPh sb="6" eb="8">
      <t>ジギョウ</t>
    </rPh>
    <rPh sb="9" eb="11">
      <t>リヨウ</t>
    </rPh>
    <rPh sb="14" eb="15">
      <t>サイ</t>
    </rPh>
    <rPh sb="16" eb="19">
      <t>イッタイテキ</t>
    </rPh>
    <rPh sb="20" eb="22">
      <t>タイオウ</t>
    </rPh>
    <rPh sb="26" eb="28">
      <t>バアイ</t>
    </rPh>
    <rPh sb="31" eb="32">
      <t>スク</t>
    </rPh>
    <rPh sb="37" eb="38">
      <t>メイ</t>
    </rPh>
    <rPh sb="39" eb="41">
      <t>イチジ</t>
    </rPh>
    <rPh sb="41" eb="42">
      <t>アズ</t>
    </rPh>
    <rPh sb="44" eb="46">
      <t>ジギョウ</t>
    </rPh>
    <rPh sb="47" eb="49">
      <t>タントウ</t>
    </rPh>
    <rPh sb="49" eb="52">
      <t>ホイクシ</t>
    </rPh>
    <rPh sb="53" eb="55">
      <t>ハイチ</t>
    </rPh>
    <rPh sb="58" eb="60">
      <t>ツウジョウ</t>
    </rPh>
    <rPh sb="60" eb="62">
      <t>ホイク</t>
    </rPh>
    <rPh sb="63" eb="65">
      <t>タントウ</t>
    </rPh>
    <phoneticPr fontId="2"/>
  </si>
  <si>
    <t>　　　　なお、一時預かり事業の年間平均利用児童数が１名を下回る場合(年間延べ利用児童数300人未満)であり、かつ、通常保育の時間帯に一時</t>
    <rPh sb="7" eb="9">
      <t>イチジ</t>
    </rPh>
    <rPh sb="9" eb="10">
      <t>アズ</t>
    </rPh>
    <rPh sb="12" eb="14">
      <t>ジギョウ</t>
    </rPh>
    <rPh sb="15" eb="17">
      <t>ネンカン</t>
    </rPh>
    <rPh sb="17" eb="19">
      <t>ヘイキン</t>
    </rPh>
    <rPh sb="19" eb="21">
      <t>リヨウ</t>
    </rPh>
    <rPh sb="21" eb="23">
      <t>ジドウ</t>
    </rPh>
    <rPh sb="23" eb="24">
      <t>スウ</t>
    </rPh>
    <rPh sb="26" eb="27">
      <t>メイ</t>
    </rPh>
    <rPh sb="28" eb="29">
      <t>シタ</t>
    </rPh>
    <rPh sb="29" eb="30">
      <t>マワ</t>
    </rPh>
    <rPh sb="31" eb="33">
      <t>バアイ</t>
    </rPh>
    <rPh sb="34" eb="36">
      <t>ネンカン</t>
    </rPh>
    <rPh sb="36" eb="37">
      <t>ノ</t>
    </rPh>
    <rPh sb="38" eb="40">
      <t>リヨウ</t>
    </rPh>
    <rPh sb="40" eb="42">
      <t>ジドウ</t>
    </rPh>
    <rPh sb="42" eb="43">
      <t>スウ</t>
    </rPh>
    <rPh sb="46" eb="47">
      <t>ニン</t>
    </rPh>
    <rPh sb="47" eb="49">
      <t>ミマン</t>
    </rPh>
    <rPh sb="57" eb="59">
      <t>ツウジョウ</t>
    </rPh>
    <rPh sb="59" eb="61">
      <t>ホイク</t>
    </rPh>
    <rPh sb="62" eb="65">
      <t>ジカンタイ</t>
    </rPh>
    <rPh sb="66" eb="67">
      <t>イチ</t>
    </rPh>
    <phoneticPr fontId="2"/>
  </si>
  <si>
    <t>（注）1　一時預かり事業に係る保育士は２人を下ることはできない。ただし、専任、兼任を問わない。(児童福祉法施行規則第36条の35)</t>
    <rPh sb="1" eb="2">
      <t>チュウ</t>
    </rPh>
    <rPh sb="7" eb="8">
      <t>アズカ</t>
    </rPh>
    <rPh sb="10" eb="12">
      <t>ジギョウ</t>
    </rPh>
    <rPh sb="13" eb="14">
      <t>カカ</t>
    </rPh>
    <rPh sb="15" eb="17">
      <t>ホイク</t>
    </rPh>
    <rPh sb="17" eb="18">
      <t>シ</t>
    </rPh>
    <rPh sb="20" eb="21">
      <t>ニン</t>
    </rPh>
    <rPh sb="22" eb="23">
      <t>シタ</t>
    </rPh>
    <rPh sb="36" eb="38">
      <t>センニン</t>
    </rPh>
    <rPh sb="39" eb="41">
      <t>ケンニン</t>
    </rPh>
    <rPh sb="42" eb="43">
      <t>ト</t>
    </rPh>
    <rPh sb="48" eb="50">
      <t>ジドウ</t>
    </rPh>
    <rPh sb="50" eb="52">
      <t>フクシ</t>
    </rPh>
    <rPh sb="52" eb="53">
      <t>ホウ</t>
    </rPh>
    <rPh sb="53" eb="55">
      <t>セコウ</t>
    </rPh>
    <rPh sb="55" eb="57">
      <t>キソク</t>
    </rPh>
    <rPh sb="57" eb="58">
      <t>ダイ</t>
    </rPh>
    <rPh sb="60" eb="61">
      <t>ジョウ</t>
    </rPh>
    <phoneticPr fontId="2"/>
  </si>
  <si>
    <t>非常勤を含め14人</t>
    <rPh sb="0" eb="3">
      <t>ヒジョウキン</t>
    </rPh>
    <rPh sb="4" eb="5">
      <t>フク</t>
    </rPh>
    <rPh sb="8" eb="9">
      <t>ニン</t>
    </rPh>
    <phoneticPr fontId="2"/>
  </si>
  <si>
    <t>合計</t>
    <rPh sb="0" eb="2">
      <t>ゴウケイ</t>
    </rPh>
    <phoneticPr fontId="2"/>
  </si>
  <si>
    <t>非常勤を含め15人</t>
    <rPh sb="0" eb="3">
      <t>ヒジョウキン</t>
    </rPh>
    <rPh sb="4" eb="5">
      <t>フク</t>
    </rPh>
    <rPh sb="8" eb="9">
      <t>ニン</t>
    </rPh>
    <phoneticPr fontId="2"/>
  </si>
  <si>
    <t>適宜配置。
（例）前年度平均年休取得日数×保育士数</t>
    <rPh sb="0" eb="2">
      <t>テキギ</t>
    </rPh>
    <rPh sb="2" eb="4">
      <t>ハイチ</t>
    </rPh>
    <rPh sb="7" eb="8">
      <t>レイ</t>
    </rPh>
    <rPh sb="9" eb="12">
      <t>ゼンネンド</t>
    </rPh>
    <rPh sb="12" eb="14">
      <t>ヘイキン</t>
    </rPh>
    <rPh sb="14" eb="16">
      <t>ネンキュウ</t>
    </rPh>
    <rPh sb="16" eb="18">
      <t>シュトク</t>
    </rPh>
    <rPh sb="18" eb="19">
      <t>ビ</t>
    </rPh>
    <rPh sb="19" eb="20">
      <t>スウ</t>
    </rPh>
    <rPh sb="21" eb="23">
      <t>ホイク</t>
    </rPh>
    <rPh sb="23" eb="24">
      <t>シ</t>
    </rPh>
    <rPh sb="24" eb="25">
      <t>スウ</t>
    </rPh>
    <phoneticPr fontId="2"/>
  </si>
  <si>
    <t>(適宜)</t>
    <rPh sb="1" eb="3">
      <t>テキギ</t>
    </rPh>
    <phoneticPr fontId="2"/>
  </si>
  <si>
    <t>年休代替保育士等（注2）</t>
    <rPh sb="0" eb="2">
      <t>ネンキュウ</t>
    </rPh>
    <rPh sb="2" eb="4">
      <t>ダイタイ</t>
    </rPh>
    <rPh sb="4" eb="6">
      <t>ホイク</t>
    </rPh>
    <rPh sb="6" eb="7">
      <t>シ</t>
    </rPh>
    <rPh sb="7" eb="8">
      <t>トウ</t>
    </rPh>
    <rPh sb="9" eb="10">
      <t>チュウ</t>
    </rPh>
    <phoneticPr fontId="2"/>
  </si>
  <si>
    <t>・プラス非常勤１人
・児童満年齢及び数等
　により変動する。</t>
    <rPh sb="4" eb="7">
      <t>ヒジョウキン</t>
    </rPh>
    <rPh sb="8" eb="9">
      <t>ニン</t>
    </rPh>
    <rPh sb="11" eb="13">
      <t>ジドウ</t>
    </rPh>
    <rPh sb="13" eb="16">
      <t>マンネンレイ</t>
    </rPh>
    <rPh sb="16" eb="17">
      <t>オヨ</t>
    </rPh>
    <rPh sb="18" eb="19">
      <t>スウ</t>
    </rPh>
    <rPh sb="19" eb="20">
      <t>トウ</t>
    </rPh>
    <rPh sb="25" eb="27">
      <t>ヘンドウ</t>
    </rPh>
    <phoneticPr fontId="2"/>
  </si>
  <si>
    <t>常時、最低基準を満たすための保育士</t>
    <rPh sb="0" eb="2">
      <t>ジョウジ</t>
    </rPh>
    <rPh sb="14" eb="16">
      <t>ホイク</t>
    </rPh>
    <rPh sb="16" eb="17">
      <t>シ</t>
    </rPh>
    <phoneticPr fontId="2"/>
  </si>
  <si>
    <t>児童年齢及び数対応保育士数欄で計上。</t>
    <rPh sb="13" eb="14">
      <t>ラン</t>
    </rPh>
    <rPh sb="15" eb="17">
      <t>ケイジョウ</t>
    </rPh>
    <phoneticPr fontId="2"/>
  </si>
  <si>
    <t>(1)</t>
    <phoneticPr fontId="2"/>
  </si>
  <si>
    <t>一時預かり事業担当保育士
（注1）</t>
    <rPh sb="2" eb="3">
      <t>アズカ</t>
    </rPh>
    <rPh sb="7" eb="9">
      <t>タントウ</t>
    </rPh>
    <rPh sb="9" eb="11">
      <t>ホイク</t>
    </rPh>
    <rPh sb="11" eb="12">
      <t>シ</t>
    </rPh>
    <rPh sb="14" eb="15">
      <t>チュウ</t>
    </rPh>
    <phoneticPr fontId="2"/>
  </si>
  <si>
    <t>担当保育士１人の場合</t>
    <rPh sb="0" eb="2">
      <t>タントウ</t>
    </rPh>
    <rPh sb="2" eb="4">
      <t>ホイク</t>
    </rPh>
    <rPh sb="4" eb="5">
      <t>シ</t>
    </rPh>
    <rPh sb="6" eb="7">
      <t>ニン</t>
    </rPh>
    <rPh sb="8" eb="10">
      <t>バアイ</t>
    </rPh>
    <phoneticPr fontId="2"/>
  </si>
  <si>
    <t>延長保育促進事業担当保育士</t>
    <rPh sb="8" eb="10">
      <t>タントウ</t>
    </rPh>
    <rPh sb="10" eb="12">
      <t>ホイク</t>
    </rPh>
    <rPh sb="12" eb="13">
      <t>シ</t>
    </rPh>
    <phoneticPr fontId="2"/>
  </si>
  <si>
    <t>主任保育士の専任性を確保したい場合には適宜</t>
    <rPh sb="0" eb="2">
      <t>シュニン</t>
    </rPh>
    <rPh sb="2" eb="5">
      <t>ホイクシ</t>
    </rPh>
    <rPh sb="6" eb="8">
      <t>センニンセイ</t>
    </rPh>
    <rPh sb="8" eb="9">
      <t>セイ</t>
    </rPh>
    <rPh sb="10" eb="12">
      <t>カクホ</t>
    </rPh>
    <rPh sb="15" eb="17">
      <t>バアイ</t>
    </rPh>
    <rPh sb="19" eb="21">
      <t>テキギ</t>
    </rPh>
    <phoneticPr fontId="2"/>
  </si>
  <si>
    <t>専任主任保育士</t>
    <phoneticPr fontId="2"/>
  </si>
  <si>
    <t>定員90人以下休憩保育士</t>
    <rPh sb="0" eb="2">
      <t>テイイン</t>
    </rPh>
    <rPh sb="4" eb="5">
      <t>ニン</t>
    </rPh>
    <rPh sb="5" eb="7">
      <t>イカ</t>
    </rPh>
    <rPh sb="7" eb="9">
      <t>キュウケイ</t>
    </rPh>
    <rPh sb="9" eb="11">
      <t>ホイク</t>
    </rPh>
    <rPh sb="11" eb="12">
      <t>シ</t>
    </rPh>
    <phoneticPr fontId="2"/>
  </si>
  <si>
    <t>91人以上非常勤１人</t>
    <rPh sb="2" eb="5">
      <t>ニンイジョウ</t>
    </rPh>
    <rPh sb="5" eb="8">
      <t>ヒジョウキン</t>
    </rPh>
    <rPh sb="9" eb="10">
      <t>ニン</t>
    </rPh>
    <phoneticPr fontId="2"/>
  </si>
  <si>
    <t>4歳以上児</t>
    <rPh sb="4" eb="5">
      <t>ジ</t>
    </rPh>
    <phoneticPr fontId="2"/>
  </si>
  <si>
    <t>3歳児</t>
    <rPh sb="2" eb="3">
      <t>ジ</t>
    </rPh>
    <phoneticPr fontId="2"/>
  </si>
  <si>
    <t>1・2歳児</t>
    <rPh sb="3" eb="4">
      <t>サイ</t>
    </rPh>
    <rPh sb="4" eb="5">
      <t>ジ</t>
    </rPh>
    <phoneticPr fontId="2"/>
  </si>
  <si>
    <t>・児童年齢は、満年齢
　による。</t>
    <rPh sb="1" eb="3">
      <t>ジドウ</t>
    </rPh>
    <rPh sb="3" eb="5">
      <t>ネンレイ</t>
    </rPh>
    <rPh sb="7" eb="8">
      <t>マン</t>
    </rPh>
    <rPh sb="8" eb="10">
      <t>ネンレイ</t>
    </rPh>
    <phoneticPr fontId="2"/>
  </si>
  <si>
    <t>小数点第2位切捨</t>
    <phoneticPr fontId="2"/>
  </si>
  <si>
    <t>0歳児</t>
    <rPh sb="2" eb="3">
      <t>ジ</t>
    </rPh>
    <phoneticPr fontId="2"/>
  </si>
  <si>
    <t>・児童年齢は、満年齢による。</t>
    <rPh sb="1" eb="3">
      <t>ジドウ</t>
    </rPh>
    <rPh sb="3" eb="5">
      <t>ネンレイ</t>
    </rPh>
    <rPh sb="7" eb="10">
      <t>マンネンレイ</t>
    </rPh>
    <phoneticPr fontId="2"/>
  </si>
  <si>
    <t>備考</t>
    <rPh sb="0" eb="2">
      <t>ビコウ</t>
    </rPh>
    <phoneticPr fontId="2"/>
  </si>
  <si>
    <t>保育士数</t>
    <rPh sb="0" eb="3">
      <t>ホイクシ</t>
    </rPh>
    <rPh sb="3" eb="4">
      <t>スウ</t>
    </rPh>
    <phoneticPr fontId="2"/>
  </si>
  <si>
    <t>区　　　分</t>
    <rPh sb="0" eb="1">
      <t>ク</t>
    </rPh>
    <rPh sb="4" eb="5">
      <t>ブン</t>
    </rPh>
    <phoneticPr fontId="2"/>
  </si>
  <si>
    <t>　（公立保育所の場合）</t>
    <rPh sb="2" eb="4">
      <t>コウリツ</t>
    </rPh>
    <rPh sb="4" eb="7">
      <t>ホイクショ</t>
    </rPh>
    <rPh sb="8" eb="10">
      <t>バアイ</t>
    </rPh>
    <phoneticPr fontId="2"/>
  </si>
  <si>
    <t>　（民間保育所の場合）</t>
    <rPh sb="2" eb="4">
      <t>ミンカン</t>
    </rPh>
    <rPh sb="4" eb="7">
      <t>ホイクショ</t>
    </rPh>
    <rPh sb="8" eb="10">
      <t>バアイ</t>
    </rPh>
    <phoneticPr fontId="2"/>
  </si>
  <si>
    <t>★　算出例による常時、最低基準を満たすための保育士数</t>
    <rPh sb="2" eb="4">
      <t>サンシュツ</t>
    </rPh>
    <rPh sb="4" eb="5">
      <t>レイ</t>
    </rPh>
    <rPh sb="8" eb="10">
      <t>ジョウジ</t>
    </rPh>
    <rPh sb="11" eb="13">
      <t>サイテイ</t>
    </rPh>
    <rPh sb="13" eb="15">
      <t>キジュン</t>
    </rPh>
    <rPh sb="16" eb="17">
      <t>ミ</t>
    </rPh>
    <rPh sb="22" eb="25">
      <t>ホイクシ</t>
    </rPh>
    <rPh sb="25" eb="26">
      <t>スウ</t>
    </rPh>
    <phoneticPr fontId="2"/>
  </si>
  <si>
    <t>　　　3　職員配置計画表及び勤務形態別配置状況（例）は、別紙参照</t>
    <rPh sb="12" eb="13">
      <t>オヨ</t>
    </rPh>
    <rPh sb="14" eb="16">
      <t>キンム</t>
    </rPh>
    <rPh sb="16" eb="18">
      <t>ケイタイ</t>
    </rPh>
    <rPh sb="18" eb="19">
      <t>ベツ</t>
    </rPh>
    <rPh sb="19" eb="21">
      <t>ハイチ</t>
    </rPh>
    <rPh sb="21" eb="23">
      <t>ジョウキョウ</t>
    </rPh>
    <rPh sb="24" eb="25">
      <t>レイ</t>
    </rPh>
    <phoneticPr fontId="2"/>
  </si>
  <si>
    <t>　　　2　上記のほか、年休代替要員等を確保することが望ましい。</t>
    <rPh sb="5" eb="7">
      <t>ジョウキ</t>
    </rPh>
    <rPh sb="11" eb="13">
      <t>ネンキュウ</t>
    </rPh>
    <rPh sb="13" eb="15">
      <t>ダイタイ</t>
    </rPh>
    <rPh sb="15" eb="17">
      <t>ヨウイン</t>
    </rPh>
    <rPh sb="17" eb="18">
      <t>トウ</t>
    </rPh>
    <rPh sb="19" eb="21">
      <t>カクホ</t>
    </rPh>
    <rPh sb="26" eb="27">
      <t>ノゾ</t>
    </rPh>
    <phoneticPr fontId="2"/>
  </si>
  <si>
    <t>（注）1　一時預り事業を実施する場合、児童福祉法施行規則第３６条の３５の基準を満たすこと。(なお、一時預かり事業開始届の提出が必要)</t>
    <rPh sb="1" eb="2">
      <t>チュウ</t>
    </rPh>
    <rPh sb="5" eb="7">
      <t>イチジ</t>
    </rPh>
    <rPh sb="7" eb="8">
      <t>アズ</t>
    </rPh>
    <rPh sb="9" eb="11">
      <t>ジギョウ</t>
    </rPh>
    <rPh sb="12" eb="14">
      <t>ジッシ</t>
    </rPh>
    <rPh sb="16" eb="18">
      <t>バアイ</t>
    </rPh>
    <rPh sb="19" eb="21">
      <t>ジドウ</t>
    </rPh>
    <rPh sb="21" eb="23">
      <t>フクシ</t>
    </rPh>
    <rPh sb="23" eb="24">
      <t>ホウ</t>
    </rPh>
    <rPh sb="24" eb="26">
      <t>セコウ</t>
    </rPh>
    <rPh sb="26" eb="28">
      <t>キソク</t>
    </rPh>
    <rPh sb="28" eb="29">
      <t>ダイ</t>
    </rPh>
    <rPh sb="31" eb="32">
      <t>ジョウ</t>
    </rPh>
    <rPh sb="36" eb="38">
      <t>キジュン</t>
    </rPh>
    <rPh sb="39" eb="40">
      <t>ミ</t>
    </rPh>
    <rPh sb="49" eb="51">
      <t>イチジ</t>
    </rPh>
    <phoneticPr fontId="2"/>
  </si>
  <si>
    <t>保育士配置に必要な常勤保育士数　a/常勤の週当たり所定労働時間（端数切上）</t>
    <rPh sb="0" eb="3">
      <t>ホイクシ</t>
    </rPh>
    <rPh sb="3" eb="5">
      <t>ハイチ</t>
    </rPh>
    <rPh sb="6" eb="8">
      <t>ヒツヨウ</t>
    </rPh>
    <rPh sb="9" eb="11">
      <t>ジョウキン</t>
    </rPh>
    <rPh sb="11" eb="14">
      <t>ホイクシ</t>
    </rPh>
    <rPh sb="14" eb="15">
      <t>スウ</t>
    </rPh>
    <rPh sb="18" eb="20">
      <t>ジョウキン</t>
    </rPh>
    <rPh sb="21" eb="22">
      <t>シュウ</t>
    </rPh>
    <rPh sb="22" eb="23">
      <t>ア</t>
    </rPh>
    <rPh sb="25" eb="27">
      <t>ショテイ</t>
    </rPh>
    <rPh sb="27" eb="29">
      <t>ロウドウ</t>
    </rPh>
    <rPh sb="29" eb="31">
      <t>ジカン</t>
    </rPh>
    <rPh sb="32" eb="34">
      <t>ハスウ</t>
    </rPh>
    <rPh sb="34" eb="35">
      <t>キ</t>
    </rPh>
    <rPh sb="35" eb="36">
      <t>ア</t>
    </rPh>
    <phoneticPr fontId="2"/>
  </si>
  <si>
    <t>合　計　時　間　数　a</t>
    <rPh sb="0" eb="1">
      <t>ゴウ</t>
    </rPh>
    <rPh sb="2" eb="3">
      <t>ケイ</t>
    </rPh>
    <rPh sb="4" eb="5">
      <t>トキ</t>
    </rPh>
    <rPh sb="6" eb="7">
      <t>アイダ</t>
    </rPh>
    <rPh sb="8" eb="9">
      <t>カズ</t>
    </rPh>
    <phoneticPr fontId="2"/>
  </si>
  <si>
    <t>児童年齢（実年齢）及び数に応じて必要となる保育士数</t>
    <rPh sb="5" eb="8">
      <t>ジツネンレイ</t>
    </rPh>
    <phoneticPr fontId="2"/>
  </si>
  <si>
    <t>基本保育時間の2分の1程度を目安
ただし、2人以上とする。</t>
    <rPh sb="0" eb="2">
      <t>キホン</t>
    </rPh>
    <rPh sb="2" eb="4">
      <t>ホイク</t>
    </rPh>
    <rPh sb="4" eb="6">
      <t>ジカン</t>
    </rPh>
    <rPh sb="8" eb="9">
      <t>ブン</t>
    </rPh>
    <rPh sb="11" eb="13">
      <t>テイド</t>
    </rPh>
    <rPh sb="14" eb="16">
      <t>メヤス</t>
    </rPh>
    <rPh sb="22" eb="23">
      <t>ニン</t>
    </rPh>
    <rPh sb="23" eb="25">
      <t>イジョウ</t>
    </rPh>
    <phoneticPr fontId="2"/>
  </si>
  <si>
    <t>基本保育時間以外</t>
    <rPh sb="0" eb="2">
      <t>キホン</t>
    </rPh>
    <rPh sb="2" eb="4">
      <t>ホイク</t>
    </rPh>
    <rPh sb="4" eb="6">
      <t>ジカン</t>
    </rPh>
    <rPh sb="6" eb="8">
      <t>イガイ</t>
    </rPh>
    <phoneticPr fontId="2"/>
  </si>
  <si>
    <t>基本保育時間</t>
    <rPh sb="0" eb="2">
      <t>キホン</t>
    </rPh>
    <rPh sb="2" eb="4">
      <t>ホイク</t>
    </rPh>
    <rPh sb="4" eb="6">
      <t>ジカン</t>
    </rPh>
    <phoneticPr fontId="2"/>
  </si>
  <si>
    <t>基本保育時間の2分の1程度を目安</t>
    <rPh sb="0" eb="2">
      <t>キホン</t>
    </rPh>
    <rPh sb="2" eb="4">
      <t>ホイク</t>
    </rPh>
    <rPh sb="4" eb="6">
      <t>ジカン</t>
    </rPh>
    <rPh sb="8" eb="9">
      <t>ブン</t>
    </rPh>
    <rPh sb="11" eb="13">
      <t>テイド</t>
    </rPh>
    <rPh sb="14" eb="16">
      <t>メヤス</t>
    </rPh>
    <phoneticPr fontId="2"/>
  </si>
  <si>
    <t>平日</t>
    <rPh sb="0" eb="2">
      <t>ヘイジツ</t>
    </rPh>
    <phoneticPr fontId="2"/>
  </si>
  <si>
    <t>配置時間数</t>
    <rPh sb="0" eb="2">
      <t>ハイチ</t>
    </rPh>
    <rPh sb="2" eb="5">
      <t>ジカンスウ</t>
    </rPh>
    <phoneticPr fontId="2"/>
  </si>
  <si>
    <t>日数</t>
    <rPh sb="0" eb="2">
      <t>ニッスウ</t>
    </rPh>
    <phoneticPr fontId="2"/>
  </si>
  <si>
    <t>左記の数の根拠</t>
    <rPh sb="0" eb="2">
      <t>サキ</t>
    </rPh>
    <rPh sb="3" eb="4">
      <t>スウ</t>
    </rPh>
    <rPh sb="5" eb="7">
      <t>コンキョ</t>
    </rPh>
    <phoneticPr fontId="2"/>
  </si>
  <si>
    <t>時間帯別
必要保育士数</t>
    <rPh sb="0" eb="3">
      <t>ジカンタイ</t>
    </rPh>
    <rPh sb="3" eb="4">
      <t>ベツ</t>
    </rPh>
    <rPh sb="5" eb="7">
      <t>ヒツヨウ</t>
    </rPh>
    <rPh sb="7" eb="10">
      <t>ホイクシ</t>
    </rPh>
    <rPh sb="10" eb="11">
      <t>スウ</t>
    </rPh>
    <phoneticPr fontId="2"/>
  </si>
  <si>
    <t>時間</t>
    <rPh sb="0" eb="2">
      <t>ジカン</t>
    </rPh>
    <phoneticPr fontId="2"/>
  </si>
  <si>
    <t>〔積算方法〕</t>
    <rPh sb="1" eb="3">
      <t>セキサン</t>
    </rPh>
    <rPh sb="3" eb="5">
      <t>ホウホウ</t>
    </rPh>
    <phoneticPr fontId="2"/>
  </si>
  <si>
    <t>（注）計は、小数点第1位四捨五入</t>
    <rPh sb="1" eb="2">
      <t>チュウ</t>
    </rPh>
    <rPh sb="3" eb="4">
      <t>ケイ</t>
    </rPh>
    <rPh sb="6" eb="9">
      <t>ショウスウテン</t>
    </rPh>
    <rPh sb="9" eb="10">
      <t>ダイ</t>
    </rPh>
    <rPh sb="11" eb="12">
      <t>イ</t>
    </rPh>
    <rPh sb="12" eb="16">
      <t>シシャゴニュウ</t>
    </rPh>
    <phoneticPr fontId="2"/>
  </si>
  <si>
    <t>6　一時預かり児童(10人)を含む。</t>
    <rPh sb="2" eb="4">
      <t>イチジ</t>
    </rPh>
    <rPh sb="4" eb="5">
      <t>アズ</t>
    </rPh>
    <rPh sb="7" eb="9">
      <t>ジドウ</t>
    </rPh>
    <rPh sb="12" eb="13">
      <t>ニン</t>
    </rPh>
    <rPh sb="15" eb="16">
      <t>フク</t>
    </rPh>
    <phoneticPr fontId="2"/>
  </si>
  <si>
    <t>5　常勤の保育士の週当たり所定労働時間  40時間</t>
    <rPh sb="2" eb="4">
      <t>ジョウキン</t>
    </rPh>
    <rPh sb="5" eb="8">
      <t>ホイクシ</t>
    </rPh>
    <rPh sb="9" eb="10">
      <t>シュウ</t>
    </rPh>
    <rPh sb="10" eb="11">
      <t>ア</t>
    </rPh>
    <rPh sb="13" eb="15">
      <t>ショテイ</t>
    </rPh>
    <rPh sb="15" eb="17">
      <t>ロウドウ</t>
    </rPh>
    <rPh sb="17" eb="19">
      <t>ジカン</t>
    </rPh>
    <rPh sb="23" eb="25">
      <t>ジカン</t>
    </rPh>
    <phoneticPr fontId="2"/>
  </si>
  <si>
    <t>4　土曜日の基本保育時間時必要保育士数 3人</t>
    <rPh sb="2" eb="5">
      <t>ドヨウビ</t>
    </rPh>
    <rPh sb="6" eb="8">
      <t>キホン</t>
    </rPh>
    <rPh sb="8" eb="10">
      <t>ホイク</t>
    </rPh>
    <rPh sb="10" eb="12">
      <t>ジカン</t>
    </rPh>
    <rPh sb="12" eb="13">
      <t>ジ</t>
    </rPh>
    <rPh sb="13" eb="15">
      <t>ヒツヨウ</t>
    </rPh>
    <rPh sb="15" eb="18">
      <t>ホイクシ</t>
    </rPh>
    <rPh sb="18" eb="19">
      <t>スウ</t>
    </rPh>
    <rPh sb="21" eb="22">
      <t>ニン</t>
    </rPh>
    <phoneticPr fontId="2"/>
  </si>
  <si>
    <t>3　基本保育時間 8時間　時間外保育時間 3時間</t>
    <rPh sb="2" eb="4">
      <t>キホン</t>
    </rPh>
    <rPh sb="4" eb="6">
      <t>ホイク</t>
    </rPh>
    <rPh sb="6" eb="8">
      <t>ジカン</t>
    </rPh>
    <rPh sb="10" eb="12">
      <t>ジカン</t>
    </rPh>
    <rPh sb="13" eb="16">
      <t>ジカンガイ</t>
    </rPh>
    <rPh sb="16" eb="18">
      <t>ホイク</t>
    </rPh>
    <rPh sb="18" eb="20">
      <t>ジカン</t>
    </rPh>
    <rPh sb="22" eb="24">
      <t>ジカン</t>
    </rPh>
    <phoneticPr fontId="2"/>
  </si>
  <si>
    <t>2　開所時間 11時間30分（内延長保育時間30分）</t>
    <rPh sb="2" eb="4">
      <t>カイショ</t>
    </rPh>
    <rPh sb="4" eb="6">
      <t>ジカン</t>
    </rPh>
    <rPh sb="9" eb="11">
      <t>ジカン</t>
    </rPh>
    <rPh sb="13" eb="14">
      <t>プン</t>
    </rPh>
    <rPh sb="15" eb="16">
      <t>ウチ</t>
    </rPh>
    <rPh sb="16" eb="18">
      <t>エンチョウ</t>
    </rPh>
    <rPh sb="18" eb="20">
      <t>ホイク</t>
    </rPh>
    <rPh sb="20" eb="22">
      <t>ジカン</t>
    </rPh>
    <rPh sb="24" eb="25">
      <t>プン</t>
    </rPh>
    <phoneticPr fontId="2"/>
  </si>
  <si>
    <t>1　算出日(4月1日現在）</t>
    <rPh sb="2" eb="4">
      <t>サンシュツ</t>
    </rPh>
    <rPh sb="4" eb="5">
      <t>ビ</t>
    </rPh>
    <rPh sb="7" eb="8">
      <t>ガツ</t>
    </rPh>
    <rPh sb="9" eb="10">
      <t>ニチ</t>
    </rPh>
    <rPh sb="10" eb="12">
      <t>ゲンザイ</t>
    </rPh>
    <phoneticPr fontId="2"/>
  </si>
  <si>
    <t>〔その他条件〕</t>
    <rPh sb="3" eb="4">
      <t>タ</t>
    </rPh>
    <rPh sb="4" eb="6">
      <t>ジョウケン</t>
    </rPh>
    <phoneticPr fontId="2"/>
  </si>
  <si>
    <t>〔定員:90人現員：92人　年齢構成：下表〕</t>
    <rPh sb="1" eb="3">
      <t>テイイン</t>
    </rPh>
    <rPh sb="6" eb="7">
      <t>ニン</t>
    </rPh>
    <rPh sb="7" eb="9">
      <t>ゲンイン</t>
    </rPh>
    <rPh sb="12" eb="13">
      <t>ニン</t>
    </rPh>
    <rPh sb="14" eb="16">
      <t>ネンレイ</t>
    </rPh>
    <rPh sb="16" eb="18">
      <t>コウセイ</t>
    </rPh>
    <rPh sb="19" eb="21">
      <t>カヒョウ</t>
    </rPh>
    <phoneticPr fontId="2"/>
  </si>
  <si>
    <t>（週休代替要員の確保を含む。））等を考慮し、適宜、修正すること。</t>
    <rPh sb="1" eb="3">
      <t>シュウキュウ</t>
    </rPh>
    <rPh sb="3" eb="5">
      <t>ダイタイ</t>
    </rPh>
    <rPh sb="5" eb="7">
      <t>ヨウイン</t>
    </rPh>
    <rPh sb="8" eb="10">
      <t>カクホ</t>
    </rPh>
    <rPh sb="11" eb="12">
      <t>フク</t>
    </rPh>
    <rPh sb="16" eb="17">
      <t>トウ</t>
    </rPh>
    <rPh sb="18" eb="20">
      <t>コウリョ</t>
    </rPh>
    <rPh sb="22" eb="24">
      <t>テキギ</t>
    </rPh>
    <rPh sb="25" eb="27">
      <t>シュウセイ</t>
    </rPh>
    <phoneticPr fontId="2"/>
  </si>
  <si>
    <t>算出した保育士数により、勤務ローテーション表（職員配置計画表）を作成したうえで、各保育所の事情（短時間勤務のの配置</t>
    <rPh sb="0" eb="2">
      <t>サンシュツ</t>
    </rPh>
    <rPh sb="4" eb="7">
      <t>ホイクシ</t>
    </rPh>
    <rPh sb="7" eb="8">
      <t>スウ</t>
    </rPh>
    <rPh sb="12" eb="14">
      <t>キンム</t>
    </rPh>
    <rPh sb="21" eb="22">
      <t>ヒョウ</t>
    </rPh>
    <rPh sb="23" eb="25">
      <t>ショクイン</t>
    </rPh>
    <rPh sb="25" eb="27">
      <t>ハイチ</t>
    </rPh>
    <rPh sb="27" eb="29">
      <t>ケイカク</t>
    </rPh>
    <rPh sb="29" eb="30">
      <t>ヒョウ</t>
    </rPh>
    <rPh sb="32" eb="34">
      <t>サクセイ</t>
    </rPh>
    <rPh sb="45" eb="47">
      <t>ジジョウ</t>
    </rPh>
    <rPh sb="48" eb="51">
      <t>タンジカン</t>
    </rPh>
    <rPh sb="51" eb="53">
      <t>キンム</t>
    </rPh>
    <phoneticPr fontId="2"/>
  </si>
  <si>
    <t>前ページで示した考え方をもとに、必要保育士数の算定するための計算方法（目安として使用すること。）</t>
    <rPh sb="0" eb="1">
      <t>ゼン</t>
    </rPh>
    <rPh sb="5" eb="6">
      <t>シメ</t>
    </rPh>
    <rPh sb="8" eb="9">
      <t>カンガ</t>
    </rPh>
    <rPh sb="10" eb="11">
      <t>カタ</t>
    </rPh>
    <rPh sb="16" eb="18">
      <t>ヒツヨウ</t>
    </rPh>
    <rPh sb="18" eb="21">
      <t>ホイクシ</t>
    </rPh>
    <rPh sb="21" eb="22">
      <t>スウ</t>
    </rPh>
    <rPh sb="23" eb="25">
      <t>サンテイ</t>
    </rPh>
    <rPh sb="30" eb="32">
      <t>ケイサン</t>
    </rPh>
    <rPh sb="32" eb="34">
      <t>ホウホウ</t>
    </rPh>
    <rPh sb="35" eb="37">
      <t>メヤス</t>
    </rPh>
    <rPh sb="40" eb="42">
      <t>シヨウ</t>
    </rPh>
    <phoneticPr fontId="2"/>
  </si>
  <si>
    <t>２　前回監査の文書指摘事項に対する改善状況</t>
    <rPh sb="7" eb="9">
      <t>ブンショ</t>
    </rPh>
    <phoneticPr fontId="2"/>
  </si>
  <si>
    <t>（1）施設パンフレット等</t>
    <phoneticPr fontId="2"/>
  </si>
  <si>
    <t>◎　資料記入上の注意点</t>
  </si>
  <si>
    <t>ア　財産目録　　</t>
    <phoneticPr fontId="2"/>
  </si>
  <si>
    <t>イ　貸借対照表</t>
    <rPh sb="2" eb="4">
      <t>タイシャク</t>
    </rPh>
    <phoneticPr fontId="2"/>
  </si>
  <si>
    <t>カ　預金残高証明書（写）</t>
    <rPh sb="2" eb="4">
      <t>ヨキン</t>
    </rPh>
    <rPh sb="4" eb="6">
      <t>ザンダカ</t>
    </rPh>
    <rPh sb="6" eb="9">
      <t>ショウメイショ</t>
    </rPh>
    <rPh sb="10" eb="11">
      <t>シャ</t>
    </rPh>
    <phoneticPr fontId="2"/>
  </si>
  <si>
    <t>（凡例）</t>
    <rPh sb="1" eb="3">
      <t>ハンレイ</t>
    </rPh>
    <phoneticPr fontId="2"/>
  </si>
  <si>
    <t>屋内消火栓</t>
    <phoneticPr fontId="2"/>
  </si>
  <si>
    <t>□</t>
    <phoneticPr fontId="2"/>
  </si>
  <si>
    <t>消火器</t>
    <phoneticPr fontId="2"/>
  </si>
  <si>
    <t>○</t>
    <phoneticPr fontId="2"/>
  </si>
  <si>
    <t>避難器具</t>
    <phoneticPr fontId="2"/>
  </si>
  <si>
    <t>△</t>
    <phoneticPr fontId="2"/>
  </si>
  <si>
    <t>（3）勤務割振表</t>
    <rPh sb="3" eb="5">
      <t>キンム</t>
    </rPh>
    <rPh sb="5" eb="7">
      <t>ワリフ</t>
    </rPh>
    <rPh sb="7" eb="8">
      <t>ヒョウ</t>
    </rPh>
    <phoneticPr fontId="2"/>
  </si>
  <si>
    <t>①直近の３ヶ月分</t>
    <rPh sb="1" eb="3">
      <t>チョッキン</t>
    </rPh>
    <rPh sb="6" eb="7">
      <t>ゲツ</t>
    </rPh>
    <rPh sb="7" eb="8">
      <t>ブン</t>
    </rPh>
    <phoneticPr fontId="2"/>
  </si>
  <si>
    <t>②全職種</t>
    <rPh sb="1" eb="2">
      <t>ゼン</t>
    </rPh>
    <rPh sb="2" eb="4">
      <t>ショクシュ</t>
    </rPh>
    <phoneticPr fontId="2"/>
  </si>
  <si>
    <t>④使用記号の説明</t>
    <rPh sb="1" eb="3">
      <t>シヨウ</t>
    </rPh>
    <rPh sb="3" eb="5">
      <t>キゴウ</t>
    </rPh>
    <rPh sb="6" eb="8">
      <t>セツメイ</t>
    </rPh>
    <phoneticPr fontId="2"/>
  </si>
  <si>
    <t>例）</t>
    <rPh sb="0" eb="1">
      <t>レイ</t>
    </rPh>
    <phoneticPr fontId="2"/>
  </si>
  <si>
    <t>他会計基準等で決算されている場合は同等のものを御準備ください。</t>
    <rPh sb="3" eb="5">
      <t>キジュン</t>
    </rPh>
    <rPh sb="5" eb="6">
      <t>トウ</t>
    </rPh>
    <phoneticPr fontId="2"/>
  </si>
  <si>
    <t>ウ　資金収支計算書及び資金収支内訳表等</t>
    <rPh sb="18" eb="19">
      <t>トウ</t>
    </rPh>
    <phoneticPr fontId="2"/>
  </si>
  <si>
    <t>エ　事業活動計算書及び事業活動内訳表</t>
    <phoneticPr fontId="2"/>
  </si>
  <si>
    <t>オ　決算附属明細書</t>
    <rPh sb="4" eb="6">
      <t>フゾク</t>
    </rPh>
    <rPh sb="8" eb="9">
      <t>ショ</t>
    </rPh>
    <phoneticPr fontId="2"/>
  </si>
  <si>
    <t xml:space="preserve"> 　　</t>
    <phoneticPr fontId="2"/>
  </si>
  <si>
    <t>指導監査業務のみに利用することとし、他の業務に利用することはありません。</t>
    <phoneticPr fontId="2"/>
  </si>
  <si>
    <t>（1）該当しない部分は記載を省略して差し支えありません。</t>
    <phoneticPr fontId="2"/>
  </si>
  <si>
    <t>（2）当該監査資料及び添付書類等の記載に関し、個人情報に係わるものについては</t>
    <phoneticPr fontId="2"/>
  </si>
  <si>
    <t>（5）就業規則又はこれに代わる規則等の写し</t>
    <rPh sb="7" eb="8">
      <t>マタ</t>
    </rPh>
    <rPh sb="12" eb="13">
      <t>カ</t>
    </rPh>
    <phoneticPr fontId="2"/>
  </si>
  <si>
    <t>（職員の労働条件（勤務時間、休憩時間等）が確認できるもの。）</t>
  </si>
  <si>
    <t>※社会福祉法人会計基準省令準拠の場合を例示していますので、</t>
    <rPh sb="19" eb="21">
      <t>レイジ</t>
    </rPh>
    <phoneticPr fontId="2"/>
  </si>
  <si>
    <t>※　ホチキス、インデックス、クリップ、ファイリング等は必要ありません。</t>
    <rPh sb="25" eb="26">
      <t>トウ</t>
    </rPh>
    <rPh sb="27" eb="29">
      <t>ヒツヨウ</t>
    </rPh>
    <phoneticPr fontId="2"/>
  </si>
  <si>
    <t>作　成　基　準 日※</t>
    <rPh sb="0" eb="1">
      <t>サク</t>
    </rPh>
    <rPh sb="2" eb="3">
      <t>シゲル</t>
    </rPh>
    <rPh sb="4" eb="5">
      <t>モト</t>
    </rPh>
    <rPh sb="6" eb="7">
      <t>ジュン</t>
    </rPh>
    <phoneticPr fontId="2"/>
  </si>
  <si>
    <t>児童福祉施設等（保育所等）指導監査資料</t>
    <rPh sb="6" eb="7">
      <t>トウ</t>
    </rPh>
    <rPh sb="11" eb="12">
      <t>トウ</t>
    </rPh>
    <rPh sb="13" eb="15">
      <t>シドウ</t>
    </rPh>
    <rPh sb="15" eb="19">
      <t>カ</t>
    </rPh>
    <phoneticPr fontId="2"/>
  </si>
  <si>
    <r>
      <t xml:space="preserve">監  査 </t>
    </r>
    <r>
      <rPr>
        <sz val="11"/>
        <rFont val="ＭＳ Ｐゴシック"/>
        <family val="3"/>
        <charset val="128"/>
      </rPr>
      <t xml:space="preserve"> 実　施　日</t>
    </r>
    <rPh sb="0" eb="1">
      <t>ラン</t>
    </rPh>
    <rPh sb="3" eb="4">
      <t>ジャ</t>
    </rPh>
    <rPh sb="6" eb="7">
      <t>ジツ</t>
    </rPh>
    <rPh sb="8" eb="9">
      <t>シ</t>
    </rPh>
    <rPh sb="10" eb="11">
      <t>ヒ</t>
    </rPh>
    <phoneticPr fontId="2"/>
  </si>
  <si>
    <t>◎　添付書類　　（漏れのないよう□にチェックした後、提出してください。）</t>
    <rPh sb="2" eb="4">
      <t>テンプ</t>
    </rPh>
    <rPh sb="4" eb="6">
      <t>ショルイ</t>
    </rPh>
    <rPh sb="9" eb="10">
      <t>モ</t>
    </rPh>
    <rPh sb="24" eb="25">
      <t>ゴ</t>
    </rPh>
    <rPh sb="26" eb="28">
      <t>テイシュツ</t>
    </rPh>
    <phoneticPr fontId="2"/>
  </si>
  <si>
    <r>
      <t>③勤務の</t>
    </r>
    <r>
      <rPr>
        <b/>
        <u/>
        <sz val="10"/>
        <rFont val="ＭＳ Ｐゴシック"/>
        <family val="3"/>
        <charset val="128"/>
      </rPr>
      <t>予定と実績の両方が確認できるもの</t>
    </r>
    <rPh sb="1" eb="3">
      <t>キンム</t>
    </rPh>
    <rPh sb="4" eb="6">
      <t>ヨテイ</t>
    </rPh>
    <rPh sb="7" eb="9">
      <t>ジッセキ</t>
    </rPh>
    <rPh sb="10" eb="12">
      <t>リョウホウ</t>
    </rPh>
    <rPh sb="13" eb="15">
      <t>カクニン</t>
    </rPh>
    <phoneticPr fontId="2"/>
  </si>
  <si>
    <t>児童福祉施設等（保育所等）指導監査資料　目次</t>
    <rPh sb="6" eb="7">
      <t>トウ</t>
    </rPh>
    <rPh sb="11" eb="12">
      <t>トウ</t>
    </rPh>
    <rPh sb="13" eb="15">
      <t>シドウ</t>
    </rPh>
    <rPh sb="20" eb="22">
      <t>モクジ</t>
    </rPh>
    <phoneticPr fontId="2"/>
  </si>
  <si>
    <t>児童福祉施設等（保育所等）監査資料記入上等の注意点</t>
    <rPh sb="6" eb="7">
      <t>トウ</t>
    </rPh>
    <rPh sb="11" eb="12">
      <t>トウ</t>
    </rPh>
    <rPh sb="17" eb="19">
      <t>キニュウ</t>
    </rPh>
    <rPh sb="19" eb="20">
      <t>ジョウ</t>
    </rPh>
    <rPh sb="20" eb="21">
      <t>トウ</t>
    </rPh>
    <rPh sb="22" eb="25">
      <t>チュウイテン</t>
    </rPh>
    <phoneticPr fontId="2"/>
  </si>
  <si>
    <t>実施時期</t>
    <rPh sb="0" eb="2">
      <t>ジッシ</t>
    </rPh>
    <rPh sb="2" eb="4">
      <t>ジキ</t>
    </rPh>
    <phoneticPr fontId="2"/>
  </si>
  <si>
    <t>実施内容</t>
    <rPh sb="0" eb="2">
      <t>ジッシ</t>
    </rPh>
    <rPh sb="2" eb="4">
      <t>ナイヨウ</t>
    </rPh>
    <phoneticPr fontId="2"/>
  </si>
  <si>
    <t>改定・新規作成</t>
    <rPh sb="0" eb="2">
      <t>カイテイ</t>
    </rPh>
    <rPh sb="3" eb="5">
      <t>シンキ</t>
    </rPh>
    <rPh sb="5" eb="7">
      <t>サクセイ</t>
    </rPh>
    <phoneticPr fontId="2"/>
  </si>
  <si>
    <t>規程等</t>
    <rPh sb="0" eb="2">
      <t>キテイ</t>
    </rPh>
    <rPh sb="2" eb="3">
      <t>トウ</t>
    </rPh>
    <phoneticPr fontId="2"/>
  </si>
  <si>
    <t>【記入例】</t>
    <rPh sb="1" eb="3">
      <t>キニュウ</t>
    </rPh>
    <rPh sb="3" eb="4">
      <t>レイ</t>
    </rPh>
    <phoneticPr fontId="2"/>
  </si>
  <si>
    <t>給与規程</t>
    <rPh sb="0" eb="2">
      <t>キュウヨ</t>
    </rPh>
    <rPh sb="2" eb="4">
      <t>キテイ</t>
    </rPh>
    <phoneticPr fontId="2"/>
  </si>
  <si>
    <t>通勤手当額の変更</t>
    <rPh sb="0" eb="2">
      <t>ツウキン</t>
    </rPh>
    <rPh sb="2" eb="4">
      <t>テアテ</t>
    </rPh>
    <rPh sb="4" eb="5">
      <t>ガク</t>
    </rPh>
    <rPh sb="6" eb="8">
      <t>ヘンコウ</t>
    </rPh>
    <phoneticPr fontId="2"/>
  </si>
  <si>
    <t>新規作成</t>
    <rPh sb="0" eb="2">
      <t>シンキ</t>
    </rPh>
    <rPh sb="2" eb="4">
      <t>サクセイ</t>
    </rPh>
    <phoneticPr fontId="2"/>
  </si>
  <si>
    <t>防火管理者の変更</t>
    <rPh sb="0" eb="2">
      <t>ボウカ</t>
    </rPh>
    <rPh sb="2" eb="5">
      <t>カンリシャ</t>
    </rPh>
    <rPh sb="6" eb="8">
      <t>ヘンコウ</t>
    </rPh>
    <phoneticPr fontId="2"/>
  </si>
  <si>
    <t>規　　程　　等</t>
    <rPh sb="0" eb="1">
      <t>キ</t>
    </rPh>
    <rPh sb="3" eb="4">
      <t>ホド</t>
    </rPh>
    <rPh sb="6" eb="7">
      <t>トウ</t>
    </rPh>
    <phoneticPr fontId="2"/>
  </si>
  <si>
    <t>（注）　規程等・帳簿等の有無について、｢有｣｢無｣欄に○を付してください。</t>
    <rPh sb="6" eb="7">
      <t>トウ</t>
    </rPh>
    <phoneticPr fontId="2"/>
  </si>
  <si>
    <r>
      <t>※　紙ベースの場合、事前提出資料及び添付書類は</t>
    </r>
    <r>
      <rPr>
        <b/>
        <u/>
        <sz val="14"/>
        <color indexed="10"/>
        <rFont val="ＭＳ Ｐゴシック"/>
        <family val="3"/>
        <charset val="128"/>
      </rPr>
      <t>２部ずつ</t>
    </r>
    <r>
      <rPr>
        <sz val="12"/>
        <color indexed="10"/>
        <rFont val="ＭＳ Ｐゴシック"/>
        <family val="3"/>
        <charset val="128"/>
      </rPr>
      <t>御準備ください。</t>
    </r>
    <rPh sb="2" eb="3">
      <t>カミ</t>
    </rPh>
    <rPh sb="7" eb="9">
      <t>バアイ</t>
    </rPh>
    <rPh sb="10" eb="12">
      <t>ジゼン</t>
    </rPh>
    <rPh sb="12" eb="14">
      <t>テイシュツ</t>
    </rPh>
    <rPh sb="14" eb="16">
      <t>シリョウ</t>
    </rPh>
    <rPh sb="16" eb="17">
      <t>オヨ</t>
    </rPh>
    <rPh sb="18" eb="20">
      <t>テンプ</t>
    </rPh>
    <rPh sb="20" eb="22">
      <t>ショルイ</t>
    </rPh>
    <rPh sb="24" eb="25">
      <t>ブ</t>
    </rPh>
    <rPh sb="27" eb="28">
      <t>オン</t>
    </rPh>
    <rPh sb="28" eb="30">
      <t>ジュンビ</t>
    </rPh>
    <phoneticPr fontId="2"/>
  </si>
  <si>
    <t>(1)規程等及び帳簿等の整備状況</t>
    <phoneticPr fontId="2"/>
  </si>
  <si>
    <t>　</t>
    <phoneticPr fontId="2"/>
  </si>
  <si>
    <t>(1) 規程等及び帳簿等の整備状況</t>
    <rPh sb="7" eb="8">
      <t>オヨ</t>
    </rPh>
    <rPh sb="9" eb="11">
      <t>チョウボ</t>
    </rPh>
    <rPh sb="11" eb="12">
      <t>トウ</t>
    </rPh>
    <rPh sb="13" eb="15">
      <t>セイビ</t>
    </rPh>
    <rPh sb="15" eb="17">
      <t>ジョウキョウ</t>
    </rPh>
    <phoneticPr fontId="2"/>
  </si>
  <si>
    <t>(2)　規程等の改定・新規作成状況（前年度の指導監査以降）</t>
    <phoneticPr fontId="2"/>
  </si>
  <si>
    <t>　　</t>
    <phoneticPr fontId="2"/>
  </si>
  <si>
    <t>①監査資料作成基準日の属する週の平日のうち、出席児童数が最多の日</t>
    <rPh sb="1" eb="3">
      <t>カンサ</t>
    </rPh>
    <rPh sb="3" eb="5">
      <t>シリョウ</t>
    </rPh>
    <rPh sb="5" eb="7">
      <t>サクセイ</t>
    </rPh>
    <rPh sb="7" eb="10">
      <t>キジュンビ</t>
    </rPh>
    <rPh sb="11" eb="12">
      <t>ゾク</t>
    </rPh>
    <rPh sb="14" eb="15">
      <t>シュウ</t>
    </rPh>
    <rPh sb="16" eb="18">
      <t>ヘイジツ</t>
    </rPh>
    <rPh sb="22" eb="24">
      <t>シュッセキ</t>
    </rPh>
    <rPh sb="24" eb="26">
      <t>ジドウ</t>
    </rPh>
    <rPh sb="26" eb="27">
      <t>スウ</t>
    </rPh>
    <rPh sb="28" eb="30">
      <t>サイタ</t>
    </rPh>
    <rPh sb="31" eb="32">
      <t>ヒ</t>
    </rPh>
    <phoneticPr fontId="2"/>
  </si>
  <si>
    <t>②監査資料作成基準日の属する週の土曜日</t>
    <rPh sb="16" eb="19">
      <t>ドヨウビ</t>
    </rPh>
    <phoneticPr fontId="2"/>
  </si>
  <si>
    <t>（　　月　　日）</t>
    <rPh sb="3" eb="4">
      <t>ガツ</t>
    </rPh>
    <rPh sb="6" eb="7">
      <t>ニチ</t>
    </rPh>
    <phoneticPr fontId="2"/>
  </si>
  <si>
    <t>保育所名</t>
    <rPh sb="0" eb="3">
      <t>ホイクショ</t>
    </rPh>
    <rPh sb="3" eb="4">
      <t>メイ</t>
    </rPh>
    <phoneticPr fontId="2"/>
  </si>
  <si>
    <r>
      <t>区分〔</t>
    </r>
    <r>
      <rPr>
        <b/>
        <u/>
        <sz val="8.5"/>
        <rFont val="ＭＳ Ｐゴシック"/>
        <family val="3"/>
        <charset val="128"/>
      </rPr>
      <t>平　日</t>
    </r>
    <r>
      <rPr>
        <sz val="8.5"/>
        <rFont val="ＭＳ Ｐゴシック"/>
        <family val="3"/>
        <charset val="128"/>
      </rPr>
      <t>・土曜日〕</t>
    </r>
    <rPh sb="0" eb="2">
      <t>クブン</t>
    </rPh>
    <rPh sb="3" eb="6">
      <t>ヘイジツ</t>
    </rPh>
    <rPh sb="7" eb="10">
      <t>ドヨウビ</t>
    </rPh>
    <phoneticPr fontId="2"/>
  </si>
  <si>
    <t>保育士の
勤務時間</t>
    <rPh sb="0" eb="3">
      <t>ホイクシ</t>
    </rPh>
    <rPh sb="5" eb="7">
      <t>キンム</t>
    </rPh>
    <rPh sb="7" eb="9">
      <t>ジカン</t>
    </rPh>
    <phoneticPr fontId="2"/>
  </si>
  <si>
    <r>
      <t>時間
帯別
入所
児童
数</t>
    </r>
    <r>
      <rPr>
        <sz val="8.5"/>
        <color indexed="9"/>
        <rFont val="ＭＳ Ｐゴシック"/>
        <family val="3"/>
        <charset val="128"/>
      </rPr>
      <t>＿</t>
    </r>
    <rPh sb="0" eb="4">
      <t>ジカンタイ</t>
    </rPh>
    <rPh sb="4" eb="5">
      <t>ベツ</t>
    </rPh>
    <rPh sb="6" eb="8">
      <t>ニュウショ</t>
    </rPh>
    <rPh sb="9" eb="10">
      <t>コ</t>
    </rPh>
    <rPh sb="10" eb="11">
      <t>ワラベ</t>
    </rPh>
    <rPh sb="12" eb="13">
      <t>スウ</t>
    </rPh>
    <phoneticPr fontId="2"/>
  </si>
  <si>
    <t>０歳児</t>
    <rPh sb="1" eb="3">
      <t>サイジ</t>
    </rPh>
    <phoneticPr fontId="2"/>
  </si>
  <si>
    <t>１歳児</t>
    <rPh sb="1" eb="3">
      <t>サイジ</t>
    </rPh>
    <phoneticPr fontId="2"/>
  </si>
  <si>
    <t>２歳児</t>
    <rPh sb="1" eb="3">
      <t>サイジ</t>
    </rPh>
    <phoneticPr fontId="2"/>
  </si>
  <si>
    <t>３歳児</t>
    <rPh sb="1" eb="3">
      <t>サイジ</t>
    </rPh>
    <phoneticPr fontId="2"/>
  </si>
  <si>
    <t>４歳以上児</t>
    <rPh sb="1" eb="2">
      <t>サイ</t>
    </rPh>
    <rPh sb="2" eb="5">
      <t>イジョウジ</t>
    </rPh>
    <phoneticPr fontId="2"/>
  </si>
  <si>
    <t>短時間利用児</t>
    <rPh sb="0" eb="3">
      <t>タンジカン</t>
    </rPh>
    <rPh sb="3" eb="5">
      <t>リヨウジ</t>
    </rPh>
    <rPh sb="5" eb="6">
      <t>ジ</t>
    </rPh>
    <phoneticPr fontId="2"/>
  </si>
  <si>
    <t>必要保育士数</t>
    <rPh sb="0" eb="2">
      <t>ヒツヨウ</t>
    </rPh>
    <rPh sb="2" eb="6">
      <t>ホイクシスウ</t>
    </rPh>
    <phoneticPr fontId="2"/>
  </si>
  <si>
    <t>○○組担当</t>
    <rPh sb="2" eb="3">
      <t>クミ</t>
    </rPh>
    <rPh sb="3" eb="5">
      <t>タントウ</t>
    </rPh>
    <phoneticPr fontId="2"/>
  </si>
  <si>
    <t>合　計</t>
    <rPh sb="0" eb="1">
      <t>ゴウ</t>
    </rPh>
    <rPh sb="2" eb="3">
      <t>ケイ</t>
    </rPh>
    <phoneticPr fontId="2"/>
  </si>
  <si>
    <t>適　　　　否</t>
    <rPh sb="0" eb="1">
      <t>テキ</t>
    </rPh>
    <rPh sb="5" eb="6">
      <t>イナ</t>
    </rPh>
    <phoneticPr fontId="2"/>
  </si>
  <si>
    <t>（注）1</t>
    <rPh sb="1" eb="2">
      <t>チュウ</t>
    </rPh>
    <phoneticPr fontId="2"/>
  </si>
  <si>
    <t>時間帯別入所児童数欄には、時間帯別、年齢区分別に児童数（一時預かり・特定保育児童（平均）を含む。）を記入してください。</t>
    <rPh sb="0" eb="3">
      <t>ジカンタイ</t>
    </rPh>
    <rPh sb="3" eb="4">
      <t>ベツ</t>
    </rPh>
    <rPh sb="4" eb="6">
      <t>ニュウショ</t>
    </rPh>
    <rPh sb="6" eb="9">
      <t>ジドウスウ</t>
    </rPh>
    <rPh sb="9" eb="10">
      <t>ラン</t>
    </rPh>
    <rPh sb="13" eb="16">
      <t>ジカンタイ</t>
    </rPh>
    <rPh sb="16" eb="17">
      <t>ベツ</t>
    </rPh>
    <rPh sb="18" eb="20">
      <t>ネンレイ</t>
    </rPh>
    <rPh sb="20" eb="22">
      <t>クブン</t>
    </rPh>
    <rPh sb="22" eb="23">
      <t>ベツ</t>
    </rPh>
    <rPh sb="24" eb="27">
      <t>ジドウスウ</t>
    </rPh>
    <rPh sb="28" eb="30">
      <t>イチジ</t>
    </rPh>
    <rPh sb="30" eb="31">
      <t>アズ</t>
    </rPh>
    <rPh sb="34" eb="36">
      <t>トクテイ</t>
    </rPh>
    <rPh sb="36" eb="38">
      <t>ホイク</t>
    </rPh>
    <rPh sb="38" eb="40">
      <t>ジドウ</t>
    </rPh>
    <rPh sb="41" eb="43">
      <t>ヘイキン</t>
    </rPh>
    <rPh sb="45" eb="46">
      <t>フク</t>
    </rPh>
    <rPh sb="50" eb="52">
      <t>キニュウ</t>
    </rPh>
    <phoneticPr fontId="2"/>
  </si>
  <si>
    <t>〇〇組</t>
    <rPh sb="2" eb="3">
      <t>クミ</t>
    </rPh>
    <phoneticPr fontId="2"/>
  </si>
  <si>
    <t>7：30～16：00</t>
  </si>
  <si>
    <t>フリー</t>
  </si>
  <si>
    <t>延長保育パート</t>
    <rPh sb="0" eb="2">
      <t>エンチョウ</t>
    </rPh>
    <rPh sb="2" eb="4">
      <t>ホイク</t>
    </rPh>
    <phoneticPr fontId="2"/>
  </si>
  <si>
    <t>令和　　　年　　　月　　　日</t>
    <rPh sb="0" eb="2">
      <t>レイワ</t>
    </rPh>
    <rPh sb="5" eb="6">
      <t>ネン</t>
    </rPh>
    <rPh sb="9" eb="10">
      <t>ツキ</t>
    </rPh>
    <rPh sb="13" eb="14">
      <t>ヒ</t>
    </rPh>
    <phoneticPr fontId="2"/>
  </si>
  <si>
    <t>Ｒ○○.８.１３ ～ Ｒ○○.８.１６</t>
    <phoneticPr fontId="2"/>
  </si>
  <si>
    <t>Ｒ○.○.○ ～ Ｒ○.○.○</t>
    <phoneticPr fontId="2"/>
  </si>
  <si>
    <t>Ｒ○○.○○.○○</t>
    <phoneticPr fontId="2"/>
  </si>
  <si>
    <t>Ｒ○○.○○.○○</t>
    <phoneticPr fontId="2"/>
  </si>
  <si>
    <t>Ｒ00.00.00</t>
    <phoneticPr fontId="2"/>
  </si>
  <si>
    <t>(6)給与規程の写し</t>
    <rPh sb="3" eb="5">
      <t>キュウヨ</t>
    </rPh>
    <rPh sb="5" eb="7">
      <t>キテイ</t>
    </rPh>
    <rPh sb="8" eb="9">
      <t>ウツ</t>
    </rPh>
    <phoneticPr fontId="2"/>
  </si>
  <si>
    <t>(7)育児休業規程及び介護休業規程の写し</t>
    <rPh sb="3" eb="5">
      <t>イクジ</t>
    </rPh>
    <rPh sb="5" eb="7">
      <t>キュウギョウ</t>
    </rPh>
    <rPh sb="7" eb="9">
      <t>キテイ</t>
    </rPh>
    <rPh sb="9" eb="10">
      <t>オヨ</t>
    </rPh>
    <rPh sb="11" eb="13">
      <t>カイゴ</t>
    </rPh>
    <rPh sb="13" eb="15">
      <t>キュウギョウ</t>
    </rPh>
    <rPh sb="15" eb="17">
      <t>キテイ</t>
    </rPh>
    <rPh sb="18" eb="19">
      <t>ウツ</t>
    </rPh>
    <phoneticPr fontId="2"/>
  </si>
  <si>
    <r>
      <t>※指導監査資料作成基準日は、</t>
    </r>
    <r>
      <rPr>
        <sz val="11"/>
        <color rgb="FFFF0000"/>
        <rFont val="ＭＳ Ｐゴシック"/>
        <family val="3"/>
        <charset val="128"/>
      </rPr>
      <t>指導監査日の前月１日で作成してください。</t>
    </r>
    <rPh sb="21" eb="22">
      <t>ツキ</t>
    </rPh>
    <phoneticPr fontId="2"/>
  </si>
  <si>
    <r>
      <t>（4</t>
    </r>
    <r>
      <rPr>
        <sz val="12"/>
        <color theme="1"/>
        <rFont val="ＭＳ Ｐゴシック"/>
        <family val="3"/>
        <charset val="128"/>
      </rPr>
      <t>）運営規程（園則）</t>
    </r>
    <r>
      <rPr>
        <sz val="12"/>
        <rFont val="ＭＳ Ｐゴシック"/>
        <family val="3"/>
        <charset val="128"/>
      </rPr>
      <t>又はこれに代わる規程等の写し（事務分担表を含む。）</t>
    </r>
    <rPh sb="3" eb="5">
      <t>ウンエイ</t>
    </rPh>
    <rPh sb="8" eb="9">
      <t>エン</t>
    </rPh>
    <rPh sb="9" eb="10">
      <t>ソク</t>
    </rPh>
    <rPh sb="11" eb="12">
      <t>マタ</t>
    </rPh>
    <rPh sb="16" eb="17">
      <t>カ</t>
    </rPh>
    <phoneticPr fontId="2"/>
  </si>
  <si>
    <t>(8)経理規程の写し</t>
    <rPh sb="3" eb="5">
      <t>ケイリ</t>
    </rPh>
    <rPh sb="5" eb="7">
      <t>キテイ</t>
    </rPh>
    <rPh sb="8" eb="9">
      <t>ウツ</t>
    </rPh>
    <phoneticPr fontId="2"/>
  </si>
  <si>
    <t>運営規程(園則）</t>
    <rPh sb="0" eb="2">
      <t>ウンエイ</t>
    </rPh>
    <rPh sb="5" eb="6">
      <t>エン</t>
    </rPh>
    <rPh sb="6" eb="7">
      <t>ソク</t>
    </rPh>
    <phoneticPr fontId="2"/>
  </si>
  <si>
    <t>3歳児数の15分の1</t>
    <rPh sb="1" eb="4">
      <t>サイジスウ</t>
    </rPh>
    <phoneticPr fontId="2"/>
  </si>
  <si>
    <t>4歳以上児数25分の1</t>
    <rPh sb="1" eb="2">
      <t>サイ</t>
    </rPh>
    <rPh sb="2" eb="4">
      <t>イジョウ</t>
    </rPh>
    <rPh sb="4" eb="5">
      <t>ジ</t>
    </rPh>
    <rPh sb="5" eb="6">
      <t>スウ</t>
    </rPh>
    <phoneticPr fontId="2"/>
  </si>
  <si>
    <t>区分</t>
    <rPh sb="0" eb="2">
      <t>クブン</t>
    </rPh>
    <phoneticPr fontId="2"/>
  </si>
  <si>
    <t>第２位切捨</t>
    <rPh sb="0" eb="1">
      <t>ダイ</t>
    </rPh>
    <rPh sb="2" eb="3">
      <t>イ</t>
    </rPh>
    <rPh sb="3" eb="4">
      <t>キ</t>
    </rPh>
    <rPh sb="4" eb="5">
      <t>シャ</t>
    </rPh>
    <phoneticPr fontId="2"/>
  </si>
  <si>
    <r>
      <t xml:space="preserve">各年齢区分により算出した数の合計を小数点第1位で四捨五入した数
</t>
    </r>
    <r>
      <rPr>
        <sz val="8.5"/>
        <color rgb="FFFF0000"/>
        <rFont val="ＭＳ Ｐゴシック"/>
        <family val="3"/>
        <charset val="128"/>
      </rPr>
      <t>ただし当分の間、3歳児以上は従前の基準により算出する</t>
    </r>
    <rPh sb="0" eb="5">
      <t>カククブン</t>
    </rPh>
    <rPh sb="8" eb="10">
      <t>サンシュツ</t>
    </rPh>
    <rPh sb="12" eb="13">
      <t>スウ</t>
    </rPh>
    <rPh sb="14" eb="16">
      <t>ゴウケイ</t>
    </rPh>
    <rPh sb="17" eb="20">
      <t>ショウスウテン</t>
    </rPh>
    <rPh sb="20" eb="21">
      <t>ダイ</t>
    </rPh>
    <rPh sb="22" eb="23">
      <t>イ</t>
    </rPh>
    <rPh sb="24" eb="28">
      <t>シシャゴニュウ</t>
    </rPh>
    <rPh sb="30" eb="31">
      <t>スウ</t>
    </rPh>
    <rPh sb="35" eb="37">
      <t>トウブン</t>
    </rPh>
    <rPh sb="38" eb="39">
      <t>アイダ</t>
    </rPh>
    <rPh sb="41" eb="45">
      <t>サイジイジョウ</t>
    </rPh>
    <rPh sb="46" eb="48">
      <t>ジュウゼン</t>
    </rPh>
    <rPh sb="49" eb="51">
      <t>キジュン</t>
    </rPh>
    <rPh sb="54" eb="56">
      <t>サンシュツ</t>
    </rPh>
    <phoneticPr fontId="2"/>
  </si>
  <si>
    <t>1　屋内消火栓及び消火器の位置・避難経路・避難器具の設置場所を記入してください。</t>
    <phoneticPr fontId="2"/>
  </si>
  <si>
    <t>2　併設施設がある場合には、その施設の位置関係がわかる平面図を添付してください。</t>
    <phoneticPr fontId="2"/>
  </si>
  <si>
    <t>3　同一敷地内に併設以外で他の施設がある場合は、施設の位置関係がわかるような図を添付してください。</t>
    <phoneticPr fontId="2"/>
  </si>
  <si>
    <t>（注）</t>
    <rPh sb="1" eb="2">
      <t>チュウ</t>
    </rPh>
    <phoneticPr fontId="2"/>
  </si>
  <si>
    <t>(2)規程等の改定・新規作成状況　（前年度の指導監査以降）</t>
    <rPh sb="7" eb="9">
      <t>カイテイ</t>
    </rPh>
    <rPh sb="10" eb="12">
      <t>シンキ</t>
    </rPh>
    <rPh sb="12" eb="14">
      <t>サクセイ</t>
    </rPh>
    <rPh sb="18" eb="21">
      <t>ゼンネンド</t>
    </rPh>
    <rPh sb="22" eb="24">
      <t>シドウ</t>
    </rPh>
    <rPh sb="24" eb="26">
      <t>カンサ</t>
    </rPh>
    <rPh sb="26" eb="28">
      <t>イコウ</t>
    </rPh>
    <phoneticPr fontId="2"/>
  </si>
  <si>
    <t>従前の基準</t>
    <rPh sb="0" eb="2">
      <t>ジュウゼン</t>
    </rPh>
    <rPh sb="3" eb="5">
      <t>キジュン</t>
    </rPh>
    <phoneticPr fontId="2"/>
  </si>
  <si>
    <t>改正後基準</t>
    <rPh sb="0" eb="3">
      <t>カイセイゴ</t>
    </rPh>
    <rPh sb="3" eb="5">
      <t>キジュン</t>
    </rPh>
    <phoneticPr fontId="2"/>
  </si>
  <si>
    <t>※努力義務</t>
    <rPh sb="1" eb="2">
      <t>ツト</t>
    </rPh>
    <rPh sb="2" eb="3">
      <t>リョク</t>
    </rPh>
    <rPh sb="3" eb="5">
      <t>ギム</t>
    </rPh>
    <phoneticPr fontId="2"/>
  </si>
  <si>
    <t>8:15～17:15</t>
    <phoneticPr fontId="2"/>
  </si>
  <si>
    <t>7：30～16：00</t>
    <phoneticPr fontId="2"/>
  </si>
  <si>
    <t>8：00～16：30</t>
    <phoneticPr fontId="2"/>
  </si>
  <si>
    <t>8：30～12：３0</t>
    <phoneticPr fontId="2"/>
  </si>
  <si>
    <t>8：30～17：00</t>
    <phoneticPr fontId="2"/>
  </si>
  <si>
    <t>9：00～13：00</t>
    <phoneticPr fontId="2"/>
  </si>
  <si>
    <t>9：00～17：30</t>
    <phoneticPr fontId="2"/>
  </si>
  <si>
    <t>9：30～13：30</t>
    <phoneticPr fontId="2"/>
  </si>
  <si>
    <t>フリー</t>
    <phoneticPr fontId="2"/>
  </si>
  <si>
    <t>9：30～18：00</t>
    <phoneticPr fontId="2"/>
  </si>
  <si>
    <t>9:30～18：30</t>
    <phoneticPr fontId="2"/>
  </si>
  <si>
    <t>必要保育士数欄は、従前の最低基準（0歳児3:1，1･2歳児6:1，3歳児20:1，4歳以上児30:1）により算出した保育士数を記入していただきますが、改正後基準（3歳児15:1，4歳以上児25:1）を満たすよう努めてください。</t>
    <rPh sb="0" eb="2">
      <t>ヒツヨウ</t>
    </rPh>
    <rPh sb="2" eb="6">
      <t>ホイクシスウ</t>
    </rPh>
    <rPh sb="6" eb="7">
      <t>ラン</t>
    </rPh>
    <rPh sb="9" eb="11">
      <t>ジュウゼン</t>
    </rPh>
    <rPh sb="12" eb="14">
      <t>サイテイ</t>
    </rPh>
    <rPh sb="14" eb="16">
      <t>キジュン</t>
    </rPh>
    <rPh sb="18" eb="20">
      <t>サイジ</t>
    </rPh>
    <rPh sb="27" eb="29">
      <t>サイジ</t>
    </rPh>
    <rPh sb="34" eb="36">
      <t>サイジ</t>
    </rPh>
    <rPh sb="42" eb="43">
      <t>サイ</t>
    </rPh>
    <rPh sb="43" eb="45">
      <t>イジョウ</t>
    </rPh>
    <rPh sb="45" eb="46">
      <t>ジ</t>
    </rPh>
    <rPh sb="54" eb="56">
      <t>サンシュツ</t>
    </rPh>
    <rPh sb="58" eb="62">
      <t>ホイクシスウ</t>
    </rPh>
    <rPh sb="63" eb="65">
      <t>キニュウ</t>
    </rPh>
    <rPh sb="75" eb="78">
      <t>カイセイゴ</t>
    </rPh>
    <rPh sb="78" eb="80">
      <t>キジュン</t>
    </rPh>
    <rPh sb="100" eb="101">
      <t>ミ</t>
    </rPh>
    <rPh sb="105" eb="106">
      <t>ツト</t>
    </rPh>
    <phoneticPr fontId="2"/>
  </si>
  <si>
    <t>【　付　属　資　料　】</t>
    <rPh sb="2" eb="3">
      <t>ヅケ</t>
    </rPh>
    <rPh sb="4" eb="5">
      <t>ゾク</t>
    </rPh>
    <rPh sb="6" eb="7">
      <t>シ</t>
    </rPh>
    <rPh sb="8" eb="9">
      <t>リョウ</t>
    </rPh>
    <phoneticPr fontId="2"/>
  </si>
  <si>
    <t>保育室等の状況</t>
    <rPh sb="0" eb="3">
      <t>ホイクシツ</t>
    </rPh>
    <rPh sb="3" eb="4">
      <t>トウ</t>
    </rPh>
    <rPh sb="5" eb="7">
      <t>ジョウキョウ</t>
    </rPh>
    <phoneticPr fontId="2"/>
  </si>
  <si>
    <t>年齢区分</t>
    <rPh sb="0" eb="2">
      <t>ネンレイ</t>
    </rPh>
    <rPh sb="2" eb="4">
      <t>クブン</t>
    </rPh>
    <phoneticPr fontId="2"/>
  </si>
  <si>
    <t>面積基準による算定</t>
    <rPh sb="0" eb="2">
      <t>メンセキ</t>
    </rPh>
    <rPh sb="2" eb="4">
      <t>キジュン</t>
    </rPh>
    <rPh sb="7" eb="9">
      <t>サンテイ</t>
    </rPh>
    <phoneticPr fontId="2"/>
  </si>
  <si>
    <t>認可（現有）</t>
    <rPh sb="0" eb="2">
      <t>ニンカ</t>
    </rPh>
    <rPh sb="3" eb="5">
      <t>ゲンユウ</t>
    </rPh>
    <phoneticPr fontId="2"/>
  </si>
  <si>
    <t>適否</t>
    <rPh sb="0" eb="2">
      <t>テキヒ</t>
    </rPh>
    <phoneticPr fontId="2"/>
  </si>
  <si>
    <t>2歳未満</t>
    <rPh sb="1" eb="2">
      <t>サイ</t>
    </rPh>
    <rPh sb="2" eb="4">
      <t>ミマン</t>
    </rPh>
    <phoneticPr fontId="2"/>
  </si>
  <si>
    <t>乳児室・ほふく室</t>
    <rPh sb="0" eb="2">
      <t>ニュウジ</t>
    </rPh>
    <rPh sb="2" eb="3">
      <t>シツ</t>
    </rPh>
    <rPh sb="7" eb="8">
      <t>シツ</t>
    </rPh>
    <phoneticPr fontId="2"/>
  </si>
  <si>
    <t>㎡×</t>
    <phoneticPr fontId="2"/>
  </si>
  <si>
    <t>人＝</t>
    <rPh sb="0" eb="1">
      <t>ニン</t>
    </rPh>
    <phoneticPr fontId="2"/>
  </si>
  <si>
    <t>㎡</t>
    <phoneticPr fontId="2"/>
  </si>
  <si>
    <t>①</t>
    <phoneticPr fontId="2"/>
  </si>
  <si>
    <t>2歳以上</t>
    <rPh sb="1" eb="2">
      <t>サイ</t>
    </rPh>
    <rPh sb="2" eb="4">
      <t>イジョウ</t>
    </rPh>
    <phoneticPr fontId="2"/>
  </si>
  <si>
    <t>保育室及び遊戯室 (合計）                              （1人につき1.98㎡）</t>
    <rPh sb="0" eb="2">
      <t>ホイク</t>
    </rPh>
    <rPh sb="2" eb="3">
      <t>シツ</t>
    </rPh>
    <rPh sb="3" eb="4">
      <t>オヨ</t>
    </rPh>
    <rPh sb="5" eb="8">
      <t>ユウギシツ</t>
    </rPh>
    <rPh sb="10" eb="12">
      <t>ゴウケイ</t>
    </rPh>
    <rPh sb="45" eb="46">
      <t>ニン</t>
    </rPh>
    <phoneticPr fontId="2"/>
  </si>
  <si>
    <t>遊戯室</t>
    <rPh sb="0" eb="3">
      <t>ユウギシツ</t>
    </rPh>
    <phoneticPr fontId="2"/>
  </si>
  <si>
    <t>屋外遊技場</t>
    <rPh sb="0" eb="2">
      <t>オクガイ</t>
    </rPh>
    <rPh sb="2" eb="5">
      <t>ユウギジョウ</t>
    </rPh>
    <phoneticPr fontId="2"/>
  </si>
  <si>
    <t>年齢区分は現在の満年齢により人数算定する。</t>
    <phoneticPr fontId="2"/>
  </si>
  <si>
    <t>（注）</t>
    <rPh sb="0" eb="1">
      <t>チュウ</t>
    </rPh>
    <rPh sb="2" eb="3">
      <t>アラ</t>
    </rPh>
    <phoneticPr fontId="2"/>
  </si>
  <si>
    <t>平成26年2月27日以降新たに設置する場合及び保育室の床面積の変更を伴う増改築を行う場合は、満2歳以上の幼児に係る面積は、常時保育を行う部屋のみで、幼児1人につき1.98㎡以上という基準を満たすことが望ましい。　</t>
    <phoneticPr fontId="2"/>
  </si>
  <si>
    <t>年度当初時点の年齢でクラスを編成している等の理由により、監査資料作成基準日現在で満1歳児と満2歳児が同じクラス（保育室）にいる場合は、年齢別人数費等合理的な方法により部屋面積を按分し、認可（現有）面積を算出すること（2歳未満と2歳以上で二重に面積を計上しないこと。）</t>
    <phoneticPr fontId="2"/>
  </si>
  <si>
    <t>①の面積が満たされていない場合</t>
    <rPh sb="2" eb="4">
      <t>メンセキ</t>
    </rPh>
    <rPh sb="5" eb="6">
      <t>ミ</t>
    </rPh>
    <rPh sb="13" eb="15">
      <t>バアイ</t>
    </rPh>
    <phoneticPr fontId="2"/>
  </si>
  <si>
    <t>＊</t>
    <phoneticPr fontId="2"/>
  </si>
  <si>
    <t>平成25年4月1日現在既に存する保育所については、下表を適用する。（ただし、25年4月1日以後に建築又は乳児室の面積の変更を伴い増築又は改築されたものについては、本表は適用しない）</t>
    <phoneticPr fontId="2"/>
  </si>
  <si>
    <t>ほふくしない子</t>
    <rPh sb="6" eb="7">
      <t>コ</t>
    </rPh>
    <phoneticPr fontId="2"/>
  </si>
  <si>
    <t>ほふくする子</t>
    <rPh sb="5" eb="6">
      <t>コ</t>
    </rPh>
    <phoneticPr fontId="2"/>
  </si>
  <si>
    <t>「ほふくする子」には（歩く子）を含みます。</t>
    <rPh sb="6" eb="7">
      <t>コ</t>
    </rPh>
    <rPh sb="11" eb="12">
      <t>アル</t>
    </rPh>
    <rPh sb="13" eb="14">
      <t>コ</t>
    </rPh>
    <rPh sb="16" eb="17">
      <t>フク</t>
    </rPh>
    <phoneticPr fontId="2"/>
  </si>
  <si>
    <t>認可面積欄は、認可書類にて確認してください。</t>
    <rPh sb="0" eb="2">
      <t>ニンカ</t>
    </rPh>
    <rPh sb="2" eb="4">
      <t>メンセキ</t>
    </rPh>
    <rPh sb="4" eb="5">
      <t>ラン</t>
    </rPh>
    <rPh sb="7" eb="9">
      <t>ニンカ</t>
    </rPh>
    <rPh sb="9" eb="11">
      <t>ショルイ</t>
    </rPh>
    <rPh sb="13" eb="15">
      <t>カクニン</t>
    </rPh>
    <phoneticPr fontId="2"/>
  </si>
  <si>
    <t xml:space="preserve">           ください。</t>
    <phoneticPr fontId="2"/>
  </si>
  <si>
    <t xml:space="preserve">       9　児童年齢及び数対応数については、年度初日の前日における満年齢により区分して記入して下さい。</t>
    <phoneticPr fontId="2"/>
  </si>
  <si>
    <t xml:space="preserve">      10  当分の間、従前の基準（３歳児２０対１以上、４歳以上児３０対１以上、他同じ）が有効ですが、改正後基準を満たす数の職員を置くよう努めて</t>
    <phoneticPr fontId="2"/>
  </si>
  <si>
    <t>施設の類型</t>
    <rPh sb="0" eb="2">
      <t>シセツ</t>
    </rPh>
    <rPh sb="3" eb="5">
      <t>ルイケイ</t>
    </rPh>
    <phoneticPr fontId="2"/>
  </si>
  <si>
    <t>保育所</t>
    <rPh sb="0" eb="2">
      <t>ホイク</t>
    </rPh>
    <rPh sb="2" eb="3">
      <t>ショ</t>
    </rPh>
    <phoneticPr fontId="2"/>
  </si>
  <si>
    <t>小規模保育事業</t>
    <rPh sb="0" eb="3">
      <t>ショウキボ</t>
    </rPh>
    <rPh sb="3" eb="5">
      <t>ホイク</t>
    </rPh>
    <rPh sb="5" eb="7">
      <t>ジギョウ</t>
    </rPh>
    <phoneticPr fontId="2"/>
  </si>
  <si>
    <t>事業所内保育事業</t>
    <rPh sb="0" eb="3">
      <t>ジギョウショ</t>
    </rPh>
    <rPh sb="3" eb="4">
      <t>ナイ</t>
    </rPh>
    <rPh sb="4" eb="6">
      <t>ホイク</t>
    </rPh>
    <rPh sb="6" eb="8">
      <t>ジギョウ</t>
    </rPh>
    <phoneticPr fontId="2"/>
  </si>
  <si>
    <t>幼保連携型認定こども園</t>
    <rPh sb="0" eb="2">
      <t>ヨウホ</t>
    </rPh>
    <rPh sb="2" eb="5">
      <t>レンケイガタ</t>
    </rPh>
    <rPh sb="5" eb="7">
      <t>ニンテイ</t>
    </rPh>
    <rPh sb="10" eb="11">
      <t>エン</t>
    </rPh>
    <phoneticPr fontId="2"/>
  </si>
  <si>
    <t xml:space="preserve">      11  小規模保育事業の必要保育士数は、同じ年齢・児童数で計算した保育所等の必要保育士数よりも１名多く配置しなければなりません。</t>
    <phoneticPr fontId="2"/>
  </si>
  <si>
    <t>監  査  の　方　式</t>
    <rPh sb="0" eb="1">
      <t>ラン</t>
    </rPh>
    <rPh sb="3" eb="4">
      <t>ジャ</t>
    </rPh>
    <rPh sb="8" eb="9">
      <t>カタ</t>
    </rPh>
    <rPh sb="10" eb="11">
      <t>シキ</t>
    </rPh>
    <phoneticPr fontId="2"/>
  </si>
  <si>
    <t>実地</t>
  </si>
  <si>
    <t>３　施設運営上の課題、質疑事項</t>
    <rPh sb="8" eb="10">
      <t>カダイ</t>
    </rPh>
    <phoneticPr fontId="2"/>
  </si>
  <si>
    <t>４　保育時間、開所日数等の状況</t>
    <rPh sb="8" eb="9">
      <t>トコロ</t>
    </rPh>
    <phoneticPr fontId="2"/>
  </si>
  <si>
    <t>課　　　　　題</t>
    <rPh sb="0" eb="1">
      <t>カ</t>
    </rPh>
    <rPh sb="6" eb="7">
      <t>ダイ</t>
    </rPh>
    <phoneticPr fontId="2"/>
  </si>
  <si>
    <t>質　疑　事　項</t>
    <rPh sb="0" eb="1">
      <t>シツ</t>
    </rPh>
    <rPh sb="2" eb="3">
      <t>ウタガ</t>
    </rPh>
    <rPh sb="4" eb="5">
      <t>コト</t>
    </rPh>
    <rPh sb="6" eb="7">
      <t>コウ</t>
    </rPh>
    <phoneticPr fontId="2"/>
  </si>
  <si>
    <t>４  保育時間、開所日数等の状況</t>
    <rPh sb="9" eb="10">
      <t>ショ</t>
    </rPh>
    <phoneticPr fontId="2"/>
  </si>
  <si>
    <t>５　保育児童及び定員の状況</t>
    <rPh sb="6" eb="7">
      <t>オヨ</t>
    </rPh>
    <rPh sb="8" eb="10">
      <t>テイイン</t>
    </rPh>
    <phoneticPr fontId="2"/>
  </si>
  <si>
    <t>６　職員配置の状況</t>
    <phoneticPr fontId="2"/>
  </si>
  <si>
    <t>７　職員の採用・退職・異動等の状況</t>
    <rPh sb="13" eb="14">
      <t>トウ</t>
    </rPh>
    <phoneticPr fontId="2"/>
  </si>
  <si>
    <t>８　職員の経験年数等の状況　　　　　　　</t>
    <phoneticPr fontId="2"/>
  </si>
  <si>
    <t>（3）社会保険等加入の状況</t>
    <rPh sb="3" eb="5">
      <t>シャカイ</t>
    </rPh>
    <rPh sb="5" eb="7">
      <t>ホケン</t>
    </rPh>
    <rPh sb="7" eb="8">
      <t>トウ</t>
    </rPh>
    <rPh sb="8" eb="10">
      <t>カニュウ</t>
    </rPh>
    <rPh sb="11" eb="13">
      <t>ジョウキョウ</t>
    </rPh>
    <phoneticPr fontId="2"/>
  </si>
  <si>
    <t>（4）正規職員の給与等の状況</t>
    <rPh sb="3" eb="5">
      <t>セイキ</t>
    </rPh>
    <rPh sb="5" eb="7">
      <t>ショクイン</t>
    </rPh>
    <rPh sb="8" eb="10">
      <t>キュウヨ</t>
    </rPh>
    <rPh sb="10" eb="11">
      <t>トウ</t>
    </rPh>
    <rPh sb="12" eb="14">
      <t>ジョウキョウ</t>
    </rPh>
    <phoneticPr fontId="2"/>
  </si>
  <si>
    <t>９　規程等及び帳簿等の状況</t>
    <rPh sb="2" eb="4">
      <t>キテイ</t>
    </rPh>
    <rPh sb="4" eb="5">
      <t>トウ</t>
    </rPh>
    <rPh sb="5" eb="6">
      <t>オヨ</t>
    </rPh>
    <rPh sb="7" eb="9">
      <t>チョウボ</t>
    </rPh>
    <rPh sb="9" eb="10">
      <t>トウ</t>
    </rPh>
    <phoneticPr fontId="2"/>
  </si>
  <si>
    <t>１０　職員会議等の開催状況（前年度）</t>
    <rPh sb="7" eb="8">
      <t>トウ</t>
    </rPh>
    <rPh sb="9" eb="11">
      <t>カイサイ</t>
    </rPh>
    <rPh sb="11" eb="13">
      <t>ジョウキョウ</t>
    </rPh>
    <phoneticPr fontId="2"/>
  </si>
  <si>
    <t>（1）就業規則の作成、届出等の状況</t>
    <phoneticPr fontId="2"/>
  </si>
  <si>
    <t>（2）労働基準監督署の指導状況</t>
    <phoneticPr fontId="2"/>
  </si>
  <si>
    <t>１２　秘密保持等に関する措置状況</t>
    <rPh sb="3" eb="5">
      <t>ヒミツ</t>
    </rPh>
    <rPh sb="5" eb="7">
      <t>ホジ</t>
    </rPh>
    <rPh sb="7" eb="8">
      <t>トウ</t>
    </rPh>
    <rPh sb="9" eb="10">
      <t>カン</t>
    </rPh>
    <rPh sb="12" eb="14">
      <t>ソチ</t>
    </rPh>
    <rPh sb="14" eb="16">
      <t>ジョウキョウ</t>
    </rPh>
    <phoneticPr fontId="2"/>
  </si>
  <si>
    <t>（1）守秘義務に関する措置状況</t>
    <rPh sb="3" eb="5">
      <t>シュヒ</t>
    </rPh>
    <rPh sb="5" eb="7">
      <t>ギム</t>
    </rPh>
    <rPh sb="8" eb="9">
      <t>カン</t>
    </rPh>
    <rPh sb="11" eb="13">
      <t>ソチ</t>
    </rPh>
    <rPh sb="13" eb="15">
      <t>ジョウキョウ</t>
    </rPh>
    <phoneticPr fontId="2"/>
  </si>
  <si>
    <t>（2）個人情報保護に関する措置状況</t>
    <rPh sb="3" eb="5">
      <t>コジン</t>
    </rPh>
    <rPh sb="5" eb="7">
      <t>ジョウホウ</t>
    </rPh>
    <rPh sb="7" eb="9">
      <t>ホゴ</t>
    </rPh>
    <rPh sb="10" eb="11">
      <t>カン</t>
    </rPh>
    <rPh sb="13" eb="15">
      <t>ソチ</t>
    </rPh>
    <rPh sb="15" eb="17">
      <t>ジョウキョウ</t>
    </rPh>
    <phoneticPr fontId="2"/>
  </si>
  <si>
    <t>（1）苦情解決のための取り組み状況</t>
    <phoneticPr fontId="2"/>
  </si>
  <si>
    <t>（2）サービス評価の実施状況</t>
    <phoneticPr fontId="2"/>
  </si>
  <si>
    <t>（3）運営委員会の状況</t>
    <rPh sb="3" eb="5">
      <t>ウンエイ</t>
    </rPh>
    <rPh sb="5" eb="8">
      <t>イインカイ</t>
    </rPh>
    <phoneticPr fontId="2"/>
  </si>
  <si>
    <t>（1）消防計画及び防火管理者の届出状況</t>
    <rPh sb="3" eb="5">
      <t>ショウボウ</t>
    </rPh>
    <rPh sb="5" eb="7">
      <t>ケイカク</t>
    </rPh>
    <rPh sb="7" eb="8">
      <t>オヨ</t>
    </rPh>
    <rPh sb="9" eb="11">
      <t>ボウカ</t>
    </rPh>
    <rPh sb="11" eb="14">
      <t>カンリシャ</t>
    </rPh>
    <rPh sb="15" eb="17">
      <t>トドケデ</t>
    </rPh>
    <rPh sb="17" eb="19">
      <t>ジョウキョウ</t>
    </rPh>
    <phoneticPr fontId="2"/>
  </si>
  <si>
    <t>（2）防災設備等の状況</t>
    <rPh sb="3" eb="5">
      <t>ボウサイ</t>
    </rPh>
    <rPh sb="5" eb="7">
      <t>セツビ</t>
    </rPh>
    <rPh sb="7" eb="8">
      <t>トウ</t>
    </rPh>
    <rPh sb="9" eb="11">
      <t>ジョウキョウ</t>
    </rPh>
    <phoneticPr fontId="2"/>
  </si>
  <si>
    <t>（3）防災設備の保守点検の状況</t>
    <rPh sb="5" eb="7">
      <t>セツビ</t>
    </rPh>
    <rPh sb="8" eb="10">
      <t>ホシュ</t>
    </rPh>
    <rPh sb="10" eb="12">
      <t>テンケン</t>
    </rPh>
    <rPh sb="13" eb="15">
      <t>ジョウキョウ</t>
    </rPh>
    <phoneticPr fontId="2"/>
  </si>
  <si>
    <t>（4）-1防災訓練の実施状況（前年度）</t>
    <phoneticPr fontId="2"/>
  </si>
  <si>
    <t>（4）-2非常災害に関する具体的計画</t>
    <rPh sb="5" eb="7">
      <t>ヒジョウ</t>
    </rPh>
    <rPh sb="7" eb="9">
      <t>サイガイ</t>
    </rPh>
    <rPh sb="10" eb="11">
      <t>カン</t>
    </rPh>
    <rPh sb="13" eb="16">
      <t>グタイテキ</t>
    </rPh>
    <rPh sb="16" eb="18">
      <t>ケイカク</t>
    </rPh>
    <phoneticPr fontId="2"/>
  </si>
  <si>
    <t>（5）非常災害時における関係機関及び地域団体との協力体制の状況</t>
    <rPh sb="5" eb="7">
      <t>サイガイ</t>
    </rPh>
    <rPh sb="12" eb="14">
      <t>カンケイ</t>
    </rPh>
    <rPh sb="14" eb="16">
      <t>キカン</t>
    </rPh>
    <rPh sb="16" eb="17">
      <t>オヨ</t>
    </rPh>
    <rPh sb="20" eb="22">
      <t>ダンタイ</t>
    </rPh>
    <phoneticPr fontId="2"/>
  </si>
  <si>
    <t>（6）施設管理責任者（園長）不在時の安全管理体制の状況</t>
    <rPh sb="3" eb="5">
      <t>シセツ</t>
    </rPh>
    <rPh sb="5" eb="7">
      <t>カンリ</t>
    </rPh>
    <rPh sb="7" eb="10">
      <t>セキニンシャ</t>
    </rPh>
    <rPh sb="11" eb="13">
      <t>エンチョウ</t>
    </rPh>
    <rPh sb="14" eb="16">
      <t>フザイ</t>
    </rPh>
    <rPh sb="16" eb="17">
      <t>ジ</t>
    </rPh>
    <rPh sb="18" eb="20">
      <t>アンゼン</t>
    </rPh>
    <rPh sb="20" eb="22">
      <t>カンリ</t>
    </rPh>
    <rPh sb="22" eb="24">
      <t>タイセイ</t>
    </rPh>
    <rPh sb="25" eb="27">
      <t>ジョウキョウ</t>
    </rPh>
    <phoneticPr fontId="2"/>
  </si>
  <si>
    <t>（7）消防署の立入検査の状況</t>
    <rPh sb="3" eb="6">
      <t>ショウボウショ</t>
    </rPh>
    <rPh sb="7" eb="9">
      <t>タチイリ</t>
    </rPh>
    <rPh sb="9" eb="11">
      <t>ケンサ</t>
    </rPh>
    <rPh sb="12" eb="14">
      <t>ジョウキョウ</t>
    </rPh>
    <phoneticPr fontId="2"/>
  </si>
  <si>
    <t xml:space="preserve">（8）交通安全指導の実施状況（前年度） </t>
    <phoneticPr fontId="2"/>
  </si>
  <si>
    <t>（9）屋内外（保育室、屋外遊戯場等）及び遊具の安全点検実施状況</t>
    <phoneticPr fontId="2"/>
  </si>
  <si>
    <t>（10）事故発生の状況</t>
    <rPh sb="4" eb="6">
      <t>ジコ</t>
    </rPh>
    <rPh sb="6" eb="8">
      <t>ハッセイ</t>
    </rPh>
    <rPh sb="9" eb="11">
      <t>ジョウキョウ</t>
    </rPh>
    <phoneticPr fontId="2"/>
  </si>
  <si>
    <t>●　確　認　事　項</t>
    <rPh sb="2" eb="5">
      <t>カクニン</t>
    </rPh>
    <rPh sb="6" eb="9">
      <t>ジコウ</t>
    </rPh>
    <phoneticPr fontId="2"/>
  </si>
  <si>
    <t>①　職員の早期募集及び計画的採用に努めていますか。</t>
    <rPh sb="2" eb="4">
      <t>ショクイン</t>
    </rPh>
    <rPh sb="5" eb="7">
      <t>ソウキ</t>
    </rPh>
    <rPh sb="7" eb="9">
      <t>ボシュウ</t>
    </rPh>
    <rPh sb="9" eb="10">
      <t>オヨ</t>
    </rPh>
    <rPh sb="11" eb="14">
      <t>ケイカクテキ</t>
    </rPh>
    <rPh sb="14" eb="16">
      <t>サイヨウ</t>
    </rPh>
    <rPh sb="17" eb="18">
      <t>ツト</t>
    </rPh>
    <phoneticPr fontId="2"/>
  </si>
  <si>
    <t>〔</t>
    <phoneticPr fontId="2"/>
  </si>
  <si>
    <t>い　る　・　いない</t>
  </si>
  <si>
    <t>〕</t>
    <phoneticPr fontId="2"/>
  </si>
  <si>
    <t>②　募集及び採用等について、性別にかかわらず均等な取り扱いをしていますか。</t>
    <phoneticPr fontId="2"/>
  </si>
  <si>
    <t>③　労働条件の改善に努めていますか。</t>
    <rPh sb="2" eb="4">
      <t>ロウドウ</t>
    </rPh>
    <rPh sb="4" eb="6">
      <t>ジョウケン</t>
    </rPh>
    <rPh sb="7" eb="9">
      <t>カイゼン</t>
    </rPh>
    <rPh sb="10" eb="11">
      <t>ツト</t>
    </rPh>
    <phoneticPr fontId="2"/>
  </si>
  <si>
    <t>④　性別による雇用の差別の禁止のための労働環境を整備し、性別に拘わりなく均等な取り扱いをしていますか。</t>
    <rPh sb="2" eb="4">
      <t>セイベツ</t>
    </rPh>
    <rPh sb="7" eb="9">
      <t>コヨウ</t>
    </rPh>
    <rPh sb="10" eb="12">
      <t>サベツ</t>
    </rPh>
    <rPh sb="13" eb="15">
      <t>キンシ</t>
    </rPh>
    <rPh sb="19" eb="21">
      <t>ロウドウ</t>
    </rPh>
    <rPh sb="21" eb="23">
      <t>カンキョウ</t>
    </rPh>
    <rPh sb="24" eb="26">
      <t>セイビ</t>
    </rPh>
    <rPh sb="28" eb="30">
      <t>セイベツ</t>
    </rPh>
    <rPh sb="31" eb="32">
      <t>カカ</t>
    </rPh>
    <rPh sb="36" eb="38">
      <t>キントウ</t>
    </rPh>
    <rPh sb="39" eb="40">
      <t>ト</t>
    </rPh>
    <rPh sb="41" eb="42">
      <t>アツカ</t>
    </rPh>
    <phoneticPr fontId="2"/>
  </si>
  <si>
    <t>⑤　妊娠・出産等を理由に不利益な取扱いをしていませんか。</t>
    <phoneticPr fontId="2"/>
  </si>
  <si>
    <t>い　る　・　いない</t>
    <phoneticPr fontId="2"/>
  </si>
  <si>
    <t>⑥　職場におけるパワーハラスメントの内容及び職場におけるパワーハラスメントを行ってはならない旨の方針を明確化し、労働者に周知・啓発していますか。</t>
    <phoneticPr fontId="2"/>
  </si>
  <si>
    <t>方針等の名称</t>
    <rPh sb="0" eb="2">
      <t>ホウシン</t>
    </rPh>
    <rPh sb="2" eb="3">
      <t>トウ</t>
    </rPh>
    <rPh sb="4" eb="6">
      <t>メイショウ</t>
    </rPh>
    <phoneticPr fontId="2"/>
  </si>
  <si>
    <t>周知の方法</t>
    <rPh sb="0" eb="2">
      <t>シュウチ</t>
    </rPh>
    <rPh sb="3" eb="5">
      <t>ホウホウ</t>
    </rPh>
    <phoneticPr fontId="2"/>
  </si>
  <si>
    <t>相談窓口
(担当者）</t>
    <rPh sb="0" eb="2">
      <t>ソウダン</t>
    </rPh>
    <rPh sb="2" eb="4">
      <t>マドグチ</t>
    </rPh>
    <rPh sb="6" eb="9">
      <t>タントウシャ</t>
    </rPh>
    <phoneticPr fontId="2"/>
  </si>
  <si>
    <t>⑦　職場におけるパワーハラスメントの相談窓口(担当者）をあらかじめ定め、労働者に周知していますか。</t>
    <rPh sb="23" eb="26">
      <t>タントウシャ</t>
    </rPh>
    <phoneticPr fontId="2"/>
  </si>
  <si>
    <t>⑧　雇入、解雇等に関する重要な書類を整備、保管していますか。</t>
    <rPh sb="9" eb="10">
      <t>カン</t>
    </rPh>
    <rPh sb="12" eb="14">
      <t>ジュウヨウ</t>
    </rPh>
    <rPh sb="21" eb="23">
      <t>ホカン</t>
    </rPh>
    <phoneticPr fontId="2"/>
  </si>
  <si>
    <t>⑨　職員を採用するときは、下記事項について雇用通知書等で労働条件を明示していますか。</t>
    <rPh sb="2" eb="4">
      <t>ショクイン</t>
    </rPh>
    <rPh sb="5" eb="7">
      <t>サイヨウ</t>
    </rPh>
    <rPh sb="13" eb="15">
      <t>カキ</t>
    </rPh>
    <rPh sb="15" eb="17">
      <t>ジコウ</t>
    </rPh>
    <rPh sb="21" eb="23">
      <t>コヨウ</t>
    </rPh>
    <rPh sb="23" eb="26">
      <t>ツウチショ</t>
    </rPh>
    <rPh sb="26" eb="27">
      <t>トウ</t>
    </rPh>
    <rPh sb="28" eb="30">
      <t>ロウドウ</t>
    </rPh>
    <rPh sb="30" eb="32">
      <t>ジョウケン</t>
    </rPh>
    <rPh sb="33" eb="35">
      <t>メイジ</t>
    </rPh>
    <phoneticPr fontId="2"/>
  </si>
  <si>
    <t>⑩　パートタイム職員に対しても、職員採用時に、雇用通知書等で労働条件を明示していますか。</t>
    <rPh sb="8" eb="10">
      <t>ショクイン</t>
    </rPh>
    <rPh sb="11" eb="12">
      <t>タイ</t>
    </rPh>
    <rPh sb="16" eb="18">
      <t>ショクイン</t>
    </rPh>
    <rPh sb="18" eb="20">
      <t>サイヨウ</t>
    </rPh>
    <rPh sb="20" eb="21">
      <t>ジ</t>
    </rPh>
    <rPh sb="23" eb="25">
      <t>コヨウ</t>
    </rPh>
    <rPh sb="25" eb="28">
      <t>ツウチショ</t>
    </rPh>
    <rPh sb="28" eb="29">
      <t>トウ</t>
    </rPh>
    <rPh sb="30" eb="32">
      <t>ロウドウ</t>
    </rPh>
    <rPh sb="32" eb="34">
      <t>ジョウケン</t>
    </rPh>
    <rPh sb="35" eb="37">
      <t>メイジ</t>
    </rPh>
    <phoneticPr fontId="2"/>
  </si>
  <si>
    <t>８　職員の経験年数等の状況</t>
    <phoneticPr fontId="2"/>
  </si>
  <si>
    <t>（３）社会保険等加入の状況</t>
    <rPh sb="8" eb="10">
      <t>カニュウ</t>
    </rPh>
    <phoneticPr fontId="2"/>
  </si>
  <si>
    <t>　　ア　各種保険</t>
    <rPh sb="4" eb="6">
      <t>カクシュ</t>
    </rPh>
    <rPh sb="6" eb="8">
      <t>ホケン</t>
    </rPh>
    <phoneticPr fontId="2"/>
  </si>
  <si>
    <t>加入状況</t>
    <rPh sb="0" eb="2">
      <t>カニュウ</t>
    </rPh>
    <rPh sb="2" eb="4">
      <t>ジョウキョウ</t>
    </rPh>
    <phoneticPr fontId="2"/>
  </si>
  <si>
    <t>正規職員</t>
    <rPh sb="0" eb="2">
      <t>セイキ</t>
    </rPh>
    <rPh sb="2" eb="4">
      <t>ショクイン</t>
    </rPh>
    <phoneticPr fontId="2"/>
  </si>
  <si>
    <t>常勤臨時職員</t>
    <rPh sb="0" eb="2">
      <t>ジョウキン</t>
    </rPh>
    <rPh sb="2" eb="4">
      <t>リンジ</t>
    </rPh>
    <rPh sb="4" eb="6">
      <t>ショクイン</t>
    </rPh>
    <phoneticPr fontId="2"/>
  </si>
  <si>
    <t>非常勤職員</t>
    <rPh sb="0" eb="3">
      <t>ヒジョウキン</t>
    </rPh>
    <rPh sb="3" eb="5">
      <t>ショクイン</t>
    </rPh>
    <phoneticPr fontId="2"/>
  </si>
  <si>
    <t>健康保険</t>
    <rPh sb="0" eb="2">
      <t>ケンコウ</t>
    </rPh>
    <rPh sb="2" eb="4">
      <t>ホケン</t>
    </rPh>
    <phoneticPr fontId="2"/>
  </si>
  <si>
    <t>厚生年金保険</t>
    <phoneticPr fontId="2"/>
  </si>
  <si>
    <t>労働</t>
    <rPh sb="0" eb="2">
      <t>ロウドウ</t>
    </rPh>
    <phoneticPr fontId="2"/>
  </si>
  <si>
    <t>保険</t>
    <rPh sb="0" eb="2">
      <t>ホケン</t>
    </rPh>
    <phoneticPr fontId="2"/>
  </si>
  <si>
    <t>雇用保険</t>
    <rPh sb="0" eb="2">
      <t>コヨウ</t>
    </rPh>
    <rPh sb="2" eb="4">
      <t>ホケン</t>
    </rPh>
    <phoneticPr fontId="2"/>
  </si>
  <si>
    <t>労災保険</t>
    <rPh sb="0" eb="2">
      <t>ロウサイ</t>
    </rPh>
    <rPh sb="2" eb="4">
      <t>ホケン</t>
    </rPh>
    <phoneticPr fontId="2"/>
  </si>
  <si>
    <t>社会福祉施設職員等退職手当共済制度</t>
    <phoneticPr fontId="2"/>
  </si>
  <si>
    <t>その他</t>
    <rPh sb="2" eb="3">
      <t>タ</t>
    </rPh>
    <phoneticPr fontId="2"/>
  </si>
  <si>
    <t>福利厚生センター</t>
    <phoneticPr fontId="2"/>
  </si>
  <si>
    <t>（注）非常勤職員は、加入資格のある者について記入してください。</t>
    <phoneticPr fontId="2"/>
  </si>
  <si>
    <t>　　イ　退職手当</t>
    <rPh sb="4" eb="6">
      <t>タイショク</t>
    </rPh>
    <rPh sb="6" eb="8">
      <t>テアテ</t>
    </rPh>
    <phoneticPr fontId="2"/>
  </si>
  <si>
    <t>　　ウ　福利厚生</t>
    <rPh sb="4" eb="6">
      <t>フクリ</t>
    </rPh>
    <rPh sb="6" eb="8">
      <t>コウセイ</t>
    </rPh>
    <phoneticPr fontId="2"/>
  </si>
  <si>
    <t>（4）正規職員の給与等の状況</t>
    <rPh sb="3" eb="5">
      <t>セイキ</t>
    </rPh>
    <rPh sb="8" eb="10">
      <t>キュウヨ</t>
    </rPh>
    <rPh sb="12" eb="14">
      <t>ジョウキョウ</t>
    </rPh>
    <phoneticPr fontId="2"/>
  </si>
  <si>
    <t>①　正規の手続きを経て給与規程が整備されていますか。</t>
    <phoneticPr fontId="2"/>
  </si>
  <si>
    <t>②　給与規程を適正に運用していますか。</t>
    <rPh sb="2" eb="4">
      <t>キュウヨ</t>
    </rPh>
    <rPh sb="4" eb="6">
      <t>キテイ</t>
    </rPh>
    <rPh sb="7" eb="9">
      <t>テキセイ</t>
    </rPh>
    <rPh sb="10" eb="12">
      <t>ウンヨウ</t>
    </rPh>
    <phoneticPr fontId="2"/>
  </si>
  <si>
    <t>③　施設長及び職員の給与は、地域の賃金水準と均衡がとれていますか。</t>
    <phoneticPr fontId="2"/>
  </si>
  <si>
    <t>④　任給、定期昇給について職員間の均衡がとれていますか。</t>
    <phoneticPr fontId="2"/>
  </si>
  <si>
    <t>⑤　各種手当は給与規程に定められていますか。また、適正な手当額、支給率になっていますか。</t>
    <rPh sb="25" eb="27">
      <t>テキセイ</t>
    </rPh>
    <phoneticPr fontId="2"/>
  </si>
  <si>
    <t>一部職員のみに他の職員と均衡を失する手当が支給されていませんか</t>
    <rPh sb="0" eb="2">
      <t>イチブ</t>
    </rPh>
    <rPh sb="2" eb="4">
      <t>ショクイン</t>
    </rPh>
    <rPh sb="7" eb="8">
      <t>タ</t>
    </rPh>
    <rPh sb="9" eb="11">
      <t>ショクイン</t>
    </rPh>
    <rPh sb="12" eb="14">
      <t>キンコウ</t>
    </rPh>
    <rPh sb="15" eb="16">
      <t>シッ</t>
    </rPh>
    <rPh sb="18" eb="20">
      <t>テアテ</t>
    </rPh>
    <rPh sb="21" eb="23">
      <t>シキュウ</t>
    </rPh>
    <phoneticPr fontId="2"/>
  </si>
  <si>
    <t>⑥　各種手当は給与規程に定められていますか。また、適正な手当額、支給率になっていますか。</t>
    <rPh sb="25" eb="27">
      <t>テキセイ</t>
    </rPh>
    <phoneticPr fontId="2"/>
  </si>
  <si>
    <t>●　確　認　事　項</t>
  </si>
  <si>
    <t>業務継続計画（BCP)</t>
    <rPh sb="0" eb="6">
      <t>ギョウムケイゾクケイカク</t>
    </rPh>
    <phoneticPr fontId="2"/>
  </si>
  <si>
    <t>１０　職員会議等の開催状況（前年度）</t>
    <rPh sb="9" eb="11">
      <t>カイサイ</t>
    </rPh>
    <phoneticPr fontId="2"/>
  </si>
  <si>
    <t>会議等の名称</t>
    <rPh sb="0" eb="2">
      <t>カイギ</t>
    </rPh>
    <rPh sb="2" eb="3">
      <t>トウ</t>
    </rPh>
    <rPh sb="4" eb="6">
      <t>メイショウ</t>
    </rPh>
    <phoneticPr fontId="2"/>
  </si>
  <si>
    <t>参加職種</t>
    <rPh sb="0" eb="2">
      <t>サンカ</t>
    </rPh>
    <rPh sb="2" eb="4">
      <t>ショクシュ</t>
    </rPh>
    <phoneticPr fontId="2"/>
  </si>
  <si>
    <t>実施状況・実施日</t>
    <rPh sb="0" eb="2">
      <t>ジッシ</t>
    </rPh>
    <rPh sb="2" eb="4">
      <t>ジョウキョウ</t>
    </rPh>
    <rPh sb="5" eb="8">
      <t>ジッシビ</t>
    </rPh>
    <phoneticPr fontId="2"/>
  </si>
  <si>
    <t>会　　議　　内　　容</t>
    <rPh sb="0" eb="1">
      <t>カイ</t>
    </rPh>
    <rPh sb="3" eb="4">
      <t>ギ</t>
    </rPh>
    <rPh sb="6" eb="7">
      <t>ウチ</t>
    </rPh>
    <rPh sb="9" eb="10">
      <t>カタチ</t>
    </rPh>
    <phoneticPr fontId="2"/>
  </si>
  <si>
    <t>職員会議</t>
    <rPh sb="0" eb="2">
      <t>ショクイン</t>
    </rPh>
    <rPh sb="2" eb="4">
      <t>カイギ</t>
    </rPh>
    <phoneticPr fontId="2"/>
  </si>
  <si>
    <t>全　職　員</t>
    <rPh sb="0" eb="5">
      <t>ゼンショクイン</t>
    </rPh>
    <phoneticPr fontId="2"/>
  </si>
  <si>
    <t>月　1　回</t>
    <rPh sb="0" eb="1">
      <t>ツキ</t>
    </rPh>
    <rPh sb="4" eb="5">
      <t>カイ</t>
    </rPh>
    <phoneticPr fontId="2"/>
  </si>
  <si>
    <t>翌月実施行事打合せ等</t>
    <rPh sb="0" eb="2">
      <t>ヨクゲツ</t>
    </rPh>
    <rPh sb="2" eb="4">
      <t>ジッシ</t>
    </rPh>
    <rPh sb="4" eb="6">
      <t>ギョウジ</t>
    </rPh>
    <rPh sb="6" eb="7">
      <t>ウ</t>
    </rPh>
    <rPh sb="7" eb="8">
      <t>ア</t>
    </rPh>
    <rPh sb="9" eb="10">
      <t>トウ</t>
    </rPh>
    <phoneticPr fontId="2"/>
  </si>
  <si>
    <t>指導計画策定会議</t>
    <rPh sb="0" eb="2">
      <t>シドウ</t>
    </rPh>
    <rPh sb="2" eb="4">
      <t>ケイカク</t>
    </rPh>
    <rPh sb="4" eb="6">
      <t>サクテイ</t>
    </rPh>
    <rPh sb="6" eb="8">
      <t>カイギ</t>
    </rPh>
    <phoneticPr fontId="2"/>
  </si>
  <si>
    <t>年　4　回
（期　　毎）</t>
    <rPh sb="0" eb="1">
      <t>ネン</t>
    </rPh>
    <rPh sb="4" eb="5">
      <t>カイ</t>
    </rPh>
    <rPh sb="7" eb="8">
      <t>キ</t>
    </rPh>
    <rPh sb="10" eb="11">
      <t>ゴト</t>
    </rPh>
    <phoneticPr fontId="2"/>
  </si>
  <si>
    <t>次期指導計画策定のための打合せ等</t>
    <rPh sb="0" eb="2">
      <t>ジキ</t>
    </rPh>
    <rPh sb="2" eb="4">
      <t>シドウ</t>
    </rPh>
    <rPh sb="4" eb="6">
      <t>ケイカク</t>
    </rPh>
    <rPh sb="6" eb="8">
      <t>サクテイ</t>
    </rPh>
    <rPh sb="12" eb="13">
      <t>ウ</t>
    </rPh>
    <rPh sb="13" eb="14">
      <t>ア</t>
    </rPh>
    <rPh sb="15" eb="16">
      <t>トウ</t>
    </rPh>
    <phoneticPr fontId="2"/>
  </si>
  <si>
    <t>給食会議</t>
    <rPh sb="0" eb="2">
      <t>キュウショク</t>
    </rPh>
    <rPh sb="2" eb="4">
      <t>カイギ</t>
    </rPh>
    <phoneticPr fontId="2"/>
  </si>
  <si>
    <t>園長、主任保育教諭
看護師、栄養士、調理員</t>
    <rPh sb="0" eb="2">
      <t>エンチョウ</t>
    </rPh>
    <rPh sb="3" eb="5">
      <t>シュニン</t>
    </rPh>
    <rPh sb="5" eb="7">
      <t>ホイク</t>
    </rPh>
    <rPh sb="7" eb="9">
      <t>キョウユ</t>
    </rPh>
    <rPh sb="10" eb="13">
      <t>カンゴシ</t>
    </rPh>
    <rPh sb="14" eb="17">
      <t>エイヨウシ</t>
    </rPh>
    <rPh sb="18" eb="21">
      <t>チョウリイン</t>
    </rPh>
    <phoneticPr fontId="2"/>
  </si>
  <si>
    <t>献立策定、衛生管理徹底等のための打合せ</t>
    <rPh sb="0" eb="2">
      <t>コンダテ</t>
    </rPh>
    <rPh sb="2" eb="4">
      <t>サクテイ</t>
    </rPh>
    <rPh sb="5" eb="7">
      <t>エイセイ</t>
    </rPh>
    <rPh sb="7" eb="9">
      <t>カンリ</t>
    </rPh>
    <rPh sb="9" eb="11">
      <t>テッテイ</t>
    </rPh>
    <rPh sb="11" eb="12">
      <t>トウ</t>
    </rPh>
    <rPh sb="16" eb="17">
      <t>ウ</t>
    </rPh>
    <rPh sb="17" eb="18">
      <t>ア</t>
    </rPh>
    <phoneticPr fontId="2"/>
  </si>
  <si>
    <t>事故防止対策検討会議</t>
    <rPh sb="0" eb="2">
      <t>ジコ</t>
    </rPh>
    <rPh sb="2" eb="4">
      <t>ボウシ</t>
    </rPh>
    <rPh sb="4" eb="6">
      <t>タイサク</t>
    </rPh>
    <rPh sb="6" eb="8">
      <t>ケントウ</t>
    </rPh>
    <rPh sb="8" eb="10">
      <t>カイギ</t>
    </rPh>
    <phoneticPr fontId="2"/>
  </si>
  <si>
    <t>R○.○.○</t>
    <phoneticPr fontId="2"/>
  </si>
  <si>
    <t>事故発生に伴う、報告及び再発防止策についての打合せ</t>
    <rPh sb="0" eb="2">
      <t>ジコ</t>
    </rPh>
    <rPh sb="2" eb="4">
      <t>ハッセイ</t>
    </rPh>
    <rPh sb="5" eb="6">
      <t>トモナ</t>
    </rPh>
    <rPh sb="8" eb="10">
      <t>ホウコク</t>
    </rPh>
    <rPh sb="10" eb="11">
      <t>オヨ</t>
    </rPh>
    <rPh sb="12" eb="14">
      <t>サイハツ</t>
    </rPh>
    <rPh sb="14" eb="16">
      <t>ボウシ</t>
    </rPh>
    <rPh sb="16" eb="17">
      <t>サク</t>
    </rPh>
    <rPh sb="22" eb="23">
      <t>ウ</t>
    </rPh>
    <rPh sb="23" eb="24">
      <t>ア</t>
    </rPh>
    <phoneticPr fontId="2"/>
  </si>
  <si>
    <t>（注）1　職員会議・給食会議・定例ミーティング等各種会議の実施状況及び各種検討委員会等の活動状況について記載してください。</t>
    <rPh sb="10" eb="12">
      <t>キュウショク</t>
    </rPh>
    <phoneticPr fontId="2"/>
  </si>
  <si>
    <t>　　　2　会議等の内容については、主な議事内容を具体的に記載してください。</t>
    <phoneticPr fontId="2"/>
  </si>
  <si>
    <t>●　確　認　事　項</t>
    <phoneticPr fontId="2"/>
  </si>
  <si>
    <t xml:space="preserve"> ○　児童福祉施設においては、次に掲げる事項のうち必要な事項につき規程を設けなければならない。
　 □　入園する者の援助に関する事項
　 □　その他施設の管理についての重要事項
 　※　規定する内容の例
　 　◇　総則（施設の目的及び運営方針）
　　 ◇　職員及び職務内容
  　 ◇　入園及び退所
 　　◇　入園児に対する処遇（給食・健康管理・入園児の生活・保護者との連絡等）
 　　◇　非常災害対策　等</t>
  </si>
  <si>
    <t>①　職員会議では、適切な施設の管理運営に関する必要な事項について十分協議し、職員間の情報の
　　 共有化が図られていますか。</t>
    <rPh sb="20" eb="21">
      <t>カン</t>
    </rPh>
    <rPh sb="23" eb="25">
      <t>ヒツヨウ</t>
    </rPh>
    <rPh sb="26" eb="28">
      <t>ジコウ</t>
    </rPh>
    <rPh sb="32" eb="34">
      <t>ジュウブン</t>
    </rPh>
    <rPh sb="34" eb="36">
      <t>キョウギ</t>
    </rPh>
    <rPh sb="38" eb="41">
      <t>ショクインカン</t>
    </rPh>
    <rPh sb="42" eb="44">
      <t>ジョウホウ</t>
    </rPh>
    <rPh sb="49" eb="52">
      <t>キョウユウカ</t>
    </rPh>
    <rPh sb="53" eb="54">
      <t>ハカ</t>
    </rPh>
    <phoneticPr fontId="2"/>
  </si>
  <si>
    <t>②　運営規程等に職務内容（事務分担）を規定するなどし、適切な施設の管理運営体制を整備していますか。</t>
    <rPh sb="2" eb="4">
      <t>ウンエイ</t>
    </rPh>
    <rPh sb="4" eb="6">
      <t>キテイ</t>
    </rPh>
    <rPh sb="6" eb="7">
      <t>トウ</t>
    </rPh>
    <rPh sb="8" eb="10">
      <t>ショクム</t>
    </rPh>
    <rPh sb="10" eb="12">
      <t>ナイヨウ</t>
    </rPh>
    <rPh sb="13" eb="15">
      <t>ジム</t>
    </rPh>
    <rPh sb="15" eb="17">
      <t>ブンタン</t>
    </rPh>
    <rPh sb="19" eb="21">
      <t>キテイ</t>
    </rPh>
    <rPh sb="27" eb="29">
      <t>テキセツ</t>
    </rPh>
    <rPh sb="30" eb="32">
      <t>シセツ</t>
    </rPh>
    <rPh sb="33" eb="35">
      <t>カンリ</t>
    </rPh>
    <rPh sb="35" eb="37">
      <t>ウンエイ</t>
    </rPh>
    <rPh sb="37" eb="39">
      <t>タイセイ</t>
    </rPh>
    <rPh sb="40" eb="42">
      <t>セイビ</t>
    </rPh>
    <phoneticPr fontId="2"/>
  </si>
  <si>
    <t>③　各種会議結果は、施設運営や児童処遇に活かされていますか。</t>
    <rPh sb="2" eb="4">
      <t>カクシュ</t>
    </rPh>
    <phoneticPr fontId="2"/>
  </si>
  <si>
    <t>（1）就業規則の作成、届出等の状況</t>
    <rPh sb="13" eb="14">
      <t>トウ</t>
    </rPh>
    <phoneticPr fontId="2"/>
  </si>
  <si>
    <t>届出又は協定締結年月日</t>
    <phoneticPr fontId="2"/>
  </si>
  <si>
    <t>職員への周知</t>
    <rPh sb="0" eb="2">
      <t>ショクイン</t>
    </rPh>
    <rPh sb="4" eb="6">
      <t>シュウチ</t>
    </rPh>
    <phoneticPr fontId="2"/>
  </si>
  <si>
    <r>
      <t xml:space="preserve"> </t>
    </r>
    <r>
      <rPr>
        <sz val="8"/>
        <rFont val="ＭＳ ゴシック"/>
        <family val="3"/>
        <charset val="128"/>
      </rPr>
      <t>○　常時10人以上の労働者を使用する事業者は、就業規則を作成し、労働基準監督署に届出なければな
　　 らない。「就業規則への絶対的必要記載事項」の内容を変更する場合も同様である。
　　 この場合の「労働者」には、いわゆる正規社員のほか、パートタイム労働者や臨時のアルバイト等
     すべての者が含まれる。
 ○　パートタイム労働者のように勤務の態様等から通常の労働者と異なった定めをする必要がある場合
 　　には、通常の労働者に適用される就業規則のほかに、パートタイム労働者等一部の労働者のみに適
 　　用される別個の就業規則を作成することとしても差し支えない。
 　　なお、パートタイム労働者用の就業規則がない場合は、正規職員用に作成されている就業規則が、
　　 パートタイム労働者にも適用されることになる。
 ○　時間外労働、休日労働が許されるためには、通常、事業所の労働者の過半数で組織されている労働
　　 組合と書面による協定（３６協定）を結び、労働基準監督署に届けなければならない。
 ○　１年単位又は１ヶ月単位の変形労働時間制に関する労使協定を締結する場合（１年単位の変形労働
　　 時間制を採用する場合は必須。）には当該労使協定書を労働基準監督署に届出なければならない。
　　 ※協定の通常の有効期間は１年である。（３６協定も同様。）
 ○　労使間で「賃金控除に関する協定」が結ばれた場合は、賃金から法定外の控除をすることができる。
 ○　賃金の口座振込を開始するには、書面による個々の労働者の申出又は同意及び書面による口座振込
　　 にかかる労使協定が締結される必要がある。
 ○　就業規則（労働基準法及び労使協定等を含む。）は、各職場に掲示や書面による交付をする等によ
　　 り労働者に周知させなければならない。</t>
    </r>
    <rPh sb="74" eb="76">
      <t>ナイヨウ</t>
    </rPh>
    <rPh sb="150" eb="151">
      <t>フク</t>
    </rPh>
    <rPh sb="382" eb="384">
      <t>ツウジョウ</t>
    </rPh>
    <rPh sb="423" eb="425">
      <t>キョウテイ</t>
    </rPh>
    <rPh sb="454" eb="455">
      <t>ネン</t>
    </rPh>
    <rPh sb="455" eb="457">
      <t>タンイ</t>
    </rPh>
    <rPh sb="457" eb="458">
      <t>マタ</t>
    </rPh>
    <rPh sb="461" eb="462">
      <t>ゲツ</t>
    </rPh>
    <rPh sb="462" eb="464">
      <t>タンイ</t>
    </rPh>
    <rPh sb="465" eb="467">
      <t>ヘンケイ</t>
    </rPh>
    <rPh sb="467" eb="469">
      <t>ロウドウ</t>
    </rPh>
    <rPh sb="469" eb="472">
      <t>ジカンセイ</t>
    </rPh>
    <rPh sb="473" eb="474">
      <t>カン</t>
    </rPh>
    <rPh sb="476" eb="478">
      <t>ロウシ</t>
    </rPh>
    <rPh sb="478" eb="480">
      <t>キョウテイ</t>
    </rPh>
    <rPh sb="481" eb="483">
      <t>テイケツ</t>
    </rPh>
    <rPh sb="485" eb="487">
      <t>バアイ</t>
    </rPh>
    <rPh sb="505" eb="507">
      <t>サイヨウ</t>
    </rPh>
    <rPh sb="509" eb="511">
      <t>バアイ</t>
    </rPh>
    <rPh sb="512" eb="514">
      <t>ヒッス</t>
    </rPh>
    <rPh sb="518" eb="520">
      <t>トウガイ</t>
    </rPh>
    <rPh sb="520" eb="522">
      <t>ロウシ</t>
    </rPh>
    <rPh sb="522" eb="524">
      <t>キョウテイ</t>
    </rPh>
    <rPh sb="524" eb="525">
      <t>ショ</t>
    </rPh>
    <rPh sb="550" eb="552">
      <t>キョウテイ</t>
    </rPh>
    <rPh sb="553" eb="555">
      <t>ツウジョウ</t>
    </rPh>
    <rPh sb="570" eb="572">
      <t>キョウテイ</t>
    </rPh>
    <rPh sb="573" eb="575">
      <t>ドウヨウ</t>
    </rPh>
    <phoneticPr fontId="2"/>
  </si>
  <si>
    <t>就業規則（最終改定）　　</t>
    <rPh sb="5" eb="7">
      <t>サイシュウ</t>
    </rPh>
    <rPh sb="7" eb="9">
      <t>カイテイ</t>
    </rPh>
    <phoneticPr fontId="2"/>
  </si>
  <si>
    <t>非常勤職員就業規則（最終改定）　　</t>
    <rPh sb="0" eb="3">
      <t>ヒジョウキン</t>
    </rPh>
    <rPh sb="3" eb="5">
      <t>ショクイン</t>
    </rPh>
    <rPh sb="10" eb="12">
      <t>サイシュウ</t>
    </rPh>
    <rPh sb="12" eb="14">
      <t>カイテイ</t>
    </rPh>
    <phoneticPr fontId="2"/>
  </si>
  <si>
    <t>時間外労働及び休日労働に関する協定届出（直近の協定届出）</t>
    <rPh sb="20" eb="22">
      <t>チョッキン</t>
    </rPh>
    <rPh sb="23" eb="25">
      <t>キョウテイ</t>
    </rPh>
    <rPh sb="25" eb="27">
      <t>トドケデ</t>
    </rPh>
    <phoneticPr fontId="2"/>
  </si>
  <si>
    <t>変形労働時間に関する協定届出（直近の協定届出）</t>
    <rPh sb="18" eb="20">
      <t>キョウテイ</t>
    </rPh>
    <phoneticPr fontId="2"/>
  </si>
  <si>
    <t>賃金控除協定書</t>
    <phoneticPr fontId="2"/>
  </si>
  <si>
    <t>(注）就業規則には、給与規程等を含んでください。</t>
    <phoneticPr fontId="2"/>
  </si>
  <si>
    <t>１１　就業規則制定等の状況</t>
    <phoneticPr fontId="2"/>
  </si>
  <si>
    <t>１２　秘密保持等に関する措置状況</t>
    <phoneticPr fontId="53"/>
  </si>
  <si>
    <t>（1）守秘義務に関する措置状況</t>
    <rPh sb="13" eb="15">
      <t>ジョウキョウ</t>
    </rPh>
    <phoneticPr fontId="53"/>
  </si>
  <si>
    <t>区　　分</t>
    <rPh sb="0" eb="4">
      <t>クブン</t>
    </rPh>
    <phoneticPr fontId="53"/>
  </si>
  <si>
    <t>措置</t>
    <rPh sb="0" eb="2">
      <t>ソチ</t>
    </rPh>
    <phoneticPr fontId="53"/>
  </si>
  <si>
    <t>措　置　（　規　定　等　）　の　方　法</t>
    <rPh sb="0" eb="3">
      <t>ソチ</t>
    </rPh>
    <rPh sb="6" eb="9">
      <t>キテイ</t>
    </rPh>
    <rPh sb="10" eb="11">
      <t>トウ</t>
    </rPh>
    <rPh sb="16" eb="19">
      <t>ホウホウ</t>
    </rPh>
    <phoneticPr fontId="53"/>
  </si>
  <si>
    <t>退職（終了）
後の措置</t>
    <rPh sb="3" eb="5">
      <t>シュウリョウ</t>
    </rPh>
    <rPh sb="9" eb="11">
      <t>ソチ</t>
    </rPh>
    <phoneticPr fontId="53"/>
  </si>
  <si>
    <t>正規職員</t>
    <phoneticPr fontId="53"/>
  </si>
  <si>
    <t>就業規則</t>
    <rPh sb="0" eb="2">
      <t>シュウギョウ</t>
    </rPh>
    <rPh sb="2" eb="4">
      <t>キソク</t>
    </rPh>
    <phoneticPr fontId="53"/>
  </si>
  <si>
    <t>雇用通知書</t>
    <rPh sb="0" eb="2">
      <t>コヨウ</t>
    </rPh>
    <rPh sb="2" eb="5">
      <t>ツウチショ</t>
    </rPh>
    <phoneticPr fontId="53"/>
  </si>
  <si>
    <t>誓約書</t>
    <rPh sb="0" eb="3">
      <t>セイヤクショ</t>
    </rPh>
    <phoneticPr fontId="53"/>
  </si>
  <si>
    <t>その他</t>
    <rPh sb="2" eb="3">
      <t>タ</t>
    </rPh>
    <phoneticPr fontId="53"/>
  </si>
  <si>
    <t>〔</t>
    <phoneticPr fontId="53"/>
  </si>
  <si>
    <t>〕</t>
    <phoneticPr fontId="53"/>
  </si>
  <si>
    <t>臨時・非常勤職員</t>
    <phoneticPr fontId="53"/>
  </si>
  <si>
    <t>ボランティア等</t>
    <phoneticPr fontId="53"/>
  </si>
  <si>
    <t>実　施　内　容　等</t>
    <phoneticPr fontId="53"/>
  </si>
  <si>
    <t>職　名</t>
    <rPh sb="0" eb="3">
      <t>ショクメイ</t>
    </rPh>
    <phoneticPr fontId="53"/>
  </si>
  <si>
    <t>氏　名</t>
    <rPh sb="0" eb="3">
      <t>シメイ</t>
    </rPh>
    <phoneticPr fontId="53"/>
  </si>
  <si>
    <t>（公表している場合の公表方法）</t>
    <phoneticPr fontId="53"/>
  </si>
  <si>
    <t>（1）苦情解決のための取り組み状況</t>
    <phoneticPr fontId="53"/>
  </si>
  <si>
    <t>設置等</t>
    <rPh sb="0" eb="2">
      <t>セッチ</t>
    </rPh>
    <rPh sb="2" eb="3">
      <t>トウ</t>
    </rPh>
    <phoneticPr fontId="53"/>
  </si>
  <si>
    <t>苦情解決の体制</t>
    <rPh sb="0" eb="2">
      <t>クジョウ</t>
    </rPh>
    <rPh sb="2" eb="4">
      <t>カイケツ</t>
    </rPh>
    <rPh sb="5" eb="7">
      <t>タイセイ</t>
    </rPh>
    <phoneticPr fontId="53"/>
  </si>
  <si>
    <t>苦情解決のための要領（マニュアル）等</t>
    <rPh sb="8" eb="10">
      <t>ヨウリョウ</t>
    </rPh>
    <rPh sb="17" eb="18">
      <t>トウ</t>
    </rPh>
    <phoneticPr fontId="53"/>
  </si>
  <si>
    <t>要領等名</t>
    <rPh sb="0" eb="2">
      <t>ヨウリョウ</t>
    </rPh>
    <rPh sb="2" eb="3">
      <t>トウ</t>
    </rPh>
    <rPh sb="3" eb="4">
      <t>メイ</t>
    </rPh>
    <phoneticPr fontId="53"/>
  </si>
  <si>
    <t>苦情受付担当者の設置</t>
    <rPh sb="8" eb="10">
      <t>セッチ</t>
    </rPh>
    <phoneticPr fontId="53"/>
  </si>
  <si>
    <t>苦情解決責任者の設置</t>
    <rPh sb="8" eb="10">
      <t>セッチ</t>
    </rPh>
    <phoneticPr fontId="53"/>
  </si>
  <si>
    <t>第三者委員の設置</t>
    <rPh sb="6" eb="8">
      <t>セッチ</t>
    </rPh>
    <phoneticPr fontId="53"/>
  </si>
  <si>
    <t>苦情解決体制の仕組みや窓口に関する保護者等への周知</t>
    <phoneticPr fontId="53"/>
  </si>
  <si>
    <t>施設内に掲示</t>
    <phoneticPr fontId="53"/>
  </si>
  <si>
    <t>保護者会等での説明・資料配布</t>
    <rPh sb="12" eb="14">
      <t>ハイフ</t>
    </rPh>
    <phoneticPr fontId="53"/>
  </si>
  <si>
    <t>広報誌等に掲載</t>
    <phoneticPr fontId="53"/>
  </si>
  <si>
    <t>〔</t>
  </si>
  <si>
    <t>受付件数</t>
    <phoneticPr fontId="53"/>
  </si>
  <si>
    <t>件</t>
    <rPh sb="0" eb="1">
      <t>ケン</t>
    </rPh>
    <phoneticPr fontId="53"/>
  </si>
  <si>
    <t>苦情受付・解決の過程の記録</t>
    <rPh sb="11" eb="13">
      <t>キロク</t>
    </rPh>
    <phoneticPr fontId="53"/>
  </si>
  <si>
    <t>苦情内容及び解決結果の公表</t>
    <phoneticPr fontId="53"/>
  </si>
  <si>
    <t>（注）1　第三者委員の「職名」欄には、評議員、大学教授、弁護士等と記入してください。</t>
    <phoneticPr fontId="53"/>
  </si>
  <si>
    <t>　　　2　受付件数等については、前年度監査資料作成基準日から今年度監査資料作成基準日までの件数を記入してください。</t>
    <rPh sb="16" eb="17">
      <t>ゼン</t>
    </rPh>
    <rPh sb="30" eb="33">
      <t>コンネンド</t>
    </rPh>
    <rPh sb="35" eb="37">
      <t>シリョウ</t>
    </rPh>
    <rPh sb="37" eb="39">
      <t>サクセイ</t>
    </rPh>
    <phoneticPr fontId="53"/>
  </si>
  <si>
    <t>（2）サービス評価の実施状況</t>
    <phoneticPr fontId="53"/>
  </si>
  <si>
    <t>（3）運営委員会の状況</t>
    <phoneticPr fontId="53"/>
  </si>
  <si>
    <t>年</t>
    <rPh sb="0" eb="1">
      <t>ネン</t>
    </rPh>
    <phoneticPr fontId="53"/>
  </si>
  <si>
    <t>回</t>
    <rPh sb="0" eb="1">
      <t>カイ</t>
    </rPh>
    <phoneticPr fontId="53"/>
  </si>
  <si>
    <t>・</t>
    <phoneticPr fontId="53"/>
  </si>
  <si>
    <t>有　　・　　無</t>
  </si>
  <si>
    <t>）</t>
    <phoneticPr fontId="53"/>
  </si>
  <si>
    <t>台</t>
    <rPh sb="0" eb="1">
      <t>ダイ</t>
    </rPh>
    <phoneticPr fontId="53"/>
  </si>
  <si>
    <t>（1）消防計画及び防火管理者の届出状況</t>
    <phoneticPr fontId="53"/>
  </si>
  <si>
    <t>　　ア　消防計画の届出</t>
    <rPh sb="4" eb="6">
      <t>ショウボウ</t>
    </rPh>
    <rPh sb="6" eb="8">
      <t>ケイカク</t>
    </rPh>
    <rPh sb="9" eb="11">
      <t>トドケデ</t>
    </rPh>
    <phoneticPr fontId="53"/>
  </si>
  <si>
    <t>〕</t>
  </si>
  <si>
    <t>（注）　直近の届出（変更を含む。）年月日を記入してください。</t>
    <rPh sb="4" eb="6">
      <t>チョッキン</t>
    </rPh>
    <rPh sb="7" eb="8">
      <t>トド</t>
    </rPh>
    <rPh sb="8" eb="9">
      <t>デ</t>
    </rPh>
    <rPh sb="10" eb="12">
      <t>ヘンコウトドケ</t>
    </rPh>
    <rPh sb="13" eb="14">
      <t>フク</t>
    </rPh>
    <rPh sb="17" eb="20">
      <t>ネンガッピ</t>
    </rPh>
    <rPh sb="21" eb="23">
      <t>キニュウ</t>
    </rPh>
    <phoneticPr fontId="53"/>
  </si>
  <si>
    <t>　　イ　防火管理者</t>
    <rPh sb="4" eb="6">
      <t>ボウカ</t>
    </rPh>
    <rPh sb="6" eb="9">
      <t>カンリシャ</t>
    </rPh>
    <phoneticPr fontId="53"/>
  </si>
  <si>
    <t>職 氏 名　　　　　　　　　　　　　　　　　　　</t>
    <rPh sb="0" eb="5">
      <t>ショクメイ</t>
    </rPh>
    <phoneticPr fontId="53"/>
  </si>
  <si>
    <t>選任届出</t>
    <rPh sb="0" eb="2">
      <t>センニン</t>
    </rPh>
    <rPh sb="2" eb="4">
      <t>トドケデ</t>
    </rPh>
    <phoneticPr fontId="53"/>
  </si>
  <si>
    <t>（2）防災設備等の状況</t>
    <rPh sb="3" eb="5">
      <t>ボウサイ</t>
    </rPh>
    <phoneticPr fontId="53"/>
  </si>
  <si>
    <t>設　　備</t>
    <rPh sb="0" eb="4">
      <t>セツビ</t>
    </rPh>
    <phoneticPr fontId="53"/>
  </si>
  <si>
    <t>整備状況</t>
    <rPh sb="0" eb="2">
      <t>セイビ</t>
    </rPh>
    <rPh sb="2" eb="4">
      <t>ジョウキョウ</t>
    </rPh>
    <phoneticPr fontId="53"/>
  </si>
  <si>
    <t>防災設備</t>
    <rPh sb="0" eb="2">
      <t>ボウサイ</t>
    </rPh>
    <rPh sb="2" eb="4">
      <t>セツビ</t>
    </rPh>
    <phoneticPr fontId="53"/>
  </si>
  <si>
    <t>避難階段</t>
    <rPh sb="0" eb="2">
      <t>ヒナン</t>
    </rPh>
    <rPh sb="2" eb="4">
      <t>カイダン</t>
    </rPh>
    <phoneticPr fontId="53"/>
  </si>
  <si>
    <t>有</t>
    <rPh sb="0" eb="1">
      <t>ウ</t>
    </rPh>
    <phoneticPr fontId="53"/>
  </si>
  <si>
    <t>ヵ所）</t>
    <rPh sb="1" eb="2">
      <t>ショ</t>
    </rPh>
    <phoneticPr fontId="53"/>
  </si>
  <si>
    <t>無</t>
    <rPh sb="0" eb="1">
      <t>ム</t>
    </rPh>
    <phoneticPr fontId="53"/>
  </si>
  <si>
    <t>消防用設備</t>
    <rPh sb="0" eb="3">
      <t>ショウボウヨウ</t>
    </rPh>
    <rPh sb="3" eb="5">
      <t>セツビ</t>
    </rPh>
    <phoneticPr fontId="53"/>
  </si>
  <si>
    <t>漏電火災警報器</t>
    <rPh sb="0" eb="2">
      <t>ロウデン</t>
    </rPh>
    <rPh sb="2" eb="4">
      <t>カサイ</t>
    </rPh>
    <rPh sb="4" eb="7">
      <t>ケイホウキ</t>
    </rPh>
    <phoneticPr fontId="53"/>
  </si>
  <si>
    <t>避難口（非常口）</t>
    <rPh sb="0" eb="3">
      <t>ヒナングチ</t>
    </rPh>
    <rPh sb="4" eb="7">
      <t>ヒジョウグチ</t>
    </rPh>
    <phoneticPr fontId="53"/>
  </si>
  <si>
    <t>消防機関へ通報する火災報知設備</t>
    <phoneticPr fontId="53"/>
  </si>
  <si>
    <t>防火戸・防火シャッター</t>
    <rPh sb="0" eb="3">
      <t>ボウカド</t>
    </rPh>
    <rPh sb="4" eb="6">
      <t>ボウカ</t>
    </rPh>
    <phoneticPr fontId="53"/>
  </si>
  <si>
    <t>非常警報設備</t>
    <rPh sb="0" eb="2">
      <t>ヒジョウ</t>
    </rPh>
    <rPh sb="2" eb="4">
      <t>ケイホウ</t>
    </rPh>
    <rPh sb="4" eb="6">
      <t>セツビ</t>
    </rPh>
    <phoneticPr fontId="53"/>
  </si>
  <si>
    <t>消火器具</t>
    <rPh sb="0" eb="2">
      <t>ショウカキ</t>
    </rPh>
    <rPh sb="2" eb="4">
      <t>キグ</t>
    </rPh>
    <phoneticPr fontId="53"/>
  </si>
  <si>
    <t>避難器具（すべり台、救助袋）</t>
    <rPh sb="0" eb="2">
      <t>ヒナン</t>
    </rPh>
    <rPh sb="2" eb="4">
      <t>キグ</t>
    </rPh>
    <rPh sb="8" eb="9">
      <t>ダイ</t>
    </rPh>
    <rPh sb="10" eb="12">
      <t>キュウジョ</t>
    </rPh>
    <rPh sb="12" eb="13">
      <t>フクロ</t>
    </rPh>
    <phoneticPr fontId="53"/>
  </si>
  <si>
    <t>屋内消火栓</t>
    <rPh sb="0" eb="2">
      <t>オクナイ</t>
    </rPh>
    <rPh sb="2" eb="5">
      <t>ショウカセン</t>
    </rPh>
    <phoneticPr fontId="53"/>
  </si>
  <si>
    <t>誘導灯及び誘導標識</t>
    <rPh sb="0" eb="3">
      <t>ユウドウトウ</t>
    </rPh>
    <rPh sb="3" eb="4">
      <t>オヨ</t>
    </rPh>
    <rPh sb="5" eb="7">
      <t>ユウドウ</t>
    </rPh>
    <rPh sb="7" eb="9">
      <t>ヒョウシキ</t>
    </rPh>
    <phoneticPr fontId="53"/>
  </si>
  <si>
    <t>スプリンクラー</t>
    <phoneticPr fontId="53"/>
  </si>
  <si>
    <t>防火用水</t>
    <rPh sb="0" eb="2">
      <t>ボウカ</t>
    </rPh>
    <rPh sb="2" eb="4">
      <t>ヨウスイ</t>
    </rPh>
    <phoneticPr fontId="53"/>
  </si>
  <si>
    <t>自動火災報知設備</t>
    <rPh sb="0" eb="2">
      <t>ジドウ</t>
    </rPh>
    <phoneticPr fontId="53"/>
  </si>
  <si>
    <t>非常電源設備</t>
    <rPh sb="0" eb="2">
      <t>ヒジョウ</t>
    </rPh>
    <rPh sb="2" eb="4">
      <t>デンゲン</t>
    </rPh>
    <rPh sb="4" eb="6">
      <t>セツビ</t>
    </rPh>
    <phoneticPr fontId="53"/>
  </si>
  <si>
    <t>カーテン等の防炎性能</t>
    <rPh sb="4" eb="5">
      <t>トウ</t>
    </rPh>
    <rPh sb="6" eb="8">
      <t>ボウエン</t>
    </rPh>
    <rPh sb="8" eb="10">
      <t>セイノウ</t>
    </rPh>
    <phoneticPr fontId="53"/>
  </si>
  <si>
    <t>緊急時自動転送システム</t>
    <rPh sb="0" eb="3">
      <t>キンキュウジ</t>
    </rPh>
    <rPh sb="3" eb="5">
      <t>ジドウ</t>
    </rPh>
    <rPh sb="5" eb="7">
      <t>テンソウ</t>
    </rPh>
    <phoneticPr fontId="53"/>
  </si>
  <si>
    <t>（3）防災設備の保守点検の状況</t>
    <rPh sb="5" eb="7">
      <t>セツビ</t>
    </rPh>
    <rPh sb="8" eb="10">
      <t>ホシュ</t>
    </rPh>
    <rPh sb="10" eb="12">
      <t>テンケン</t>
    </rPh>
    <rPh sb="13" eb="15">
      <t>ジョウキョウ</t>
    </rPh>
    <phoneticPr fontId="53"/>
  </si>
  <si>
    <t>実施</t>
    <rPh sb="0" eb="2">
      <t>ジッシ</t>
    </rPh>
    <phoneticPr fontId="53"/>
  </si>
  <si>
    <t>実　施　内　容　等</t>
    <rPh sb="0" eb="3">
      <t>ジッシ</t>
    </rPh>
    <rPh sb="4" eb="7">
      <t>ナイヨウ</t>
    </rPh>
    <rPh sb="8" eb="9">
      <t>トウ</t>
    </rPh>
    <phoneticPr fontId="53"/>
  </si>
  <si>
    <t>自主点検</t>
    <rPh sb="0" eb="2">
      <t>ジシュ</t>
    </rPh>
    <rPh sb="2" eb="4">
      <t>テンケン</t>
    </rPh>
    <phoneticPr fontId="53"/>
  </si>
  <si>
    <t>自主点検実施者</t>
    <rPh sb="0" eb="2">
      <t>ジシュ</t>
    </rPh>
    <rPh sb="2" eb="4">
      <t>テンケン</t>
    </rPh>
    <rPh sb="4" eb="7">
      <t>ジッシシャ</t>
    </rPh>
    <phoneticPr fontId="53"/>
  </si>
  <si>
    <t>職 氏 名</t>
    <rPh sb="0" eb="1">
      <t>ショク</t>
    </rPh>
    <rPh sb="2" eb="5">
      <t>シメイ</t>
    </rPh>
    <phoneticPr fontId="53"/>
  </si>
  <si>
    <t>（4）－１　防災訓練の実施状況（前年度）</t>
    <phoneticPr fontId="53"/>
  </si>
  <si>
    <t>区　　分</t>
    <phoneticPr fontId="53"/>
  </si>
  <si>
    <t>実施回数</t>
    <rPh sb="0" eb="2">
      <t>ジッシ</t>
    </rPh>
    <rPh sb="2" eb="4">
      <t>カイスウ</t>
    </rPh>
    <phoneticPr fontId="53"/>
  </si>
  <si>
    <t>消防署の立会</t>
    <rPh sb="0" eb="3">
      <t>ショウボウショ</t>
    </rPh>
    <rPh sb="4" eb="6">
      <t>タチアイ</t>
    </rPh>
    <phoneticPr fontId="53"/>
  </si>
  <si>
    <t>想　定　災　害　別　訓　練　回　数</t>
    <rPh sb="0" eb="3">
      <t>ソウテイ</t>
    </rPh>
    <rPh sb="4" eb="7">
      <t>サイガイ</t>
    </rPh>
    <rPh sb="8" eb="9">
      <t>ベツ</t>
    </rPh>
    <rPh sb="10" eb="13">
      <t>クンレン</t>
    </rPh>
    <rPh sb="14" eb="17">
      <t>カイスウ</t>
    </rPh>
    <phoneticPr fontId="53"/>
  </si>
  <si>
    <t>避難訓練</t>
    <rPh sb="0" eb="2">
      <t>ヒナン</t>
    </rPh>
    <rPh sb="2" eb="4">
      <t>クンレン</t>
    </rPh>
    <phoneticPr fontId="53"/>
  </si>
  <si>
    <t>回）</t>
    <rPh sb="0" eb="1">
      <t>カイ</t>
    </rPh>
    <phoneticPr fontId="53"/>
  </si>
  <si>
    <t>火　災</t>
    <rPh sb="0" eb="3">
      <t>カサイ</t>
    </rPh>
    <phoneticPr fontId="53"/>
  </si>
  <si>
    <t>（うち引渡訓練</t>
    <rPh sb="3" eb="5">
      <t>ヒキワタシ</t>
    </rPh>
    <rPh sb="5" eb="7">
      <t>クンレン</t>
    </rPh>
    <phoneticPr fontId="53"/>
  </si>
  <si>
    <t>消火訓練</t>
    <rPh sb="0" eb="2">
      <t>ショウカ</t>
    </rPh>
    <rPh sb="2" eb="4">
      <t>クンレン</t>
    </rPh>
    <phoneticPr fontId="53"/>
  </si>
  <si>
    <t>地　震</t>
    <rPh sb="0" eb="3">
      <t>ジシン</t>
    </rPh>
    <phoneticPr fontId="53"/>
  </si>
  <si>
    <t>通報訓練</t>
    <rPh sb="0" eb="2">
      <t>ツウホウ</t>
    </rPh>
    <rPh sb="2" eb="4">
      <t>クンレン</t>
    </rPh>
    <phoneticPr fontId="53"/>
  </si>
  <si>
    <t>風水害</t>
    <rPh sb="0" eb="1">
      <t>フウ</t>
    </rPh>
    <rPh sb="1" eb="3">
      <t>スイガイ</t>
    </rPh>
    <phoneticPr fontId="53"/>
  </si>
  <si>
    <t>救助訓練</t>
    <rPh sb="0" eb="2">
      <t>キュウジョ</t>
    </rPh>
    <rPh sb="2" eb="4">
      <t>クンレン</t>
    </rPh>
    <phoneticPr fontId="53"/>
  </si>
  <si>
    <t>不審者</t>
    <rPh sb="0" eb="3">
      <t>フシンシャ</t>
    </rPh>
    <phoneticPr fontId="53"/>
  </si>
  <si>
    <t>総合訓練（再掲）</t>
    <rPh sb="0" eb="2">
      <t>ソウゴウ</t>
    </rPh>
    <rPh sb="2" eb="4">
      <t>クンレン</t>
    </rPh>
    <rPh sb="5" eb="7">
      <t>サイケイ</t>
    </rPh>
    <phoneticPr fontId="53"/>
  </si>
  <si>
    <t>（注）1　「想定災害別訓練回数」欄には、左欄の避難訓練を想定災害別に区分して記入してください。</t>
    <rPh sb="1" eb="2">
      <t>チュウ</t>
    </rPh>
    <rPh sb="6" eb="8">
      <t>ソウテイ</t>
    </rPh>
    <rPh sb="8" eb="10">
      <t>サイガイ</t>
    </rPh>
    <rPh sb="10" eb="11">
      <t>ベツ</t>
    </rPh>
    <rPh sb="11" eb="13">
      <t>クンレン</t>
    </rPh>
    <rPh sb="13" eb="15">
      <t>カイスウ</t>
    </rPh>
    <rPh sb="16" eb="17">
      <t>ラン</t>
    </rPh>
    <rPh sb="20" eb="21">
      <t>ヒダリ</t>
    </rPh>
    <rPh sb="21" eb="22">
      <t>ラン</t>
    </rPh>
    <rPh sb="23" eb="25">
      <t>ヒナン</t>
    </rPh>
    <rPh sb="25" eb="27">
      <t>クンレン</t>
    </rPh>
    <rPh sb="28" eb="30">
      <t>ソウテイ</t>
    </rPh>
    <rPh sb="30" eb="32">
      <t>サイガイ</t>
    </rPh>
    <rPh sb="32" eb="33">
      <t>ベツ</t>
    </rPh>
    <rPh sb="34" eb="36">
      <t>クブン</t>
    </rPh>
    <rPh sb="38" eb="40">
      <t>キニュウ</t>
    </rPh>
    <phoneticPr fontId="53"/>
  </si>
  <si>
    <t>　　　2　総合訓練を実施した場合には他の訓練種別に区分して回数を計上するとともに、「総合訓練」欄に再掲してください。</t>
    <rPh sb="5" eb="7">
      <t>ソウゴウ</t>
    </rPh>
    <rPh sb="7" eb="9">
      <t>クンレン</t>
    </rPh>
    <rPh sb="10" eb="12">
      <t>ジッシ</t>
    </rPh>
    <rPh sb="14" eb="16">
      <t>バアイ</t>
    </rPh>
    <rPh sb="18" eb="19">
      <t>タ</t>
    </rPh>
    <rPh sb="20" eb="22">
      <t>クンレン</t>
    </rPh>
    <rPh sb="22" eb="24">
      <t>シュベツ</t>
    </rPh>
    <rPh sb="25" eb="27">
      <t>クブン</t>
    </rPh>
    <rPh sb="29" eb="31">
      <t>カイスウ</t>
    </rPh>
    <rPh sb="32" eb="34">
      <t>ケイジョウ</t>
    </rPh>
    <rPh sb="42" eb="44">
      <t>ソウゴウ</t>
    </rPh>
    <rPh sb="44" eb="46">
      <t>クンレン</t>
    </rPh>
    <rPh sb="47" eb="48">
      <t>ラン</t>
    </rPh>
    <rPh sb="49" eb="51">
      <t>サイケイ</t>
    </rPh>
    <phoneticPr fontId="53"/>
  </si>
  <si>
    <t>（４）－２　非常災害に関する具体的計画</t>
    <rPh sb="6" eb="8">
      <t>ヒジョウ</t>
    </rPh>
    <rPh sb="8" eb="10">
      <t>サイガイ</t>
    </rPh>
    <rPh sb="11" eb="12">
      <t>カン</t>
    </rPh>
    <rPh sb="14" eb="17">
      <t>グタイテキ</t>
    </rPh>
    <rPh sb="17" eb="19">
      <t>ケイカク</t>
    </rPh>
    <phoneticPr fontId="53"/>
  </si>
  <si>
    <t>具体的計画策定の有無</t>
    <rPh sb="0" eb="3">
      <t>グタイテキ</t>
    </rPh>
    <rPh sb="3" eb="5">
      <t>ケイカク</t>
    </rPh>
    <rPh sb="5" eb="7">
      <t>サクテイ</t>
    </rPh>
    <rPh sb="8" eb="10">
      <t>ウム</t>
    </rPh>
    <phoneticPr fontId="53"/>
  </si>
  <si>
    <t>無の場合の策定計画</t>
    <rPh sb="0" eb="1">
      <t>ナ</t>
    </rPh>
    <rPh sb="2" eb="4">
      <t>バアイ</t>
    </rPh>
    <rPh sb="5" eb="7">
      <t>サクテイ</t>
    </rPh>
    <rPh sb="7" eb="9">
      <t>ケイカク</t>
    </rPh>
    <phoneticPr fontId="53"/>
  </si>
  <si>
    <t>火災</t>
    <rPh sb="0" eb="2">
      <t>カサイ</t>
    </rPh>
    <phoneticPr fontId="53"/>
  </si>
  <si>
    <t>有・無</t>
    <rPh sb="0" eb="1">
      <t>ア</t>
    </rPh>
    <rPh sb="2" eb="3">
      <t>ナ</t>
    </rPh>
    <phoneticPr fontId="53"/>
  </si>
  <si>
    <t>地震</t>
    <rPh sb="0" eb="2">
      <t>ジシン</t>
    </rPh>
    <phoneticPr fontId="53"/>
  </si>
  <si>
    <t>風水害</t>
    <rPh sb="0" eb="3">
      <t>フウスイガイ</t>
    </rPh>
    <phoneticPr fontId="53"/>
  </si>
  <si>
    <t>その他（　　　　）</t>
    <rPh sb="2" eb="3">
      <t>タ</t>
    </rPh>
    <phoneticPr fontId="53"/>
  </si>
  <si>
    <t>（5）非常災害時における関係機関及び地域団体との協力体制の状況</t>
    <rPh sb="5" eb="7">
      <t>サイガイ</t>
    </rPh>
    <rPh sb="12" eb="14">
      <t>カンケイ</t>
    </rPh>
    <rPh sb="14" eb="16">
      <t>キカン</t>
    </rPh>
    <rPh sb="16" eb="17">
      <t>オヨ</t>
    </rPh>
    <rPh sb="20" eb="22">
      <t>ダンタイ</t>
    </rPh>
    <phoneticPr fontId="53"/>
  </si>
  <si>
    <t>協力体制の内容</t>
    <rPh sb="5" eb="7">
      <t>ナイヨウ</t>
    </rPh>
    <phoneticPr fontId="53"/>
  </si>
  <si>
    <t>（具体的に記入してください。）</t>
    <rPh sb="1" eb="4">
      <t>グタイテキ</t>
    </rPh>
    <rPh sb="5" eb="7">
      <t>キニュウ</t>
    </rPh>
    <phoneticPr fontId="53"/>
  </si>
  <si>
    <t>（6）施設管理責任者（園長）不在時の安全管理体制の状況</t>
    <rPh sb="3" eb="5">
      <t>シセツ</t>
    </rPh>
    <rPh sb="5" eb="7">
      <t>カンリ</t>
    </rPh>
    <rPh sb="7" eb="10">
      <t>セキニンシャ</t>
    </rPh>
    <rPh sb="11" eb="13">
      <t>エンチョウ</t>
    </rPh>
    <rPh sb="14" eb="16">
      <t>フザイ</t>
    </rPh>
    <rPh sb="16" eb="17">
      <t>ジ</t>
    </rPh>
    <rPh sb="18" eb="20">
      <t>アンゼン</t>
    </rPh>
    <rPh sb="20" eb="22">
      <t>カンリ</t>
    </rPh>
    <rPh sb="22" eb="24">
      <t>タイセイ</t>
    </rPh>
    <rPh sb="25" eb="27">
      <t>ジョウキョウ</t>
    </rPh>
    <phoneticPr fontId="53"/>
  </si>
  <si>
    <t>安全管理体制の内容</t>
    <rPh sb="0" eb="2">
      <t>アンゼン</t>
    </rPh>
    <rPh sb="2" eb="4">
      <t>カンリ</t>
    </rPh>
    <rPh sb="7" eb="9">
      <t>ナイヨウ</t>
    </rPh>
    <phoneticPr fontId="53"/>
  </si>
  <si>
    <t>①　非常災害時に備え、マニュアル等を整備するとともに、緊急連絡網を整備していますか。</t>
    <rPh sb="2" eb="4">
      <t>ヒジョウ</t>
    </rPh>
    <rPh sb="4" eb="7">
      <t>サイガイジ</t>
    </rPh>
    <rPh sb="8" eb="9">
      <t>ソナ</t>
    </rPh>
    <rPh sb="16" eb="17">
      <t>トウ</t>
    </rPh>
    <rPh sb="18" eb="20">
      <t>セイビ</t>
    </rPh>
    <rPh sb="27" eb="29">
      <t>キンキュウ</t>
    </rPh>
    <rPh sb="29" eb="32">
      <t>レンラクモウ</t>
    </rPh>
    <rPh sb="33" eb="35">
      <t>セイビ</t>
    </rPh>
    <phoneticPr fontId="53"/>
  </si>
  <si>
    <t>★整備しているマニュアル等について記入してください。</t>
    <rPh sb="12" eb="13">
      <t>トウ</t>
    </rPh>
    <phoneticPr fontId="53"/>
  </si>
  <si>
    <t>□　災害発生時対応マニュアル</t>
    <phoneticPr fontId="53"/>
  </si>
  <si>
    <t>□　不審者対応マニュアル</t>
    <phoneticPr fontId="53"/>
  </si>
  <si>
    <t>②　避難場所（引渡場所）を保護者に周知していますか。</t>
    <rPh sb="2" eb="4">
      <t>ヒナン</t>
    </rPh>
    <rPh sb="4" eb="6">
      <t>バショ</t>
    </rPh>
    <rPh sb="7" eb="8">
      <t>ヒ</t>
    </rPh>
    <rPh sb="8" eb="9">
      <t>ワタ</t>
    </rPh>
    <rPh sb="9" eb="11">
      <t>バショ</t>
    </rPh>
    <rPh sb="13" eb="16">
      <t>ホゴシャ</t>
    </rPh>
    <rPh sb="17" eb="19">
      <t>シュウチ</t>
    </rPh>
    <phoneticPr fontId="53"/>
  </si>
  <si>
    <t>③　防災訓練実施結果を記録していますか。</t>
    <rPh sb="2" eb="4">
      <t>ボウサイ</t>
    </rPh>
    <rPh sb="4" eb="6">
      <t>クンレン</t>
    </rPh>
    <rPh sb="6" eb="8">
      <t>ジッシ</t>
    </rPh>
    <rPh sb="8" eb="10">
      <t>ケッカ</t>
    </rPh>
    <rPh sb="11" eb="13">
      <t>キロク</t>
    </rPh>
    <phoneticPr fontId="53"/>
  </si>
  <si>
    <t>（7）消防署の立入検査の状況</t>
    <rPh sb="3" eb="6">
      <t>ショウボウショ</t>
    </rPh>
    <rPh sb="7" eb="9">
      <t>タチイリ</t>
    </rPh>
    <rPh sb="9" eb="11">
      <t>ケンサ</t>
    </rPh>
    <rPh sb="12" eb="14">
      <t>ジョウキョウ</t>
    </rPh>
    <phoneticPr fontId="53"/>
  </si>
  <si>
    <t xml:space="preserve">（8）交通安全指導の実施状況（前年度） </t>
    <phoneticPr fontId="53"/>
  </si>
  <si>
    <t>警察署との連携</t>
    <rPh sb="0" eb="2">
      <t>ケイサツ</t>
    </rPh>
    <rPh sb="2" eb="3">
      <t>ショ</t>
    </rPh>
    <rPh sb="5" eb="7">
      <t>レンケイ</t>
    </rPh>
    <phoneticPr fontId="53"/>
  </si>
  <si>
    <t>指　導　の　主　な　内　容</t>
    <rPh sb="0" eb="3">
      <t>シドウ</t>
    </rPh>
    <rPh sb="6" eb="7">
      <t>オモ</t>
    </rPh>
    <rPh sb="10" eb="13">
      <t>ナイヨウ</t>
    </rPh>
    <phoneticPr fontId="53"/>
  </si>
  <si>
    <t>①　児童の通園の方法を選択してください。</t>
    <rPh sb="5" eb="7">
      <t>ツウエン</t>
    </rPh>
    <rPh sb="8" eb="10">
      <t>ホウホウ</t>
    </rPh>
    <rPh sb="11" eb="13">
      <t>センタク</t>
    </rPh>
    <phoneticPr fontId="53"/>
  </si>
  <si>
    <t>保護者送迎・登園バス</t>
  </si>
  <si>
    <t>★送迎バスを利用している認定こども園は、記入してください。</t>
    <rPh sb="1" eb="3">
      <t>ソウゲイ</t>
    </rPh>
    <rPh sb="6" eb="8">
      <t>リヨウ</t>
    </rPh>
    <rPh sb="20" eb="22">
      <t>キニュウ</t>
    </rPh>
    <phoneticPr fontId="53"/>
  </si>
  <si>
    <t>□　運行台数</t>
    <phoneticPr fontId="53"/>
  </si>
  <si>
    <t>□　１日あたりの利用児童数　</t>
    <rPh sb="3" eb="4">
      <t>ニチ</t>
    </rPh>
    <rPh sb="10" eb="13">
      <t>ジドウスウ</t>
    </rPh>
    <phoneticPr fontId="53"/>
  </si>
  <si>
    <t>人</t>
    <rPh sb="0" eb="1">
      <t>ニン</t>
    </rPh>
    <phoneticPr fontId="53"/>
  </si>
  <si>
    <t>□　同乗している保育教諭数</t>
    <rPh sb="2" eb="4">
      <t>ドウジョウ</t>
    </rPh>
    <rPh sb="12" eb="13">
      <t>スウ</t>
    </rPh>
    <phoneticPr fontId="53"/>
  </si>
  <si>
    <t>□　陸運支局へ有償運送許可申請書を提出していますか。（自家用自動車を園児送迎
　　 用として使用し、費用を徴収している認定こども園のみ）</t>
  </si>
  <si>
    <t>②　児童の登降園にあたって、同伴者の確認をしていますか。</t>
    <rPh sb="5" eb="6">
      <t>ノボ</t>
    </rPh>
    <rPh sb="7" eb="8">
      <t>エン</t>
    </rPh>
    <rPh sb="14" eb="17">
      <t>ドウハンシャ</t>
    </rPh>
    <rPh sb="18" eb="20">
      <t>カクニン</t>
    </rPh>
    <phoneticPr fontId="53"/>
  </si>
  <si>
    <t>③　保護者等責任のある者以外の者に児童を引き渡す場合には、どのような方法で同伴者の確認しているか記入してください。</t>
    <rPh sb="2" eb="5">
      <t>ホゴシャ</t>
    </rPh>
    <rPh sb="5" eb="6">
      <t>トウ</t>
    </rPh>
    <rPh sb="6" eb="8">
      <t>セキニン</t>
    </rPh>
    <rPh sb="11" eb="12">
      <t>モノ</t>
    </rPh>
    <rPh sb="12" eb="14">
      <t>イガイ</t>
    </rPh>
    <rPh sb="15" eb="16">
      <t>モノ</t>
    </rPh>
    <rPh sb="17" eb="19">
      <t>ジドウ</t>
    </rPh>
    <rPh sb="20" eb="21">
      <t>ヒ</t>
    </rPh>
    <rPh sb="22" eb="23">
      <t>ワタ</t>
    </rPh>
    <rPh sb="24" eb="26">
      <t>バアイ</t>
    </rPh>
    <rPh sb="34" eb="36">
      <t>ホウホウ</t>
    </rPh>
    <rPh sb="37" eb="40">
      <t>ドウハンシャ</t>
    </rPh>
    <rPh sb="41" eb="43">
      <t>カクニン</t>
    </rPh>
    <rPh sb="48" eb="50">
      <t>キニュウ</t>
    </rPh>
    <phoneticPr fontId="53"/>
  </si>
  <si>
    <t>④　送迎バスを運行している場合、その運行に当たって、安全管理は適切に行われていますか。</t>
    <rPh sb="2" eb="4">
      <t>ソウゲイ</t>
    </rPh>
    <rPh sb="7" eb="9">
      <t>ウンコウ</t>
    </rPh>
    <rPh sb="13" eb="15">
      <t>バアイ</t>
    </rPh>
    <rPh sb="18" eb="20">
      <t>ウンコウ</t>
    </rPh>
    <rPh sb="21" eb="22">
      <t>ア</t>
    </rPh>
    <rPh sb="26" eb="28">
      <t>アンゼン</t>
    </rPh>
    <rPh sb="28" eb="30">
      <t>カンリ</t>
    </rPh>
    <rPh sb="31" eb="33">
      <t>テキセツ</t>
    </rPh>
    <rPh sb="34" eb="35">
      <t>オコナ</t>
    </rPh>
    <phoneticPr fontId="53"/>
  </si>
  <si>
    <t>（9）屋内外（保育室、屋外遊戯場等）及び遊具の安全点検実施状況</t>
    <phoneticPr fontId="53"/>
  </si>
  <si>
    <t>実　施　回　数</t>
    <rPh sb="0" eb="3">
      <t>ジッシ</t>
    </rPh>
    <rPh sb="4" eb="7">
      <t>カイスウ</t>
    </rPh>
    <phoneticPr fontId="53"/>
  </si>
  <si>
    <t>故障箇所又は危険箇所等発見した場合の対応</t>
    <phoneticPr fontId="53"/>
  </si>
  <si>
    <t>屋内外（保育室、屋外遊戯場等）の点検</t>
    <rPh sb="16" eb="18">
      <t>テンケン</t>
    </rPh>
    <phoneticPr fontId="53"/>
  </si>
  <si>
    <t>毎　　日</t>
    <rPh sb="0" eb="4">
      <t>マイニチ</t>
    </rPh>
    <phoneticPr fontId="53"/>
  </si>
  <si>
    <t>週</t>
    <rPh sb="0" eb="1">
      <t>シュウ</t>
    </rPh>
    <phoneticPr fontId="53"/>
  </si>
  <si>
    <t>月</t>
    <rPh sb="0" eb="1">
      <t>ツキ</t>
    </rPh>
    <phoneticPr fontId="53"/>
  </si>
  <si>
    <t>遊具</t>
    <rPh sb="0" eb="2">
      <t>ユウグ</t>
    </rPh>
    <phoneticPr fontId="53"/>
  </si>
  <si>
    <t>業者点検</t>
    <rPh sb="0" eb="2">
      <t>ギョウシャ</t>
    </rPh>
    <rPh sb="2" eb="4">
      <t>テンケン</t>
    </rPh>
    <phoneticPr fontId="53"/>
  </si>
  <si>
    <t>（注）屋内外の点検は、自然災害を想定した点検を含めてください。</t>
    <phoneticPr fontId="53"/>
  </si>
  <si>
    <t>（10）事故発生の状況</t>
    <rPh sb="4" eb="6">
      <t>ジコ</t>
    </rPh>
    <rPh sb="6" eb="8">
      <t>ハッセイ</t>
    </rPh>
    <rPh sb="9" eb="11">
      <t>ジョウキョウ</t>
    </rPh>
    <phoneticPr fontId="53"/>
  </si>
  <si>
    <t>発生年月日</t>
    <rPh sb="0" eb="2">
      <t>ハッセイ</t>
    </rPh>
    <rPh sb="2" eb="5">
      <t>ネンガッピ</t>
    </rPh>
    <phoneticPr fontId="53"/>
  </si>
  <si>
    <t>児　童　名</t>
    <phoneticPr fontId="53"/>
  </si>
  <si>
    <t>年齢</t>
    <rPh sb="0" eb="2">
      <t>ネンレイ</t>
    </rPh>
    <phoneticPr fontId="53"/>
  </si>
  <si>
    <t>事故の概要及び怪我の状態</t>
  </si>
  <si>
    <t>処　理　結　果</t>
    <phoneticPr fontId="53"/>
  </si>
  <si>
    <t>（注）前年度の監査資料作成基準日以降の状況（加入している保険が適用された事故等）について記入してください。</t>
    <rPh sb="7" eb="9">
      <t>カンサ</t>
    </rPh>
    <rPh sb="9" eb="11">
      <t>シリョウ</t>
    </rPh>
    <rPh sb="11" eb="13">
      <t>サクセイ</t>
    </rPh>
    <rPh sb="13" eb="16">
      <t>キジュンビ</t>
    </rPh>
    <rPh sb="16" eb="18">
      <t>イコウ</t>
    </rPh>
    <rPh sb="19" eb="21">
      <t>ジョウキョウ</t>
    </rPh>
    <rPh sb="22" eb="24">
      <t>カニュウ</t>
    </rPh>
    <rPh sb="28" eb="30">
      <t>ホケン</t>
    </rPh>
    <rPh sb="31" eb="33">
      <t>テキヨウ</t>
    </rPh>
    <rPh sb="36" eb="38">
      <t>ジコ</t>
    </rPh>
    <rPh sb="38" eb="39">
      <t>トウ</t>
    </rPh>
    <phoneticPr fontId="53"/>
  </si>
  <si>
    <t>（注）「事故の概要及び怪我の状態」は具体的に記載してください。</t>
    <rPh sb="4" eb="6">
      <t>ジコ</t>
    </rPh>
    <rPh sb="7" eb="9">
      <t>ガイヨウ</t>
    </rPh>
    <rPh sb="9" eb="10">
      <t>オヨ</t>
    </rPh>
    <rPh sb="11" eb="13">
      <t>ケガ</t>
    </rPh>
    <rPh sb="14" eb="16">
      <t>ジョウタイ</t>
    </rPh>
    <rPh sb="18" eb="21">
      <t>グタイテキ</t>
    </rPh>
    <rPh sb="22" eb="24">
      <t>キサイ</t>
    </rPh>
    <phoneticPr fontId="53"/>
  </si>
  <si>
    <t>保険名</t>
    <rPh sb="0" eb="2">
      <t>ホケン</t>
    </rPh>
    <rPh sb="2" eb="3">
      <t>メイ</t>
    </rPh>
    <phoneticPr fontId="53"/>
  </si>
  <si>
    <t>事故</t>
    <rPh sb="0" eb="2">
      <t>ジコ</t>
    </rPh>
    <phoneticPr fontId="53"/>
  </si>
  <si>
    <t>死亡</t>
    <rPh sb="0" eb="2">
      <t>シボウ</t>
    </rPh>
    <phoneticPr fontId="53"/>
  </si>
  <si>
    <t>　　</t>
    <phoneticPr fontId="53"/>
  </si>
  <si>
    <t>１３　福祉サービスの質の向上のための措置状況</t>
    <phoneticPr fontId="53"/>
  </si>
  <si>
    <t>（注）市町村、社会福祉法人以外の者が設置者となる保育園のみ記入してください。</t>
    <rPh sb="3" eb="6">
      <t>シチョウソン</t>
    </rPh>
    <rPh sb="7" eb="9">
      <t>シャカイ</t>
    </rPh>
    <rPh sb="9" eb="11">
      <t>フクシ</t>
    </rPh>
    <rPh sb="11" eb="13">
      <t>ホウジン</t>
    </rPh>
    <rPh sb="13" eb="15">
      <t>イガイ</t>
    </rPh>
    <rPh sb="16" eb="17">
      <t>モノ</t>
    </rPh>
    <rPh sb="18" eb="21">
      <t>セッチシャ</t>
    </rPh>
    <rPh sb="24" eb="26">
      <t>ホイク</t>
    </rPh>
    <rPh sb="29" eb="31">
      <t>キニュウ</t>
    </rPh>
    <phoneticPr fontId="53"/>
  </si>
  <si>
    <t>１３　福祉サービスの質の向上のための措置状況</t>
    <rPh sb="3" eb="5">
      <t>フクシ</t>
    </rPh>
    <rPh sb="10" eb="11">
      <t>シツ</t>
    </rPh>
    <rPh sb="12" eb="14">
      <t>コウジョウ</t>
    </rPh>
    <rPh sb="18" eb="20">
      <t>ソチ</t>
    </rPh>
    <rPh sb="20" eb="22">
      <t>ジョウキョウ</t>
    </rPh>
    <phoneticPr fontId="2"/>
  </si>
  <si>
    <t>１４　施設設備整備の状況</t>
    <rPh sb="3" eb="5">
      <t>シセツ</t>
    </rPh>
    <rPh sb="5" eb="7">
      <t>セツビ</t>
    </rPh>
    <rPh sb="7" eb="9">
      <t>セイビ</t>
    </rPh>
    <rPh sb="10" eb="12">
      <t>ジョウキョウ</t>
    </rPh>
    <phoneticPr fontId="2"/>
  </si>
  <si>
    <t>１５　安全管理の状況</t>
    <rPh sb="3" eb="5">
      <t>アンゼン</t>
    </rPh>
    <rPh sb="5" eb="7">
      <t>カンリ</t>
    </rPh>
    <rPh sb="8" eb="10">
      <t>ジョウキョウ</t>
    </rPh>
    <phoneticPr fontId="53"/>
  </si>
  <si>
    <t>１５　安全管理の状況</t>
    <rPh sb="3" eb="5">
      <t>アンゼン</t>
    </rPh>
    <rPh sb="5" eb="7">
      <t>カンリ</t>
    </rPh>
    <rPh sb="8" eb="10">
      <t>ジョウキョウ</t>
    </rPh>
    <phoneticPr fontId="2"/>
  </si>
  <si>
    <t>１６　会計処理状況</t>
    <phoneticPr fontId="2"/>
  </si>
  <si>
    <t>①業務継続計画を策定し、当該業務継続計画に従い必要な措置を講ずるよう努めていますか。</t>
    <phoneticPr fontId="53"/>
  </si>
  <si>
    <t>策定日</t>
    <rPh sb="0" eb="2">
      <t>サクテイ</t>
    </rPh>
    <rPh sb="2" eb="3">
      <t>ビ</t>
    </rPh>
    <phoneticPr fontId="53"/>
  </si>
  <si>
    <t>災害</t>
    <rPh sb="0" eb="2">
      <t>サイガイ</t>
    </rPh>
    <phoneticPr fontId="53"/>
  </si>
  <si>
    <t>感染症</t>
    <rPh sb="0" eb="3">
      <t>カンセンショウ</t>
    </rPh>
    <phoneticPr fontId="53"/>
  </si>
  <si>
    <t>②職員に対し、業務継続計画について周知するとともに、必要な研修及び訓練を定期的に実施するよう努めていますか。</t>
    <phoneticPr fontId="53"/>
  </si>
  <si>
    <t>周知の有無</t>
    <rPh sb="0" eb="2">
      <t>シュウチ</t>
    </rPh>
    <rPh sb="3" eb="5">
      <t>ウム</t>
    </rPh>
    <phoneticPr fontId="53"/>
  </si>
  <si>
    <t>周知の方法</t>
    <rPh sb="0" eb="2">
      <t>シュウチ</t>
    </rPh>
    <rPh sb="3" eb="5">
      <t>ホウホウ</t>
    </rPh>
    <phoneticPr fontId="53"/>
  </si>
  <si>
    <t>実施日</t>
    <rPh sb="0" eb="3">
      <t>ジッシビ</t>
    </rPh>
    <phoneticPr fontId="53"/>
  </si>
  <si>
    <t>実施内容</t>
    <rPh sb="0" eb="2">
      <t>ジッシ</t>
    </rPh>
    <rPh sb="2" eb="4">
      <t>ナイヨウ</t>
    </rPh>
    <phoneticPr fontId="53"/>
  </si>
  <si>
    <t>研修</t>
    <rPh sb="0" eb="2">
      <t>ケンシュウ</t>
    </rPh>
    <phoneticPr fontId="53"/>
  </si>
  <si>
    <t>訓練</t>
    <rPh sb="0" eb="2">
      <t>クンレン</t>
    </rPh>
    <phoneticPr fontId="53"/>
  </si>
  <si>
    <t>③定期的に業務継続計画の見直しを行い、必要に応じて業務継続計画の変更を行うよう努めていますか。</t>
    <phoneticPr fontId="53"/>
  </si>
  <si>
    <t>見直しの実施の有無</t>
    <rPh sb="0" eb="2">
      <t>ミナオ</t>
    </rPh>
    <rPh sb="4" eb="6">
      <t>ジッシ</t>
    </rPh>
    <rPh sb="7" eb="9">
      <t>ウム</t>
    </rPh>
    <phoneticPr fontId="53"/>
  </si>
  <si>
    <t>改訂日</t>
    <rPh sb="0" eb="2">
      <t>カイテイ</t>
    </rPh>
    <rPh sb="2" eb="3">
      <t>ビ</t>
    </rPh>
    <phoneticPr fontId="53"/>
  </si>
  <si>
    <t>（11）業務継続計画（BCP)について</t>
    <rPh sb="4" eb="6">
      <t>ギョウム</t>
    </rPh>
    <rPh sb="6" eb="8">
      <t>ケイゾク</t>
    </rPh>
    <rPh sb="8" eb="10">
      <t>ケイカク</t>
    </rPh>
    <phoneticPr fontId="2"/>
  </si>
  <si>
    <t>令和          年度</t>
    <rPh sb="0" eb="2">
      <t>レイワ</t>
    </rPh>
    <rPh sb="12" eb="14">
      <t>ネンド</t>
    </rPh>
    <phoneticPr fontId="2"/>
  </si>
  <si>
    <t>就業規則は、職員の代表者の意見を添付して労働基準監督署に提出していますか。</t>
    <rPh sb="0" eb="2">
      <t>シュウギョウ</t>
    </rPh>
    <rPh sb="2" eb="4">
      <t>キソク</t>
    </rPh>
    <rPh sb="6" eb="8">
      <t>ショクイン</t>
    </rPh>
    <rPh sb="9" eb="12">
      <t>ダイヒョウシャ</t>
    </rPh>
    <rPh sb="13" eb="15">
      <t>イケン</t>
    </rPh>
    <rPh sb="16" eb="18">
      <t>テンプ</t>
    </rPh>
    <rPh sb="20" eb="22">
      <t>ロウドウ</t>
    </rPh>
    <rPh sb="22" eb="24">
      <t>キジュン</t>
    </rPh>
    <rPh sb="24" eb="27">
      <t>カントクショ</t>
    </rPh>
    <rPh sb="28" eb="30">
      <t>テイシュツ</t>
    </rPh>
    <phoneticPr fontId="2"/>
  </si>
  <si>
    <t>②　保護者等から費用徴収している場合（保護者会を除く。）、施設の収入科目に計上して会計処理を
　　 していますか。</t>
    <rPh sb="2" eb="5">
      <t>ホゴシャ</t>
    </rPh>
    <rPh sb="5" eb="6">
      <t>トウ</t>
    </rPh>
    <rPh sb="8" eb="10">
      <t>ヒヨウ</t>
    </rPh>
    <rPh sb="10" eb="12">
      <t>チョウシュウ</t>
    </rPh>
    <rPh sb="16" eb="18">
      <t>バアイ</t>
    </rPh>
    <rPh sb="19" eb="22">
      <t>ホゴシャ</t>
    </rPh>
    <rPh sb="22" eb="23">
      <t>カイ</t>
    </rPh>
    <rPh sb="24" eb="25">
      <t>ノゾ</t>
    </rPh>
    <rPh sb="29" eb="31">
      <t>シセツ</t>
    </rPh>
    <rPh sb="32" eb="34">
      <t>シュウニュウ</t>
    </rPh>
    <rPh sb="34" eb="36">
      <t>カモク</t>
    </rPh>
    <rPh sb="37" eb="39">
      <t>ケイジョウ</t>
    </rPh>
    <rPh sb="41" eb="43">
      <t>カイケイ</t>
    </rPh>
    <rPh sb="43" eb="45">
      <t>ショリ</t>
    </rPh>
    <phoneticPr fontId="53"/>
  </si>
  <si>
    <t>③　実費相当額を保護者等から費用徴収している場合、予めその積算根拠を明確に説明、同意を得ていますか。</t>
    <rPh sb="2" eb="4">
      <t>ジッピ</t>
    </rPh>
    <rPh sb="4" eb="6">
      <t>ソウトウブン</t>
    </rPh>
    <rPh sb="6" eb="7">
      <t>ガク</t>
    </rPh>
    <rPh sb="8" eb="11">
      <t>ホゴシャ</t>
    </rPh>
    <rPh sb="11" eb="12">
      <t>トウ</t>
    </rPh>
    <rPh sb="14" eb="16">
      <t>ヒヨウ</t>
    </rPh>
    <rPh sb="16" eb="18">
      <t>チョウシュウ</t>
    </rPh>
    <rPh sb="22" eb="24">
      <t>バアイ</t>
    </rPh>
    <rPh sb="25" eb="26">
      <t>アラカジ</t>
    </rPh>
    <rPh sb="29" eb="31">
      <t>セキサン</t>
    </rPh>
    <rPh sb="31" eb="33">
      <t>コンキョ</t>
    </rPh>
    <rPh sb="34" eb="36">
      <t>メイカク</t>
    </rPh>
    <rPh sb="37" eb="39">
      <t>セツメイ</t>
    </rPh>
    <rPh sb="40" eb="42">
      <t>ドウイ</t>
    </rPh>
    <rPh sb="43" eb="44">
      <t>エ</t>
    </rPh>
    <phoneticPr fontId="53"/>
  </si>
  <si>
    <t>④　予算は事業計画を基に理事会等の手続きを経て、年度開始前に編成していますか。</t>
    <rPh sb="2" eb="4">
      <t>ヨサン</t>
    </rPh>
    <rPh sb="5" eb="7">
      <t>ジギョウ</t>
    </rPh>
    <rPh sb="7" eb="9">
      <t>ケイカク</t>
    </rPh>
    <rPh sb="10" eb="11">
      <t>モト</t>
    </rPh>
    <rPh sb="12" eb="15">
      <t>リジカイ</t>
    </rPh>
    <rPh sb="15" eb="16">
      <t>トウ</t>
    </rPh>
    <rPh sb="17" eb="19">
      <t>テツヅ</t>
    </rPh>
    <rPh sb="21" eb="22">
      <t>ヘ</t>
    </rPh>
    <rPh sb="24" eb="26">
      <t>ネンド</t>
    </rPh>
    <rPh sb="26" eb="28">
      <t>カイシ</t>
    </rPh>
    <rPh sb="28" eb="29">
      <t>マエ</t>
    </rPh>
    <rPh sb="30" eb="32">
      <t>ヘンセイ</t>
    </rPh>
    <phoneticPr fontId="53"/>
  </si>
  <si>
    <t>⑤　必要な時期に所要の補正予算を計上、編成していますか。</t>
    <rPh sb="2" eb="4">
      <t>ヒツヨウ</t>
    </rPh>
    <rPh sb="5" eb="7">
      <t>ジキ</t>
    </rPh>
    <rPh sb="8" eb="10">
      <t>ショヨウ</t>
    </rPh>
    <rPh sb="11" eb="13">
      <t>ホセイ</t>
    </rPh>
    <rPh sb="13" eb="15">
      <t>ヨサン</t>
    </rPh>
    <rPh sb="16" eb="18">
      <t>ケイジョウ</t>
    </rPh>
    <rPh sb="19" eb="21">
      <t>ヘンセイ</t>
    </rPh>
    <phoneticPr fontId="53"/>
  </si>
  <si>
    <t>⑥　決算関係書類は毎会計年度終了後、３か月以内に作成していますか。</t>
    <rPh sb="2" eb="4">
      <t>ケッサン</t>
    </rPh>
    <rPh sb="4" eb="6">
      <t>カンケイ</t>
    </rPh>
    <rPh sb="6" eb="8">
      <t>ショルイ</t>
    </rPh>
    <rPh sb="9" eb="10">
      <t>マイ</t>
    </rPh>
    <rPh sb="10" eb="12">
      <t>カイケイ</t>
    </rPh>
    <rPh sb="12" eb="14">
      <t>ネンド</t>
    </rPh>
    <rPh sb="14" eb="16">
      <t>シュウリョウ</t>
    </rPh>
    <rPh sb="16" eb="17">
      <t>ゴ</t>
    </rPh>
    <rPh sb="20" eb="21">
      <t>ゲツ</t>
    </rPh>
    <rPh sb="21" eb="23">
      <t>イナイ</t>
    </rPh>
    <rPh sb="24" eb="26">
      <t>サクセイ</t>
    </rPh>
    <phoneticPr fontId="53"/>
  </si>
  <si>
    <t>いる・いない・該当なし</t>
  </si>
  <si>
    <t>役職名</t>
    <rPh sb="0" eb="3">
      <t>ヤクショクメイ</t>
    </rPh>
    <phoneticPr fontId="2"/>
  </si>
  <si>
    <t>氏      名</t>
    <rPh sb="0" eb="8">
      <t>シメイ</t>
    </rPh>
    <phoneticPr fontId="2"/>
  </si>
  <si>
    <t>年</t>
    <rPh sb="0" eb="1">
      <t>ネン</t>
    </rPh>
    <phoneticPr fontId="2"/>
  </si>
  <si>
    <t>会　計　責　任　者</t>
    <rPh sb="0" eb="1">
      <t>カイ</t>
    </rPh>
    <rPh sb="2" eb="3">
      <t>ケイ</t>
    </rPh>
    <rPh sb="4" eb="5">
      <t>セキ</t>
    </rPh>
    <rPh sb="6" eb="7">
      <t>ニン</t>
    </rPh>
    <rPh sb="8" eb="9">
      <t>シャ</t>
    </rPh>
    <phoneticPr fontId="2"/>
  </si>
  <si>
    <t>出納職員
（出納責任者）</t>
    <rPh sb="0" eb="2">
      <t>スイトウ</t>
    </rPh>
    <rPh sb="2" eb="4">
      <t>ショクイン</t>
    </rPh>
    <rPh sb="6" eb="8">
      <t>スイトウ</t>
    </rPh>
    <rPh sb="8" eb="11">
      <t>セキニンシャ</t>
    </rPh>
    <phoneticPr fontId="2"/>
  </si>
  <si>
    <t>年</t>
  </si>
  <si>
    <t>月</t>
  </si>
  <si>
    <t>（2）　会計責任者等</t>
    <rPh sb="4" eb="6">
      <t>カイケイ</t>
    </rPh>
    <rPh sb="6" eb="9">
      <t>セキニンシャ</t>
    </rPh>
    <rPh sb="9" eb="10">
      <t>トウ</t>
    </rPh>
    <phoneticPr fontId="2"/>
  </si>
  <si>
    <t>①　サービス評価（第三者評価）を実施していますか。（前年度監査資料作成基準日から今年度監査資料作成基準日まで）</t>
    <rPh sb="6" eb="8">
      <t>ヒョウカ</t>
    </rPh>
    <rPh sb="9" eb="12">
      <t>ダイサンシャ</t>
    </rPh>
    <rPh sb="12" eb="14">
      <t>ヒョウカ</t>
    </rPh>
    <rPh sb="16" eb="18">
      <t>ジッシ</t>
    </rPh>
    <phoneticPr fontId="2"/>
  </si>
  <si>
    <t>①　運営員会を設置していますか。（前年度監査資料作成基準日から今年度監査資料作成基準日まで）</t>
    <rPh sb="2" eb="4">
      <t>ウンエイ</t>
    </rPh>
    <rPh sb="4" eb="5">
      <t>イン</t>
    </rPh>
    <rPh sb="5" eb="6">
      <t>カイ</t>
    </rPh>
    <rPh sb="7" eb="9">
      <t>セッチ</t>
    </rPh>
    <phoneticPr fontId="2"/>
  </si>
  <si>
    <t>機器点検</t>
    <rPh sb="0" eb="2">
      <t>キキ</t>
    </rPh>
    <rPh sb="2" eb="4">
      <t>テンケン</t>
    </rPh>
    <phoneticPr fontId="2"/>
  </si>
  <si>
    <t>実施日</t>
    <rPh sb="0" eb="3">
      <t>ジッシビ</t>
    </rPh>
    <phoneticPr fontId="2"/>
  </si>
  <si>
    <t>年</t>
    <rPh sb="0" eb="1">
      <t>ネン</t>
    </rPh>
    <phoneticPr fontId="2"/>
  </si>
  <si>
    <t>月</t>
    <rPh sb="0" eb="1">
      <t>ガツ</t>
    </rPh>
    <phoneticPr fontId="2"/>
  </si>
  <si>
    <t>日</t>
    <rPh sb="0" eb="1">
      <t>ニチ</t>
    </rPh>
    <phoneticPr fontId="2"/>
  </si>
  <si>
    <t>結果</t>
    <rPh sb="0" eb="2">
      <t>ケッカ</t>
    </rPh>
    <phoneticPr fontId="2"/>
  </si>
  <si>
    <t>総合点検</t>
    <rPh sb="0" eb="2">
      <t>ソウゴウ</t>
    </rPh>
    <rPh sb="2" eb="4">
      <t>テンケン</t>
    </rPh>
    <phoneticPr fontId="2"/>
  </si>
  <si>
    <t>消防用設備の法定点検（業者点検）</t>
    <rPh sb="0" eb="3">
      <t>ショウボウヨウ</t>
    </rPh>
    <rPh sb="3" eb="5">
      <t>セツビ</t>
    </rPh>
    <rPh sb="6" eb="8">
      <t>ホウテイ</t>
    </rPh>
    <rPh sb="8" eb="10">
      <t>テンケン</t>
    </rPh>
    <rPh sb="11" eb="13">
      <t>ギョウシャ</t>
    </rPh>
    <rPh sb="13" eb="15">
      <t>テンケン</t>
    </rPh>
    <phoneticPr fontId="53"/>
  </si>
  <si>
    <t>消防署への
報告日</t>
    <rPh sb="0" eb="3">
      <t>ショウボウショ</t>
    </rPh>
    <rPh sb="6" eb="8">
      <t>ホウコク</t>
    </rPh>
    <rPh sb="8" eb="9">
      <t>ビ</t>
    </rPh>
    <phoneticPr fontId="2"/>
  </si>
  <si>
    <t>良・不良</t>
  </si>
  <si>
    <t>良・不良</t>
    <phoneticPr fontId="2"/>
  </si>
  <si>
    <t>消防計画に基づく自主点検</t>
    <rPh sb="0" eb="2">
      <t>ショウボウ</t>
    </rPh>
    <rPh sb="2" eb="4">
      <t>ケイカク</t>
    </rPh>
    <rPh sb="5" eb="6">
      <t>モト</t>
    </rPh>
    <rPh sb="8" eb="10">
      <t>ジシュ</t>
    </rPh>
    <rPh sb="10" eb="12">
      <t>テンケン</t>
    </rPh>
    <phoneticPr fontId="53"/>
  </si>
  <si>
    <t>④　災害発生時の関係機関及び保護者への緊急連絡体制（緊急連絡網）を整備し、職員に周知していますか。</t>
    <rPh sb="2" eb="4">
      <t>サイガイ</t>
    </rPh>
    <rPh sb="4" eb="7">
      <t>ハッセイジ</t>
    </rPh>
    <rPh sb="8" eb="10">
      <t>カンケイ</t>
    </rPh>
    <rPh sb="10" eb="12">
      <t>キカン</t>
    </rPh>
    <rPh sb="12" eb="13">
      <t>オヨ</t>
    </rPh>
    <rPh sb="14" eb="17">
      <t>ホゴシャ</t>
    </rPh>
    <rPh sb="19" eb="21">
      <t>キンキュウ</t>
    </rPh>
    <rPh sb="21" eb="23">
      <t>レンラク</t>
    </rPh>
    <rPh sb="23" eb="25">
      <t>タイセイ</t>
    </rPh>
    <rPh sb="26" eb="28">
      <t>キンキュウ</t>
    </rPh>
    <rPh sb="28" eb="31">
      <t>レンラクモウ</t>
    </rPh>
    <rPh sb="33" eb="35">
      <t>セイビ</t>
    </rPh>
    <rPh sb="37" eb="39">
      <t>ショクイン</t>
    </rPh>
    <rPh sb="40" eb="42">
      <t>シュウチ</t>
    </rPh>
    <phoneticPr fontId="53"/>
  </si>
  <si>
    <t>⑤　保護者等にも地震防災教育を行い、児童の引き継ぎ等について周知徹底を図っていますか。</t>
    <rPh sb="2" eb="3">
      <t>トウ</t>
    </rPh>
    <rPh sb="5" eb="7">
      <t>ジシン</t>
    </rPh>
    <rPh sb="7" eb="9">
      <t>ボウサイ</t>
    </rPh>
    <rPh sb="9" eb="11">
      <t>キョウイク</t>
    </rPh>
    <rPh sb="12" eb="13">
      <t>オコナ</t>
    </rPh>
    <rPh sb="15" eb="17">
      <t>ジドウ</t>
    </rPh>
    <rPh sb="18" eb="19">
      <t>ヒ</t>
    </rPh>
    <rPh sb="20" eb="21">
      <t>ツ</t>
    </rPh>
    <rPh sb="22" eb="23">
      <t>トウ</t>
    </rPh>
    <rPh sb="27" eb="29">
      <t>シュウチ</t>
    </rPh>
    <rPh sb="29" eb="31">
      <t>テッテイ</t>
    </rPh>
    <rPh sb="32" eb="33">
      <t>ハカ</t>
    </rPh>
    <phoneticPr fontId="53"/>
  </si>
  <si>
    <t>①　消防署の立入検査は入りましたか。（前年度監査資料作成基準日から今年度監査資料作成基準日まで）</t>
    <rPh sb="2" eb="5">
      <t>ショウボウショ</t>
    </rPh>
    <rPh sb="6" eb="8">
      <t>タチイリ</t>
    </rPh>
    <rPh sb="8" eb="10">
      <t>ケンサ</t>
    </rPh>
    <rPh sb="11" eb="12">
      <t>ハイ</t>
    </rPh>
    <phoneticPr fontId="2"/>
  </si>
  <si>
    <t>①　事故発生時に対応するため、保険に加入していますか。</t>
    <rPh sb="2" eb="4">
      <t>ジコ</t>
    </rPh>
    <rPh sb="4" eb="6">
      <t>ハッセイ</t>
    </rPh>
    <rPh sb="6" eb="7">
      <t>ジ</t>
    </rPh>
    <rPh sb="8" eb="10">
      <t>タイオウ</t>
    </rPh>
    <rPh sb="15" eb="17">
      <t>ホケン</t>
    </rPh>
    <rPh sb="18" eb="20">
      <t>カニュウ</t>
    </rPh>
    <phoneticPr fontId="53"/>
  </si>
  <si>
    <t>②　①が「はい」の場合、加入している保険の名称及び内容について記入してください。</t>
    <rPh sb="9" eb="11">
      <t>バアイ</t>
    </rPh>
    <rPh sb="12" eb="14">
      <t>カニュウ</t>
    </rPh>
    <rPh sb="18" eb="20">
      <t>ホケン</t>
    </rPh>
    <rPh sb="21" eb="23">
      <t>メイショウ</t>
    </rPh>
    <rPh sb="23" eb="24">
      <t>オヨ</t>
    </rPh>
    <rPh sb="25" eb="27">
      <t>ナイヨウ</t>
    </rPh>
    <rPh sb="31" eb="33">
      <t>キニュウ</t>
    </rPh>
    <phoneticPr fontId="53"/>
  </si>
  <si>
    <t>③　事故予防及び発生時に備え、マニュアル等を整備するとともに、緊急連絡網を整備していますか。</t>
    <rPh sb="2" eb="4">
      <t>ジコ</t>
    </rPh>
    <rPh sb="4" eb="6">
      <t>ヨボウ</t>
    </rPh>
    <rPh sb="6" eb="7">
      <t>オヨ</t>
    </rPh>
    <rPh sb="8" eb="10">
      <t>ハッセイ</t>
    </rPh>
    <rPh sb="10" eb="11">
      <t>ジ</t>
    </rPh>
    <rPh sb="12" eb="13">
      <t>ソナ</t>
    </rPh>
    <phoneticPr fontId="53"/>
  </si>
  <si>
    <t>⑤　マニュアル等（事故防止対策以外も含む。）について、適宜、見直し等を行っていますか。</t>
    <rPh sb="7" eb="8">
      <t>トウ</t>
    </rPh>
    <rPh sb="33" eb="34">
      <t>トウ</t>
    </rPh>
    <phoneticPr fontId="53"/>
  </si>
  <si>
    <t>④　日常点検に加え、事故等に発展する可能性のある問題点の把握に努めていますか。（ヒヤリ・ハット
　　 事例の収集等）</t>
    <rPh sb="12" eb="13">
      <t>トウ</t>
    </rPh>
    <phoneticPr fontId="53"/>
  </si>
  <si>
    <t>職名</t>
    <rPh sb="0" eb="2">
      <t>ショクメイ</t>
    </rPh>
    <phoneticPr fontId="2"/>
  </si>
  <si>
    <t>辞令発令年月日</t>
    <rPh sb="0" eb="2">
      <t>ジレイ</t>
    </rPh>
    <rPh sb="2" eb="4">
      <t>ハツレイ</t>
    </rPh>
    <rPh sb="4" eb="7">
      <t>ネンガッピ</t>
    </rPh>
    <phoneticPr fontId="2"/>
  </si>
  <si>
    <t>①　保護者等から費用徴収している場合（保護者会を除く。）、徴収簿等を作成していますか。</t>
    <rPh sb="29" eb="31">
      <t>チョウシュウ</t>
    </rPh>
    <rPh sb="31" eb="32">
      <t>ボ</t>
    </rPh>
    <rPh sb="32" eb="33">
      <t>トウ</t>
    </rPh>
    <rPh sb="34" eb="36">
      <t>サクセイ</t>
    </rPh>
    <phoneticPr fontId="53"/>
  </si>
  <si>
    <t>⑪　保育士、調理員等に派遣労働者がいますか。</t>
    <rPh sb="2" eb="4">
      <t>ホイク</t>
    </rPh>
    <rPh sb="4" eb="5">
      <t>シ</t>
    </rPh>
    <rPh sb="11" eb="13">
      <t>ハケン</t>
    </rPh>
    <rPh sb="13" eb="15">
      <t>ロウドウ</t>
    </rPh>
    <rPh sb="15" eb="16">
      <t>シャ</t>
    </rPh>
    <phoneticPr fontId="2"/>
  </si>
  <si>
    <t>①　労働基準監督署の指導はありましたか。（前年度監査資料作成基準日から今年度監査資料作成基準日まで）</t>
    <rPh sb="2" eb="4">
      <t>ロウドウ</t>
    </rPh>
    <rPh sb="4" eb="6">
      <t>キジュン</t>
    </rPh>
    <rPh sb="6" eb="9">
      <t>カントクショ</t>
    </rPh>
    <rPh sb="10" eb="12">
      <t>シドウ</t>
    </rPh>
    <phoneticPr fontId="2"/>
  </si>
  <si>
    <t>処理状況</t>
    <rPh sb="0" eb="2">
      <t>ショリ</t>
    </rPh>
    <rPh sb="2" eb="4">
      <t>ジョウキョウ</t>
    </rPh>
    <phoneticPr fontId="53"/>
  </si>
  <si>
    <t>◎　以下は、書面監査の場合のみ、添付してください</t>
    <rPh sb="2" eb="4">
      <t>イカ</t>
    </rPh>
    <rPh sb="6" eb="8">
      <t>ショメン</t>
    </rPh>
    <rPh sb="8" eb="10">
      <t>カンサ</t>
    </rPh>
    <rPh sb="11" eb="13">
      <t>バアイ</t>
    </rPh>
    <rPh sb="16" eb="18">
      <t>テンプ</t>
    </rPh>
    <phoneticPr fontId="2"/>
  </si>
  <si>
    <t>※小規模保育事業以外（平日）用</t>
    <rPh sb="8" eb="10">
      <t>イガイ</t>
    </rPh>
    <rPh sb="11" eb="13">
      <t>ヘイジツ</t>
    </rPh>
    <rPh sb="14" eb="15">
      <t>ヨウ</t>
    </rPh>
    <phoneticPr fontId="2"/>
  </si>
  <si>
    <r>
      <t>時間
帯別
入所
児童
数</t>
    </r>
    <r>
      <rPr>
        <sz val="8.5"/>
        <color rgb="FFFFFFFF"/>
        <rFont val="ＭＳ Ｐゴシック"/>
        <family val="3"/>
        <charset val="128"/>
      </rPr>
      <t>＿</t>
    </r>
    <rPh sb="0" eb="4">
      <t>ジカンタイ</t>
    </rPh>
    <rPh sb="4" eb="5">
      <t>ベツ</t>
    </rPh>
    <rPh sb="6" eb="8">
      <t>ニュウショ</t>
    </rPh>
    <rPh sb="9" eb="10">
      <t>コ</t>
    </rPh>
    <rPh sb="10" eb="11">
      <t>ワラベ</t>
    </rPh>
    <rPh sb="12" eb="13">
      <t>スウ</t>
    </rPh>
    <phoneticPr fontId="2"/>
  </si>
  <si>
    <t>満年齢区分</t>
    <rPh sb="0" eb="1">
      <t>マン</t>
    </rPh>
    <rPh sb="1" eb="3">
      <t>ジツネンレイ</t>
    </rPh>
    <rPh sb="3" eb="5">
      <t>クブン</t>
    </rPh>
    <phoneticPr fontId="2"/>
  </si>
  <si>
    <t>※保育士及び保育士とみなすことができる者のみ記入すること</t>
    <rPh sb="1" eb="4">
      <t>ホイクシ</t>
    </rPh>
    <rPh sb="4" eb="5">
      <t>オヨ</t>
    </rPh>
    <rPh sb="6" eb="9">
      <t>ホイクシ</t>
    </rPh>
    <rPh sb="19" eb="20">
      <t>モノ</t>
    </rPh>
    <rPh sb="22" eb="24">
      <t>キニュウ</t>
    </rPh>
    <phoneticPr fontId="2"/>
  </si>
  <si>
    <t>（例）郡山　太郎</t>
    <rPh sb="1" eb="2">
      <t>レイ</t>
    </rPh>
    <rPh sb="3" eb="5">
      <t>コオリヤマ</t>
    </rPh>
    <rPh sb="6" eb="8">
      <t>タロウ</t>
    </rPh>
    <phoneticPr fontId="2"/>
  </si>
  <si>
    <t>※</t>
    <phoneticPr fontId="2"/>
  </si>
  <si>
    <t>「保育士としてみなすことができる者」とは、以下のいずれかに該当する者を指します。</t>
    <rPh sb="16" eb="17">
      <t>モノ</t>
    </rPh>
    <rPh sb="21" eb="23">
      <t>イカ</t>
    </rPh>
    <rPh sb="29" eb="31">
      <t>ガイトウ</t>
    </rPh>
    <rPh sb="33" eb="34">
      <t>モノ</t>
    </rPh>
    <rPh sb="35" eb="36">
      <t>サ</t>
    </rPh>
    <phoneticPr fontId="2"/>
  </si>
  <si>
    <t>①保健師、看護師又は准看護師（ただし、そのうち１名のみ）</t>
    <rPh sb="24" eb="25">
      <t>メイ</t>
    </rPh>
    <phoneticPr fontId="2"/>
  </si>
  <si>
    <t>②幼稚園教諭、小学校教諭、養護教諭のいずれかの普通免許状を有し、かつ、子育て支援員専門研修（地域保育コース（地域型保育））を修了した者</t>
    <rPh sb="23" eb="25">
      <t>フツウ</t>
    </rPh>
    <rPh sb="25" eb="28">
      <t>メンキョジョウ</t>
    </rPh>
    <rPh sb="29" eb="30">
      <t>ユウ</t>
    </rPh>
    <rPh sb="66" eb="67">
      <t>モノ</t>
    </rPh>
    <phoneticPr fontId="2"/>
  </si>
  <si>
    <t>③保育所等において、保育業務に常勤の職員として１年以上従事した経験を有する者、郡山市家庭的保育事業等の設備及び運営に関する基準を定める条例（平成26年郡山市条例第32号）第24条第２項に</t>
    <rPh sb="1" eb="3">
      <t>ホイク</t>
    </rPh>
    <rPh sb="3" eb="4">
      <t>ショ</t>
    </rPh>
    <rPh sb="4" eb="5">
      <t>トウ</t>
    </rPh>
    <rPh sb="31" eb="33">
      <t>ケイケン</t>
    </rPh>
    <rPh sb="34" eb="35">
      <t>ユウ</t>
    </rPh>
    <rPh sb="37" eb="38">
      <t>モノ</t>
    </rPh>
    <phoneticPr fontId="2"/>
  </si>
  <si>
    <t>　規定する家庭的保育者、子育て支援員専門研修（地域保育コース（地域型保育））を修了した者</t>
    <phoneticPr fontId="2"/>
  </si>
  <si>
    <t>※小規模保育事業（平日）用</t>
    <rPh sb="9" eb="11">
      <t>ヘイジツ</t>
    </rPh>
    <rPh sb="12" eb="13">
      <t>ヨウ</t>
    </rPh>
    <phoneticPr fontId="2"/>
  </si>
  <si>
    <t>※保育士及び保育士とみなすことができる者のみ記入すること</t>
    <phoneticPr fontId="2"/>
  </si>
  <si>
    <t>（例）郡山　太郎</t>
    <phoneticPr fontId="2"/>
  </si>
  <si>
    <t>※</t>
  </si>
  <si>
    <t>　規定する家庭的保育者、子育て支援員専門研修（地域保育コース（地域型保育））を修了した者</t>
  </si>
  <si>
    <t>※小規模保育事業以外（土曜日）用</t>
    <rPh sb="8" eb="10">
      <t>イガイ</t>
    </rPh>
    <rPh sb="11" eb="14">
      <t>ドヨウビ</t>
    </rPh>
    <rPh sb="15" eb="16">
      <t>ヨウ</t>
    </rPh>
    <phoneticPr fontId="2"/>
  </si>
  <si>
    <r>
      <t>区分〔平　日・</t>
    </r>
    <r>
      <rPr>
        <b/>
        <u/>
        <sz val="8.5"/>
        <rFont val="ＭＳ Ｐゴシック"/>
        <family val="3"/>
        <charset val="128"/>
      </rPr>
      <t>土曜日</t>
    </r>
    <r>
      <rPr>
        <sz val="8.5"/>
        <rFont val="ＭＳ Ｐゴシック"/>
        <family val="3"/>
        <charset val="128"/>
      </rPr>
      <t>〕</t>
    </r>
    <rPh sb="0" eb="2">
      <t>クブン</t>
    </rPh>
    <rPh sb="3" eb="6">
      <t>ヘイジツ</t>
    </rPh>
    <rPh sb="7" eb="10">
      <t>ドヨウビ</t>
    </rPh>
    <phoneticPr fontId="2"/>
  </si>
  <si>
    <t>※小規模保育事業（土曜日）用</t>
    <rPh sb="9" eb="12">
      <t>ドヨウビ</t>
    </rPh>
    <rPh sb="13" eb="14">
      <t>ヨウ</t>
    </rPh>
    <phoneticPr fontId="2"/>
  </si>
  <si>
    <t>１２－１　時間帯別保育士配置表</t>
    <rPh sb="5" eb="6">
      <t>トキ</t>
    </rPh>
    <rPh sb="6" eb="7">
      <t>アイダ</t>
    </rPh>
    <rPh sb="7" eb="8">
      <t>オビ</t>
    </rPh>
    <rPh sb="8" eb="9">
      <t>ベツ</t>
    </rPh>
    <rPh sb="9" eb="10">
      <t>ホ</t>
    </rPh>
    <rPh sb="10" eb="11">
      <t>イク</t>
    </rPh>
    <rPh sb="11" eb="12">
      <t>シ</t>
    </rPh>
    <rPh sb="12" eb="13">
      <t>クバ</t>
    </rPh>
    <rPh sb="13" eb="14">
      <t>オキ</t>
    </rPh>
    <rPh sb="14" eb="15">
      <t>ヒョウ</t>
    </rPh>
    <phoneticPr fontId="2"/>
  </si>
  <si>
    <t>（　４月１日）</t>
    <phoneticPr fontId="2"/>
  </si>
  <si>
    <t>保育補助者</t>
    <rPh sb="0" eb="2">
      <t>ホイク</t>
    </rPh>
    <rPh sb="2" eb="5">
      <t>ホジョシャ</t>
    </rPh>
    <phoneticPr fontId="2"/>
  </si>
  <si>
    <t>14：00～19：30</t>
    <phoneticPr fontId="2"/>
  </si>
  <si>
    <t>ハラスメント防止規程</t>
    <rPh sb="6" eb="8">
      <t>ボウシ</t>
    </rPh>
    <rPh sb="8" eb="10">
      <t>キテイ</t>
    </rPh>
    <phoneticPr fontId="2"/>
  </si>
  <si>
    <t>① 業務上知り得た園児又はその家族の秘密を漏らすことがないように、必要な措置が講じられていますか。</t>
    <rPh sb="2" eb="5">
      <t>ギョウムジョウ</t>
    </rPh>
    <rPh sb="5" eb="6">
      <t>シ</t>
    </rPh>
    <rPh sb="7" eb="8">
      <t>エ</t>
    </rPh>
    <rPh sb="9" eb="11">
      <t>エンジ</t>
    </rPh>
    <rPh sb="11" eb="12">
      <t>マタ</t>
    </rPh>
    <rPh sb="15" eb="17">
      <t>カゾク</t>
    </rPh>
    <rPh sb="18" eb="20">
      <t>ヒミツ</t>
    </rPh>
    <rPh sb="21" eb="22">
      <t>モ</t>
    </rPh>
    <rPh sb="33" eb="35">
      <t>ヒツヨウ</t>
    </rPh>
    <rPh sb="36" eb="38">
      <t>ソチ</t>
    </rPh>
    <rPh sb="39" eb="40">
      <t>コウ</t>
    </rPh>
    <phoneticPr fontId="53"/>
  </si>
  <si>
    <t>②　個人情報収集時に利用目的を特定していますか。</t>
    <rPh sb="2" eb="4">
      <t>コジン</t>
    </rPh>
    <rPh sb="4" eb="6">
      <t>ジョウホウ</t>
    </rPh>
    <rPh sb="10" eb="12">
      <t>リヨウ</t>
    </rPh>
    <rPh sb="12" eb="14">
      <t>モクテキ</t>
    </rPh>
    <rPh sb="15" eb="17">
      <t>トクテイ</t>
    </rPh>
    <phoneticPr fontId="2"/>
  </si>
  <si>
    <t>③　利用する必要がなくなった場合は適切な方法で消去していますか。</t>
    <rPh sb="2" eb="4">
      <t>リヨウ</t>
    </rPh>
    <rPh sb="6" eb="8">
      <t>ヒツヨウ</t>
    </rPh>
    <rPh sb="14" eb="16">
      <t>バアイ</t>
    </rPh>
    <rPh sb="17" eb="19">
      <t>テキセツ</t>
    </rPh>
    <rPh sb="20" eb="22">
      <t>ホウホウ</t>
    </rPh>
    <rPh sb="23" eb="25">
      <t>ショウキョ</t>
    </rPh>
    <phoneticPr fontId="2"/>
  </si>
  <si>
    <t>④　取り扱う個人データの漏洩、滅却又は棄損の防止、その他の個人データの安全管理のために必要かつ適切な措置を講じていますか。</t>
    <rPh sb="2" eb="3">
      <t>ト</t>
    </rPh>
    <rPh sb="4" eb="5">
      <t>アツカ</t>
    </rPh>
    <rPh sb="6" eb="8">
      <t>コジン</t>
    </rPh>
    <rPh sb="12" eb="14">
      <t>ロウエイ</t>
    </rPh>
    <rPh sb="15" eb="17">
      <t>メッキャク</t>
    </rPh>
    <rPh sb="17" eb="18">
      <t>マタ</t>
    </rPh>
    <rPh sb="19" eb="21">
      <t>キソン</t>
    </rPh>
    <rPh sb="22" eb="24">
      <t>ボウシ</t>
    </rPh>
    <rPh sb="27" eb="28">
      <t>タ</t>
    </rPh>
    <rPh sb="29" eb="31">
      <t>コジン</t>
    </rPh>
    <rPh sb="35" eb="37">
      <t>アンゼン</t>
    </rPh>
    <rPh sb="37" eb="39">
      <t>カンリ</t>
    </rPh>
    <rPh sb="43" eb="45">
      <t>ヒツヨウ</t>
    </rPh>
    <rPh sb="47" eb="49">
      <t>テキセツ</t>
    </rPh>
    <rPh sb="50" eb="52">
      <t>ソチ</t>
    </rPh>
    <rPh sb="53" eb="54">
      <t>コウ</t>
    </rPh>
    <phoneticPr fontId="2"/>
  </si>
  <si>
    <t>⑤　個人情報を第三者へ提供する場合、保護者の同意を得ていますか。</t>
    <rPh sb="2" eb="4">
      <t>コジン</t>
    </rPh>
    <rPh sb="4" eb="6">
      <t>ジョウホウ</t>
    </rPh>
    <rPh sb="7" eb="10">
      <t>ダイサンシャ</t>
    </rPh>
    <rPh sb="11" eb="13">
      <t>テイキョウ</t>
    </rPh>
    <rPh sb="15" eb="17">
      <t>バアイ</t>
    </rPh>
    <rPh sb="18" eb="21">
      <t>ホゴシャ</t>
    </rPh>
    <rPh sb="22" eb="24">
      <t>ドウイ</t>
    </rPh>
    <rPh sb="25" eb="26">
      <t>エ</t>
    </rPh>
    <phoneticPr fontId="2"/>
  </si>
  <si>
    <t>⑥　個人情報の開示請求はありましたか。</t>
    <rPh sb="2" eb="4">
      <t>コジン</t>
    </rPh>
    <rPh sb="4" eb="6">
      <t>ジョウホウ</t>
    </rPh>
    <rPh sb="7" eb="9">
      <t>カイジ</t>
    </rPh>
    <rPh sb="9" eb="11">
      <t>セイキュウ</t>
    </rPh>
    <phoneticPr fontId="2"/>
  </si>
  <si>
    <t>点検の記録</t>
    <rPh sb="0" eb="2">
      <t>テンケン</t>
    </rPh>
    <rPh sb="3" eb="5">
      <t>キロク</t>
    </rPh>
    <phoneticPr fontId="2"/>
  </si>
  <si>
    <t>点検の回数</t>
    <rPh sb="0" eb="2">
      <t>テンケン</t>
    </rPh>
    <rPh sb="3" eb="5">
      <t>カイスウ</t>
    </rPh>
    <phoneticPr fontId="2"/>
  </si>
  <si>
    <t>毎日</t>
  </si>
  <si>
    <t>有の場合は結果等を記入してください。</t>
    <rPh sb="0" eb="1">
      <t>アリ</t>
    </rPh>
    <rPh sb="2" eb="4">
      <t>バアイ</t>
    </rPh>
    <rPh sb="5" eb="7">
      <t>ケッカ</t>
    </rPh>
    <rPh sb="7" eb="8">
      <t>トウ</t>
    </rPh>
    <rPh sb="9" eb="11">
      <t>キニュウ</t>
    </rPh>
    <phoneticPr fontId="2"/>
  </si>
  <si>
    <t>(11)時間帯別保育士配置表</t>
    <rPh sb="4" eb="7">
      <t>ジカンタイ</t>
    </rPh>
    <rPh sb="7" eb="8">
      <t>ベツ</t>
    </rPh>
    <rPh sb="8" eb="11">
      <t>ホイクシ</t>
    </rPh>
    <rPh sb="11" eb="13">
      <t>ハイチ</t>
    </rPh>
    <rPh sb="13" eb="14">
      <t>ヒョウ</t>
    </rPh>
    <phoneticPr fontId="2"/>
  </si>
  <si>
    <t>(12)計算書類（前年度分）</t>
    <rPh sb="4" eb="6">
      <t>ケイサン</t>
    </rPh>
    <rPh sb="6" eb="8">
      <t>ショルイ</t>
    </rPh>
    <phoneticPr fontId="2"/>
  </si>
  <si>
    <t>（13）安全計画</t>
    <rPh sb="4" eb="6">
      <t>アンゼン</t>
    </rPh>
    <rPh sb="6" eb="8">
      <t>ケイカク</t>
    </rPh>
    <phoneticPr fontId="2"/>
  </si>
  <si>
    <t>(14)全体的な計画</t>
    <rPh sb="4" eb="7">
      <t>ゼンタイテキ</t>
    </rPh>
    <rPh sb="8" eb="10">
      <t>ケイカク</t>
    </rPh>
    <phoneticPr fontId="2"/>
  </si>
  <si>
    <t>(15)保健計画</t>
    <rPh sb="4" eb="6">
      <t>ホケン</t>
    </rPh>
    <rPh sb="6" eb="8">
      <t>ケイカク</t>
    </rPh>
    <phoneticPr fontId="2"/>
  </si>
  <si>
    <t>(16)食育計画</t>
    <rPh sb="4" eb="6">
      <t>ショクイク</t>
    </rPh>
    <rPh sb="6" eb="8">
      <t>ケイカク</t>
    </rPh>
    <phoneticPr fontId="2"/>
  </si>
  <si>
    <t>（17）業務継続計画</t>
    <rPh sb="4" eb="6">
      <t>ギョウム</t>
    </rPh>
    <rPh sb="6" eb="8">
      <t>ケイゾク</t>
    </rPh>
    <rPh sb="8" eb="10">
      <t>ケイカク</t>
    </rPh>
    <phoneticPr fontId="2"/>
  </si>
  <si>
    <t>（2）会計責任者等</t>
    <rPh sb="3" eb="5">
      <t>カイケイ</t>
    </rPh>
    <rPh sb="5" eb="8">
      <t>セキニンシャ</t>
    </rPh>
    <rPh sb="8" eb="9">
      <t>トウ</t>
    </rPh>
    <phoneticPr fontId="2"/>
  </si>
  <si>
    <t>１７　時間帯別保育士配置表（小規模以外・平日）</t>
    <rPh sb="17" eb="19">
      <t>イガイ</t>
    </rPh>
    <phoneticPr fontId="2"/>
  </si>
  <si>
    <t>１８　時間帯別保育士配置表（小規模・平日）</t>
    <rPh sb="3" eb="4">
      <t>トキ</t>
    </rPh>
    <rPh sb="4" eb="5">
      <t>アイダ</t>
    </rPh>
    <rPh sb="5" eb="6">
      <t>オビ</t>
    </rPh>
    <rPh sb="6" eb="7">
      <t>ベツ</t>
    </rPh>
    <rPh sb="7" eb="8">
      <t>ホ</t>
    </rPh>
    <rPh sb="8" eb="9">
      <t>イク</t>
    </rPh>
    <rPh sb="9" eb="10">
      <t>シ</t>
    </rPh>
    <rPh sb="10" eb="11">
      <t>クバ</t>
    </rPh>
    <rPh sb="11" eb="12">
      <t>オキ</t>
    </rPh>
    <rPh sb="12" eb="13">
      <t>ヒョウ</t>
    </rPh>
    <rPh sb="14" eb="17">
      <t>ショウキボ</t>
    </rPh>
    <rPh sb="18" eb="20">
      <t>ヘイジツ</t>
    </rPh>
    <phoneticPr fontId="2"/>
  </si>
  <si>
    <t>１９　時間帯別保育士配置表（小規模以外・土曜日）</t>
    <rPh sb="17" eb="19">
      <t>イガイ</t>
    </rPh>
    <rPh sb="20" eb="22">
      <t>ドヨウ</t>
    </rPh>
    <phoneticPr fontId="2"/>
  </si>
  <si>
    <t>２０　時間帯別保育士配置表（小規模・土曜日）</t>
    <rPh sb="3" eb="4">
      <t>トキ</t>
    </rPh>
    <rPh sb="4" eb="5">
      <t>アイダ</t>
    </rPh>
    <rPh sb="5" eb="6">
      <t>オビ</t>
    </rPh>
    <rPh sb="6" eb="7">
      <t>ベツ</t>
    </rPh>
    <rPh sb="7" eb="8">
      <t>ホ</t>
    </rPh>
    <rPh sb="8" eb="9">
      <t>イク</t>
    </rPh>
    <rPh sb="9" eb="10">
      <t>シ</t>
    </rPh>
    <rPh sb="10" eb="11">
      <t>クバ</t>
    </rPh>
    <rPh sb="11" eb="12">
      <t>オキ</t>
    </rPh>
    <rPh sb="12" eb="13">
      <t>ヒョウ</t>
    </rPh>
    <rPh sb="14" eb="17">
      <t>ショウキボ</t>
    </rPh>
    <rPh sb="18" eb="21">
      <t>ドヨウビ</t>
    </rPh>
    <phoneticPr fontId="2"/>
  </si>
  <si>
    <r>
      <t>賃金の口座振込みに関する協定書（</t>
    </r>
    <r>
      <rPr>
        <sz val="8"/>
        <rFont val="ＭＳ Ｐゴシック"/>
        <family val="3"/>
        <charset val="128"/>
      </rPr>
      <t>口座振込の場合）</t>
    </r>
    <rPh sb="16" eb="18">
      <t>コウザ</t>
    </rPh>
    <rPh sb="18" eb="19">
      <t>フ</t>
    </rPh>
    <rPh sb="19" eb="20">
      <t>コ</t>
    </rPh>
    <rPh sb="21" eb="23">
      <t>バアイ</t>
    </rPh>
    <phoneticPr fontId="2"/>
  </si>
  <si>
    <t>１４　施設設備整備の状況</t>
    <rPh sb="3" eb="5">
      <t>シセツ</t>
    </rPh>
    <rPh sb="5" eb="7">
      <t>セツビ</t>
    </rPh>
    <rPh sb="7" eb="9">
      <t>セイビ</t>
    </rPh>
    <rPh sb="10" eb="12">
      <t>ジョウキョウ</t>
    </rPh>
    <phoneticPr fontId="53"/>
  </si>
  <si>
    <t>１６　会計処理状況</t>
    <phoneticPr fontId="53"/>
  </si>
  <si>
    <r>
      <t>１７　時間帯別保育士配置表（</t>
    </r>
    <r>
      <rPr>
        <b/>
        <sz val="9"/>
        <rFont val="ＭＳ Ｐゴシック"/>
        <family val="3"/>
        <charset val="128"/>
      </rPr>
      <t>小規模以外の平日</t>
    </r>
    <r>
      <rPr>
        <sz val="9"/>
        <rFont val="ＭＳ Ｐゴシック"/>
        <family val="3"/>
        <charset val="128"/>
      </rPr>
      <t>）</t>
    </r>
    <rPh sb="3" eb="6">
      <t>ジカンタイ</t>
    </rPh>
    <rPh sb="6" eb="7">
      <t>ベツ</t>
    </rPh>
    <rPh sb="7" eb="10">
      <t>ホイクシ</t>
    </rPh>
    <rPh sb="10" eb="12">
      <t>ハイチ</t>
    </rPh>
    <rPh sb="12" eb="13">
      <t>ヒョウ</t>
    </rPh>
    <rPh sb="14" eb="17">
      <t>ショウキボ</t>
    </rPh>
    <rPh sb="17" eb="19">
      <t>イガイ</t>
    </rPh>
    <rPh sb="20" eb="22">
      <t>ヘイジツ</t>
    </rPh>
    <phoneticPr fontId="2"/>
  </si>
  <si>
    <r>
      <t>１８　時間帯別保育士配置表（</t>
    </r>
    <r>
      <rPr>
        <b/>
        <sz val="9"/>
        <rFont val="ＭＳ Ｐゴシック"/>
        <family val="3"/>
        <charset val="128"/>
      </rPr>
      <t>小規模の平日</t>
    </r>
    <r>
      <rPr>
        <sz val="9"/>
        <rFont val="ＭＳ Ｐゴシック"/>
        <family val="3"/>
        <charset val="128"/>
      </rPr>
      <t>）</t>
    </r>
    <rPh sb="3" eb="6">
      <t>ジカンタイ</t>
    </rPh>
    <rPh sb="6" eb="7">
      <t>ベツ</t>
    </rPh>
    <rPh sb="7" eb="10">
      <t>ホイクシ</t>
    </rPh>
    <rPh sb="10" eb="12">
      <t>ハイチ</t>
    </rPh>
    <rPh sb="12" eb="13">
      <t>ヒョウ</t>
    </rPh>
    <rPh sb="14" eb="17">
      <t>ショウキボ</t>
    </rPh>
    <rPh sb="18" eb="20">
      <t>ヘイジツ</t>
    </rPh>
    <phoneticPr fontId="2"/>
  </si>
  <si>
    <r>
      <t>１９　時間帯別保育士配置表（</t>
    </r>
    <r>
      <rPr>
        <b/>
        <sz val="9"/>
        <rFont val="ＭＳ Ｐゴシック"/>
        <family val="3"/>
        <charset val="128"/>
      </rPr>
      <t>小規模以外の土日</t>
    </r>
    <r>
      <rPr>
        <sz val="9"/>
        <rFont val="ＭＳ Ｐゴシック"/>
        <family val="3"/>
        <charset val="128"/>
      </rPr>
      <t>）</t>
    </r>
    <rPh sb="3" eb="6">
      <t>ジカンタイ</t>
    </rPh>
    <rPh sb="6" eb="7">
      <t>ベツ</t>
    </rPh>
    <rPh sb="7" eb="10">
      <t>ホイクシ</t>
    </rPh>
    <rPh sb="10" eb="12">
      <t>ハイチ</t>
    </rPh>
    <rPh sb="12" eb="13">
      <t>ヒョウ</t>
    </rPh>
    <rPh sb="14" eb="17">
      <t>ショウキボ</t>
    </rPh>
    <rPh sb="17" eb="19">
      <t>イガイ</t>
    </rPh>
    <rPh sb="20" eb="22">
      <t>ドニチ</t>
    </rPh>
    <phoneticPr fontId="2"/>
  </si>
  <si>
    <r>
      <t>２０　時間帯別保育士配置表（</t>
    </r>
    <r>
      <rPr>
        <b/>
        <sz val="9"/>
        <rFont val="ＭＳ Ｐゴシック"/>
        <family val="3"/>
        <charset val="128"/>
      </rPr>
      <t>小規模の土日</t>
    </r>
    <r>
      <rPr>
        <sz val="9"/>
        <rFont val="ＭＳ Ｐゴシック"/>
        <family val="3"/>
        <charset val="128"/>
      </rPr>
      <t>）</t>
    </r>
    <rPh sb="3" eb="6">
      <t>ジカンタイ</t>
    </rPh>
    <rPh sb="6" eb="7">
      <t>ベツ</t>
    </rPh>
    <rPh sb="7" eb="10">
      <t>ホイクシ</t>
    </rPh>
    <rPh sb="10" eb="12">
      <t>ハイチ</t>
    </rPh>
    <rPh sb="12" eb="13">
      <t>ヒョウ</t>
    </rPh>
    <rPh sb="14" eb="17">
      <t>ショウキボ</t>
    </rPh>
    <rPh sb="18" eb="20">
      <t>ドニチ</t>
    </rPh>
    <phoneticPr fontId="2"/>
  </si>
  <si>
    <t>・労働契約の期間</t>
    <phoneticPr fontId="2"/>
  </si>
  <si>
    <t>・就業の場所・従事する業務の内容</t>
    <phoneticPr fontId="2"/>
  </si>
  <si>
    <t>・退職に関する事項</t>
    <phoneticPr fontId="2"/>
  </si>
  <si>
    <t>・賃金の決定、計算・支払いの方法、賃金の締切り・支払いの時期に関する事項</t>
    <phoneticPr fontId="2"/>
  </si>
  <si>
    <t>・始業・終業時刻、所定労働時間を超える労働の有無、休憩時間、休日、休暇、交替制勤務をさせる場合は就業時転換に関する事項</t>
    <phoneticPr fontId="2"/>
  </si>
  <si>
    <t>派遣労働者</t>
    <rPh sb="0" eb="2">
      <t>ハケン</t>
    </rPh>
    <rPh sb="2" eb="5">
      <t>ロウドウシャ</t>
    </rPh>
    <phoneticPr fontId="53"/>
  </si>
  <si>
    <t>有・無・該当なし</t>
  </si>
  <si>
    <t>※監査資料作成基準日の属する週の平日のうち、出席児童数が最多の日で作成すること</t>
    <rPh sb="33" eb="35">
      <t>サクセイ</t>
    </rPh>
    <phoneticPr fontId="2"/>
  </si>
  <si>
    <t>※監査資料作成基準日の属する週の平日のうち、出席児童数が最多の日で作成すること</t>
    <rPh sb="1" eb="3">
      <t>カンサ</t>
    </rPh>
    <rPh sb="3" eb="5">
      <t>シリョウ</t>
    </rPh>
    <rPh sb="5" eb="7">
      <t>サクセイ</t>
    </rPh>
    <rPh sb="7" eb="9">
      <t>キジュン</t>
    </rPh>
    <rPh sb="9" eb="10">
      <t>ヒ</t>
    </rPh>
    <rPh sb="11" eb="12">
      <t>ゾク</t>
    </rPh>
    <rPh sb="14" eb="15">
      <t>シュウ</t>
    </rPh>
    <rPh sb="16" eb="18">
      <t>ヘイジツ</t>
    </rPh>
    <rPh sb="22" eb="24">
      <t>シュッセキ</t>
    </rPh>
    <rPh sb="24" eb="26">
      <t>ジドウ</t>
    </rPh>
    <rPh sb="26" eb="27">
      <t>スウ</t>
    </rPh>
    <rPh sb="28" eb="30">
      <t>サイタ</t>
    </rPh>
    <rPh sb="31" eb="32">
      <t>ヒ</t>
    </rPh>
    <rPh sb="33" eb="35">
      <t>サクセイ</t>
    </rPh>
    <phoneticPr fontId="2"/>
  </si>
  <si>
    <t>監査資料作成基準日の属する週の土曜日で作成すること（祝日で休所の場合や、行事等で通常の勤務シフトとは異なる場合は前週の土曜日）</t>
    <rPh sb="19" eb="21">
      <t>サクセイ</t>
    </rPh>
    <rPh sb="29" eb="30">
      <t>キュウ</t>
    </rPh>
    <rPh sb="30" eb="31">
      <t>ショ</t>
    </rPh>
    <rPh sb="36" eb="38">
      <t>ギョウジ</t>
    </rPh>
    <rPh sb="38" eb="39">
      <t>トウ</t>
    </rPh>
    <rPh sb="40" eb="42">
      <t>ツウジョウ</t>
    </rPh>
    <rPh sb="43" eb="45">
      <t>キンム</t>
    </rPh>
    <rPh sb="50" eb="51">
      <t>コト</t>
    </rPh>
    <rPh sb="53" eb="55">
      <t>バアイ</t>
    </rPh>
    <phoneticPr fontId="2"/>
  </si>
  <si>
    <t>監査資料作成基準日の属する週の土曜日で作成すること（祝日で休所の場合や、行事等で通常の勤務シフトとは異なる場合は前週の土曜日）</t>
    <phoneticPr fontId="2"/>
  </si>
  <si>
    <t>〈監査資料作成基準日現在）</t>
    <phoneticPr fontId="2"/>
  </si>
  <si>
    <t>　　　3　「年齢別児童在籍状況」は、満年齢により区分して記入してください。</t>
    <phoneticPr fontId="2"/>
  </si>
  <si>
    <t>必要保育士数欄は、従前の最低基準（0歳児3:1，1･2歳児6:1，3歳児20:1，4歳以上児30:1）により職員数が自動計算され、当分の間はこれにより判断しますが、改正後基準（3歳児15:1，4歳以上児25:1）を満たすよう努めてください。</t>
    <phoneticPr fontId="2"/>
  </si>
  <si>
    <t>うち短時間
利用児</t>
    <rPh sb="2" eb="5">
      <t>タンジカン</t>
    </rPh>
    <rPh sb="6" eb="8">
      <t>リヨウジ</t>
    </rPh>
    <rPh sb="8" eb="9">
      <t>ジ</t>
    </rPh>
    <phoneticPr fontId="37"/>
  </si>
  <si>
    <t>うち短時間利用児</t>
    <phoneticPr fontId="2"/>
  </si>
  <si>
    <t>(9)旅費規程の写し</t>
    <rPh sb="3" eb="5">
      <t>リョヒ</t>
    </rPh>
    <rPh sb="5" eb="7">
      <t>キテイ</t>
    </rPh>
    <rPh sb="8" eb="9">
      <t>ウツ</t>
    </rPh>
    <phoneticPr fontId="2"/>
  </si>
  <si>
    <t>(10)重要事項説明書（ひな型）</t>
    <rPh sb="4" eb="11">
      <t>ジュウヨウジコウセツメイショ</t>
    </rPh>
    <phoneticPr fontId="2"/>
  </si>
  <si>
    <t>前年度監査</t>
    <rPh sb="0" eb="3">
      <t>ゼンネンド</t>
    </rPh>
    <rPh sb="3" eb="5">
      <t>カンサ</t>
    </rPh>
    <phoneticPr fontId="2"/>
  </si>
  <si>
    <t>実地監査　・　書面監査</t>
  </si>
  <si>
    <t>　　　年　　　月　　　日</t>
    <phoneticPr fontId="2"/>
  </si>
  <si>
    <t>(11)業務継続計画（BCP)について（小規模を除く）</t>
    <rPh sb="4" eb="6">
      <t>ギョウム</t>
    </rPh>
    <rPh sb="6" eb="8">
      <t>ケイゾク</t>
    </rPh>
    <rPh sb="8" eb="10">
      <t>ケイカク</t>
    </rPh>
    <rPh sb="20" eb="23">
      <t>ショウキボ</t>
    </rPh>
    <rPh sb="24" eb="25">
      <t>ノゾ</t>
    </rPh>
    <phoneticPr fontId="5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</si>
</sst>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Red]&quot;¥&quot;\-#,##0"/>
    <numFmt numFmtId="176" formatCode="General&quot;人&quot;"/>
    <numFmt numFmtId="177" formatCode="0.0_ "/>
    <numFmt numFmtId="178" formatCode="&quot;（&quot;#,##0&quot;）&quot;\ "/>
    <numFmt numFmtId="179" formatCode="#,##0.00_ "/>
    <numFmt numFmtId="180" formatCode="#,##0.00_);[Red]\(#,##0.00\)"/>
    <numFmt numFmtId="181" formatCode="#,##0.0_);[Red]\(#,##0.0\)"/>
    <numFmt numFmtId="182" formatCode="#,##0&quot;人&quot;;[Red]\-#,##0"/>
    <numFmt numFmtId="183" formatCode="#,##0&quot;h/m&quot;;[Red]\-#,##0"/>
    <numFmt numFmtId="184" formatCode="#,##0&quot;日&quot;;[Red]\-#,##0"/>
    <numFmt numFmtId="185" formatCode="#,##0&quot;円&quot;;[Red]\-#,##0"/>
    <numFmt numFmtId="186" formatCode="General&quot;歳&quot;"/>
    <numFmt numFmtId="187" formatCode="&quot;｢&quot;#,##0&quot;｣&quot;\ "/>
    <numFmt numFmtId="188" formatCode="h:mm;@"/>
    <numFmt numFmtId="189" formatCode="General&quot;(3）&quot;"/>
    <numFmt numFmtId="190" formatCode="General&quot;(2）&quot;"/>
    <numFmt numFmtId="191" formatCode="General&quot;(5）&quot;"/>
    <numFmt numFmtId="192" formatCode="0.00_ "/>
  </numFmts>
  <fonts count="124">
    <font>
      <sz val="11"/>
      <name val="ＭＳ Ｐゴシック"/>
      <family val="3"/>
      <charset val="128"/>
    </font>
    <font>
      <sz val="11"/>
      <name val="ＭＳ Ｐゴシック"/>
      <family val="3"/>
      <charset val="128"/>
    </font>
    <font>
      <sz val="6"/>
      <name val="ＭＳ Ｐゴシック"/>
      <family val="3"/>
      <charset val="128"/>
    </font>
    <font>
      <sz val="9"/>
      <name val="Times New Roman"/>
      <family val="1"/>
    </font>
    <font>
      <sz val="8.5"/>
      <name val="ＭＳ 明朝"/>
      <family val="1"/>
      <charset val="128"/>
    </font>
    <font>
      <sz val="10"/>
      <name val="ＭＳ Ｐゴシック"/>
      <family val="3"/>
      <charset val="128"/>
    </font>
    <font>
      <sz val="9"/>
      <name val="ＭＳ Ｐゴシック"/>
      <family val="3"/>
      <charset val="128"/>
    </font>
    <font>
      <sz val="8.5"/>
      <name val="ＭＳ Ｐゴシック"/>
      <family val="3"/>
      <charset val="128"/>
    </font>
    <font>
      <sz val="8"/>
      <name val="ＭＳ Ｐゴシック"/>
      <family val="3"/>
      <charset val="128"/>
    </font>
    <font>
      <sz val="11"/>
      <name val="ＭＳ Ｐゴシック"/>
      <family val="3"/>
      <charset val="128"/>
    </font>
    <font>
      <u/>
      <sz val="8.5"/>
      <name val="ＭＳ Ｐゴシック"/>
      <family val="3"/>
      <charset val="128"/>
    </font>
    <font>
      <sz val="7"/>
      <name val="ＭＳ Ｐゴシック"/>
      <family val="3"/>
      <charset val="128"/>
    </font>
    <font>
      <sz val="16"/>
      <name val="ＭＳ Ｐゴシック"/>
      <family val="3"/>
      <charset val="128"/>
    </font>
    <font>
      <b/>
      <sz val="10"/>
      <name val="ＭＳ Ｐゴシック"/>
      <family val="3"/>
      <charset val="128"/>
    </font>
    <font>
      <b/>
      <sz val="12"/>
      <name val="ＭＳ Ｐゴシック"/>
      <family val="3"/>
      <charset val="128"/>
    </font>
    <font>
      <sz val="10"/>
      <color indexed="10"/>
      <name val="ＭＳ Ｐゴシック"/>
      <family val="3"/>
      <charset val="128"/>
    </font>
    <font>
      <u/>
      <sz val="10"/>
      <name val="ＭＳ Ｐゴシック"/>
      <family val="3"/>
      <charset val="128"/>
    </font>
    <font>
      <sz val="14"/>
      <name val="ＭＳ Ｐゴシック"/>
      <family val="3"/>
      <charset val="128"/>
    </font>
    <font>
      <sz val="8.5"/>
      <name val="ＭＳ ゴシック"/>
      <family val="3"/>
      <charset val="128"/>
    </font>
    <font>
      <sz val="9"/>
      <name val="ＪＳＰゴシック"/>
      <family val="3"/>
      <charset val="128"/>
    </font>
    <font>
      <sz val="8.5"/>
      <name val="ＪＳＰゴシック"/>
      <family val="3"/>
      <charset val="128"/>
    </font>
    <font>
      <sz val="10"/>
      <name val="ＪＳＰゴシック"/>
      <family val="3"/>
      <charset val="128"/>
    </font>
    <font>
      <sz val="8"/>
      <name val="ＪＳＰゴシック"/>
      <family val="3"/>
      <charset val="128"/>
    </font>
    <font>
      <sz val="11"/>
      <name val="ＪＳＰゴシック"/>
      <family val="3"/>
      <charset val="128"/>
    </font>
    <font>
      <sz val="8"/>
      <name val="HGｺﾞｼｯｸM"/>
      <family val="3"/>
      <charset val="128"/>
    </font>
    <font>
      <sz val="9"/>
      <name val="HGｺﾞｼｯｸM"/>
      <family val="3"/>
      <charset val="128"/>
    </font>
    <font>
      <sz val="8.5"/>
      <name val="HGｺﾞｼｯｸM"/>
      <family val="3"/>
      <charset val="128"/>
    </font>
    <font>
      <sz val="10"/>
      <name val="HGｺﾞｼｯｸM"/>
      <family val="3"/>
      <charset val="128"/>
    </font>
    <font>
      <sz val="11"/>
      <name val="HGｺﾞｼｯｸM"/>
      <family val="3"/>
      <charset val="128"/>
    </font>
    <font>
      <sz val="8"/>
      <name val="ＭＳ ゴシック"/>
      <family val="3"/>
      <charset val="128"/>
    </font>
    <font>
      <sz val="10"/>
      <name val="ＭＳ ゴシック"/>
      <family val="3"/>
      <charset val="128"/>
    </font>
    <font>
      <sz val="11"/>
      <name val="ＭＳ ゴシック"/>
      <family val="3"/>
      <charset val="128"/>
    </font>
    <font>
      <sz val="9"/>
      <name val="ＭＳ ゴシック"/>
      <family val="3"/>
      <charset val="128"/>
    </font>
    <font>
      <sz val="11"/>
      <name val="ＭＳ Ｐゴシック"/>
      <family val="3"/>
      <charset val="128"/>
    </font>
    <font>
      <sz val="8.5"/>
      <color indexed="12"/>
      <name val="ＭＳ Ｐゴシック"/>
      <family val="3"/>
      <charset val="128"/>
    </font>
    <font>
      <sz val="8.5"/>
      <color indexed="12"/>
      <name val="ＭＳ ゴシック"/>
      <family val="3"/>
      <charset val="128"/>
    </font>
    <font>
      <sz val="8.5"/>
      <color indexed="12"/>
      <name val="HGｺﾞｼｯｸM"/>
      <family val="3"/>
      <charset val="128"/>
    </font>
    <font>
      <sz val="6"/>
      <name val="ＭＳ ゴシック"/>
      <family val="3"/>
      <charset val="128"/>
    </font>
    <font>
      <sz val="8.5"/>
      <color indexed="9"/>
      <name val="ＭＳ Ｐゴシック"/>
      <family val="3"/>
      <charset val="128"/>
    </font>
    <font>
      <sz val="11"/>
      <color indexed="9"/>
      <name val="ＭＳ Ｐゴシック"/>
      <family val="3"/>
      <charset val="128"/>
    </font>
    <font>
      <sz val="8.5"/>
      <color indexed="9"/>
      <name val="ＭＳ ゴシック"/>
      <family val="3"/>
      <charset val="128"/>
    </font>
    <font>
      <sz val="8.5"/>
      <color indexed="9"/>
      <name val="HGｺﾞｼｯｸM"/>
      <family val="3"/>
      <charset val="128"/>
    </font>
    <font>
      <sz val="7"/>
      <color indexed="9"/>
      <name val="ＭＳ Ｐゴシック"/>
      <family val="3"/>
      <charset val="128"/>
    </font>
    <font>
      <b/>
      <sz val="9"/>
      <name val="ＭＳ ゴシック"/>
      <family val="3"/>
      <charset val="128"/>
    </font>
    <font>
      <b/>
      <sz val="9"/>
      <name val="ＭＳ Ｐゴシック"/>
      <family val="3"/>
      <charset val="128"/>
    </font>
    <font>
      <b/>
      <sz val="11"/>
      <name val="ＭＳ Ｐゴシック"/>
      <family val="3"/>
      <charset val="128"/>
    </font>
    <font>
      <b/>
      <sz val="8.5"/>
      <color indexed="9"/>
      <name val="ＭＳ Ｐゴシック"/>
      <family val="3"/>
      <charset val="128"/>
    </font>
    <font>
      <sz val="8"/>
      <color indexed="9"/>
      <name val="ＭＳ Ｐゴシック"/>
      <family val="3"/>
      <charset val="128"/>
    </font>
    <font>
      <strike/>
      <sz val="8.5"/>
      <name val="ＭＳ Ｐゴシック"/>
      <family val="3"/>
      <charset val="128"/>
    </font>
    <font>
      <sz val="11"/>
      <color indexed="0"/>
      <name val="ＭＳ Ｐゴシック"/>
      <family val="3"/>
      <charset val="128"/>
    </font>
    <font>
      <sz val="8"/>
      <color indexed="0"/>
      <name val="ＭＳ ゴシック"/>
      <family val="3"/>
      <charset val="128"/>
    </font>
    <font>
      <sz val="8"/>
      <color indexed="0"/>
      <name val="ＭＳ Ｐゴシック"/>
      <family val="3"/>
      <charset val="128"/>
    </font>
    <font>
      <sz val="8.5"/>
      <color indexed="0"/>
      <name val="ＭＳ Ｐゴシック"/>
      <family val="3"/>
      <charset val="128"/>
    </font>
    <font>
      <sz val="6"/>
      <color indexed="0"/>
      <name val="ＭＳ Ｐゴシック"/>
      <family val="3"/>
      <charset val="128"/>
    </font>
    <font>
      <sz val="8.5"/>
      <color indexed="1"/>
      <name val="ＭＳ Ｐゴシック"/>
      <family val="3"/>
      <charset val="128"/>
    </font>
    <font>
      <sz val="9"/>
      <color indexed="0"/>
      <name val="ＭＳ Ｐゴシック"/>
      <family val="3"/>
      <charset val="128"/>
    </font>
    <font>
      <b/>
      <sz val="9"/>
      <color indexed="0"/>
      <name val="ＭＳ Ｐゴシック"/>
      <family val="3"/>
      <charset val="128"/>
    </font>
    <font>
      <sz val="8.5"/>
      <color indexed="0"/>
      <name val="ＭＳ ゴシック"/>
      <family val="3"/>
      <charset val="128"/>
    </font>
    <font>
      <sz val="9"/>
      <color indexed="0"/>
      <name val="ＭＳ ゴシック"/>
      <family val="3"/>
      <charset val="128"/>
    </font>
    <font>
      <sz val="11"/>
      <color indexed="0"/>
      <name val="ＭＳ ゴシック"/>
      <family val="3"/>
      <charset val="128"/>
    </font>
    <font>
      <sz val="6"/>
      <name val="ＭＳ 明朝"/>
      <family val="1"/>
      <charset val="128"/>
    </font>
    <font>
      <u/>
      <sz val="8"/>
      <name val="ＭＳ Ｐゴシック"/>
      <family val="3"/>
      <charset val="128"/>
    </font>
    <font>
      <sz val="7.5"/>
      <name val="ＭＳ Ｐゴシック"/>
      <family val="3"/>
      <charset val="128"/>
    </font>
    <font>
      <sz val="7.5"/>
      <color indexed="8"/>
      <name val="ＭＳ Ｐゴシック"/>
      <family val="3"/>
      <charset val="128"/>
    </font>
    <font>
      <sz val="12"/>
      <name val="ＭＳ Ｐゴシック"/>
      <family val="3"/>
      <charset val="128"/>
    </font>
    <font>
      <sz val="12"/>
      <name val="Times New Roman"/>
      <family val="1"/>
    </font>
    <font>
      <sz val="18"/>
      <name val="ＭＳ Ｐゴシック"/>
      <family val="3"/>
      <charset val="128"/>
    </font>
    <font>
      <sz val="12"/>
      <color indexed="10"/>
      <name val="ＭＳ Ｐゴシック"/>
      <family val="3"/>
      <charset val="128"/>
    </font>
    <font>
      <u/>
      <sz val="9"/>
      <name val="ＭＳ Ｐゴシック"/>
      <family val="3"/>
      <charset val="128"/>
    </font>
    <font>
      <b/>
      <u/>
      <sz val="10"/>
      <name val="ＭＳ Ｐゴシック"/>
      <family val="3"/>
      <charset val="128"/>
    </font>
    <font>
      <b/>
      <u/>
      <sz val="14"/>
      <color indexed="10"/>
      <name val="ＭＳ Ｐゴシック"/>
      <family val="3"/>
      <charset val="128"/>
    </font>
    <font>
      <sz val="8.5"/>
      <color rgb="FFFF0000"/>
      <name val="ＭＳ Ｐゴシック"/>
      <family val="3"/>
      <charset val="128"/>
    </font>
    <font>
      <sz val="8"/>
      <color rgb="FFFF0000"/>
      <name val="ＭＳ ゴシック"/>
      <family val="3"/>
      <charset val="128"/>
    </font>
    <font>
      <sz val="8"/>
      <color theme="1"/>
      <name val="ＭＳ Ｐゴシック"/>
      <family val="3"/>
      <charset val="128"/>
    </font>
    <font>
      <sz val="10"/>
      <color theme="1"/>
      <name val="ＭＳ Ｐゴシック"/>
      <family val="3"/>
      <charset val="128"/>
    </font>
    <font>
      <sz val="8.5"/>
      <color theme="1"/>
      <name val="ＭＳ Ｐゴシック"/>
      <family val="3"/>
      <charset val="128"/>
    </font>
    <font>
      <sz val="12"/>
      <color rgb="FFFF0000"/>
      <name val="ＭＳ Ｐゴシック"/>
      <family val="3"/>
      <charset val="128"/>
    </font>
    <font>
      <sz val="11"/>
      <color rgb="FFFF0000"/>
      <name val="ＭＳ Ｐゴシック"/>
      <family val="3"/>
      <charset val="128"/>
    </font>
    <font>
      <sz val="8.5"/>
      <color theme="0"/>
      <name val="ＭＳ Ｐゴシック"/>
      <family val="3"/>
      <charset val="128"/>
    </font>
    <font>
      <sz val="11"/>
      <color theme="0"/>
      <name val="ＭＳ Ｐゴシック"/>
      <family val="3"/>
      <charset val="128"/>
    </font>
    <font>
      <sz val="7.5"/>
      <color theme="1"/>
      <name val="ＭＳ Ｐゴシック"/>
      <family val="3"/>
      <charset val="128"/>
    </font>
    <font>
      <sz val="9"/>
      <color rgb="FFFF0000"/>
      <name val="ＭＳ Ｐゴシック"/>
      <family val="3"/>
      <charset val="128"/>
    </font>
    <font>
      <b/>
      <u/>
      <sz val="9"/>
      <color theme="1"/>
      <name val="ＭＳ Ｐゴシック"/>
      <family val="3"/>
      <charset val="128"/>
    </font>
    <font>
      <b/>
      <u/>
      <sz val="8.5"/>
      <color theme="1"/>
      <name val="ＭＳ Ｐゴシック"/>
      <family val="3"/>
      <charset val="128"/>
    </font>
    <font>
      <b/>
      <u/>
      <sz val="8.5"/>
      <name val="ＭＳ Ｐゴシック"/>
      <family val="3"/>
      <charset val="128"/>
    </font>
    <font>
      <sz val="8"/>
      <color indexed="81"/>
      <name val="ＭＳ Ｐゴシック"/>
      <family val="3"/>
      <charset val="128"/>
    </font>
    <font>
      <sz val="12"/>
      <color theme="1"/>
      <name val="ＭＳ Ｐゴシック"/>
      <family val="3"/>
      <charset val="128"/>
    </font>
    <font>
      <sz val="11"/>
      <color theme="1"/>
      <name val="ＭＳ Ｐゴシック"/>
      <family val="3"/>
      <charset val="128"/>
    </font>
    <font>
      <sz val="9"/>
      <color theme="1"/>
      <name val="Times New Roman"/>
      <family val="1"/>
    </font>
    <font>
      <sz val="8"/>
      <color rgb="FFFF0000"/>
      <name val="ＭＳ Ｐゴシック"/>
      <family val="3"/>
      <charset val="128"/>
    </font>
    <font>
      <sz val="9"/>
      <color theme="1"/>
      <name val="ＭＳ Ｐゴシック"/>
      <family val="3"/>
      <charset val="128"/>
    </font>
    <font>
      <strike/>
      <sz val="9"/>
      <name val="ＭＳ Ｐゴシック"/>
      <family val="3"/>
      <charset val="128"/>
    </font>
    <font>
      <sz val="8"/>
      <color theme="0"/>
      <name val="ＭＳ Ｐゴシック"/>
      <family val="3"/>
      <charset val="128"/>
    </font>
    <font>
      <b/>
      <u/>
      <sz val="8.5"/>
      <color rgb="FFFF0000"/>
      <name val="ＭＳ Ｐゴシック"/>
      <family val="3"/>
      <charset val="128"/>
    </font>
    <font>
      <b/>
      <sz val="9"/>
      <color indexed="81"/>
      <name val="MS P ゴシック"/>
      <family val="3"/>
      <charset val="128"/>
    </font>
    <font>
      <sz val="9"/>
      <color rgb="FFFF0000"/>
      <name val="Times New Roman"/>
      <family val="1"/>
    </font>
    <font>
      <b/>
      <sz val="11"/>
      <color rgb="FFFF0000"/>
      <name val="ＭＳ Ｐゴシック"/>
      <family val="3"/>
      <charset val="128"/>
    </font>
    <font>
      <sz val="10"/>
      <color rgb="FFFF0000"/>
      <name val="ＭＳ Ｐゴシック"/>
      <family val="3"/>
      <charset val="128"/>
    </font>
    <font>
      <strike/>
      <sz val="8.5"/>
      <color rgb="FFFF0000"/>
      <name val="ＭＳ Ｐゴシック"/>
      <family val="3"/>
      <charset val="128"/>
    </font>
    <font>
      <b/>
      <strike/>
      <sz val="8.5"/>
      <color rgb="FFFF0000"/>
      <name val="ＭＳ Ｐゴシック"/>
      <family val="3"/>
      <charset val="128"/>
    </font>
    <font>
      <u/>
      <sz val="10"/>
      <name val="HGｺﾞｼｯｸM"/>
      <family val="3"/>
      <charset val="128"/>
    </font>
    <font>
      <sz val="9"/>
      <color rgb="FFFF0000"/>
      <name val="ＭＳ ゴシック"/>
      <family val="3"/>
      <charset val="128"/>
    </font>
    <font>
      <sz val="8.5"/>
      <color rgb="FFFF0000"/>
      <name val="ＭＳ ゴシック"/>
      <family val="3"/>
      <charset val="128"/>
    </font>
    <font>
      <sz val="10"/>
      <color rgb="FFFF0000"/>
      <name val="ＭＳ ゴシック"/>
      <family val="3"/>
      <charset val="128"/>
    </font>
    <font>
      <strike/>
      <sz val="11"/>
      <color rgb="FFFF0000"/>
      <name val="ＭＳ Ｐゴシック"/>
      <family val="3"/>
      <charset val="128"/>
    </font>
    <font>
      <sz val="9"/>
      <name val="ＭＳ Ｐゴシック"/>
      <family val="3"/>
      <charset val="128"/>
      <scheme val="minor"/>
    </font>
    <font>
      <sz val="8"/>
      <name val="ＭＳ Ｐゴシック"/>
      <family val="3"/>
      <charset val="128"/>
      <scheme val="minor"/>
    </font>
    <font>
      <b/>
      <sz val="12"/>
      <color rgb="FFFF0000"/>
      <name val="ＭＳ Ｐゴシック"/>
      <family val="3"/>
      <charset val="128"/>
    </font>
    <font>
      <sz val="8.5"/>
      <color rgb="FF0066FF"/>
      <name val="ＭＳ ゴシック"/>
      <family val="3"/>
      <charset val="128"/>
    </font>
    <font>
      <u/>
      <sz val="10"/>
      <color rgb="FF0066FF"/>
      <name val="ＭＳ Ｐゴシック"/>
      <family val="3"/>
      <charset val="128"/>
    </font>
    <font>
      <u/>
      <sz val="10"/>
      <color rgb="FF0066FF"/>
      <name val="HGｺﾞｼｯｸM"/>
      <family val="3"/>
      <charset val="128"/>
    </font>
    <font>
      <b/>
      <u/>
      <sz val="9"/>
      <color rgb="FF000000"/>
      <name val="ＭＳ Ｐゴシック"/>
      <family val="3"/>
      <charset val="128"/>
    </font>
    <font>
      <b/>
      <u/>
      <sz val="8.5"/>
      <color rgb="FF000000"/>
      <name val="ＭＳ Ｐゴシック"/>
      <family val="3"/>
      <charset val="128"/>
    </font>
    <font>
      <sz val="8.5"/>
      <color rgb="FF000000"/>
      <name val="ＭＳ Ｐゴシック"/>
      <family val="3"/>
      <charset val="128"/>
    </font>
    <font>
      <sz val="8.5"/>
      <color rgb="FFFFFFFF"/>
      <name val="ＭＳ Ｐゴシック"/>
      <family val="3"/>
      <charset val="128"/>
    </font>
    <font>
      <b/>
      <sz val="10"/>
      <color indexed="81"/>
      <name val="ＭＳ Ｐゴシック"/>
      <family val="3"/>
      <charset val="128"/>
    </font>
    <font>
      <b/>
      <sz val="8"/>
      <name val="ＭＳ Ｐゴシック"/>
      <family val="3"/>
      <charset val="128"/>
    </font>
    <font>
      <b/>
      <sz val="8"/>
      <name val="ＭＳ ゴシック"/>
      <family val="3"/>
      <charset val="128"/>
    </font>
    <font>
      <sz val="6"/>
      <color theme="1"/>
      <name val="ＭＳ Ｐゴシック"/>
      <family val="3"/>
      <charset val="128"/>
    </font>
    <font>
      <sz val="10"/>
      <color theme="1"/>
      <name val="ＭＳ ゴシック"/>
      <family val="3"/>
      <charset val="128"/>
    </font>
    <font>
      <sz val="5"/>
      <color theme="1"/>
      <name val="ＭＳ Ｐゴシック"/>
      <family val="3"/>
      <charset val="128"/>
    </font>
    <font>
      <sz val="8.5"/>
      <color theme="1"/>
      <name val="ＭＳ ゴシック"/>
      <family val="3"/>
      <charset val="128"/>
    </font>
    <font>
      <strike/>
      <sz val="12"/>
      <name val="ＭＳ Ｐゴシック"/>
      <family val="3"/>
      <charset val="128"/>
    </font>
    <font>
      <strike/>
      <sz val="11"/>
      <name val="ＭＳ Ｐゴシック"/>
      <family val="3"/>
      <charset val="128"/>
    </font>
  </fonts>
  <fills count="24">
    <fill>
      <patternFill patternType="none"/>
    </fill>
    <fill>
      <patternFill patternType="gray125"/>
    </fill>
    <fill>
      <patternFill patternType="solid">
        <fgColor indexed="42"/>
        <bgColor indexed="64"/>
      </patternFill>
    </fill>
    <fill>
      <patternFill patternType="lightUp">
        <fgColor indexed="44"/>
      </patternFill>
    </fill>
    <fill>
      <patternFill patternType="gray125">
        <fgColor indexed="45"/>
      </patternFill>
    </fill>
    <fill>
      <patternFill patternType="solid">
        <fgColor indexed="43"/>
        <bgColor indexed="64"/>
      </patternFill>
    </fill>
    <fill>
      <patternFill patternType="solid">
        <fgColor indexed="48"/>
        <bgColor indexed="64"/>
      </patternFill>
    </fill>
    <fill>
      <patternFill patternType="gray125">
        <fgColor indexed="44"/>
      </patternFill>
    </fill>
    <fill>
      <patternFill patternType="solid">
        <fgColor indexed="48"/>
        <bgColor indexed="44"/>
      </patternFill>
    </fill>
    <fill>
      <patternFill patternType="solid">
        <fgColor indexed="48"/>
        <bgColor indexed="11"/>
      </patternFill>
    </fill>
    <fill>
      <patternFill patternType="solid">
        <fgColor theme="0"/>
        <bgColor indexed="64"/>
      </patternFill>
    </fill>
    <fill>
      <patternFill patternType="solid">
        <fgColor rgb="FFFFFF99"/>
        <bgColor indexed="64"/>
      </patternFill>
    </fill>
    <fill>
      <patternFill patternType="solid">
        <fgColor indexed="10"/>
        <bgColor indexed="64"/>
      </patternFill>
    </fill>
    <fill>
      <patternFill patternType="solid">
        <fgColor theme="0" tint="-0.14999847407452621"/>
        <bgColor indexed="64"/>
      </patternFill>
    </fill>
    <fill>
      <patternFill patternType="solid">
        <fgColor theme="2"/>
        <bgColor indexed="64"/>
      </patternFill>
    </fill>
    <fill>
      <patternFill patternType="solid">
        <fgColor rgb="FF0066FF"/>
        <bgColor indexed="64"/>
      </patternFill>
    </fill>
    <fill>
      <patternFill patternType="solid">
        <fgColor rgb="FFCCFFCC"/>
        <bgColor indexed="64"/>
      </patternFill>
    </fill>
    <fill>
      <patternFill patternType="solid">
        <fgColor rgb="FF3366FF"/>
        <bgColor indexed="64"/>
      </patternFill>
    </fill>
    <fill>
      <patternFill patternType="solid">
        <fgColor theme="4"/>
        <bgColor indexed="64"/>
      </patternFill>
    </fill>
    <fill>
      <patternFill patternType="solid">
        <fgColor theme="8" tint="0.79998168889431442"/>
        <bgColor indexed="64"/>
      </patternFill>
    </fill>
    <fill>
      <patternFill patternType="solid">
        <fgColor rgb="FFFFFF99"/>
        <bgColor rgb="FF000000"/>
      </patternFill>
    </fill>
    <fill>
      <patternFill patternType="solid">
        <fgColor rgb="FFEEECE1"/>
        <bgColor rgb="FF000000"/>
      </patternFill>
    </fill>
    <fill>
      <patternFill patternType="lightUp">
        <fgColor rgb="FF99CCFF"/>
        <bgColor rgb="FFFFFFFF"/>
      </patternFill>
    </fill>
    <fill>
      <patternFill patternType="solid">
        <fgColor rgb="FFFF0000"/>
        <bgColor rgb="FF000000"/>
      </patternFill>
    </fill>
  </fills>
  <borders count="169">
    <border>
      <left/>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double">
        <color indexed="64"/>
      </left>
      <right/>
      <top/>
      <bottom/>
      <diagonal/>
    </border>
    <border>
      <left/>
      <right style="medium">
        <color indexed="64"/>
      </right>
      <top/>
      <bottom/>
      <diagonal/>
    </border>
    <border>
      <left/>
      <right style="medium">
        <color indexed="64"/>
      </right>
      <top style="thin">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diagonal/>
    </border>
    <border>
      <left/>
      <right style="hair">
        <color indexed="64"/>
      </right>
      <top/>
      <bottom/>
      <diagonal/>
    </border>
    <border diagonalDown="1">
      <left style="thin">
        <color indexed="64"/>
      </left>
      <right/>
      <top style="thin">
        <color indexed="64"/>
      </top>
      <bottom style="thin">
        <color indexed="64"/>
      </bottom>
      <diagonal style="hair">
        <color indexed="64"/>
      </diagonal>
    </border>
    <border>
      <left style="thin">
        <color indexed="64"/>
      </left>
      <right style="thin">
        <color indexed="64"/>
      </right>
      <top style="medium">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bottom/>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diagonalUp="1">
      <left style="thin">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thin">
        <color indexed="64"/>
      </right>
      <top/>
      <bottom style="thin">
        <color indexed="64"/>
      </bottom>
      <diagonal style="hair">
        <color indexed="64"/>
      </diagonal>
    </border>
    <border diagonalUp="1">
      <left style="thin">
        <color indexed="64"/>
      </left>
      <right/>
      <top style="thin">
        <color indexed="64"/>
      </top>
      <bottom/>
      <diagonal style="hair">
        <color indexed="64"/>
      </diagonal>
    </border>
    <border diagonalUp="1">
      <left/>
      <right/>
      <top style="thin">
        <color indexed="64"/>
      </top>
      <bottom/>
      <diagonal style="hair">
        <color indexed="64"/>
      </diagonal>
    </border>
    <border diagonalUp="1">
      <left/>
      <right style="thin">
        <color indexed="64"/>
      </right>
      <top style="thin">
        <color indexed="64"/>
      </top>
      <bottom/>
      <diagonal style="hair">
        <color indexed="64"/>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diagonalUp="1">
      <left style="thin">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thin">
        <color indexed="64"/>
      </right>
      <top style="medium">
        <color indexed="64"/>
      </top>
      <bottom/>
      <diagonal style="hair">
        <color indexed="64"/>
      </diagonal>
    </border>
    <border diagonalUp="1">
      <left style="thin">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thin">
        <color indexed="64"/>
      </right>
      <top/>
      <bottom style="medium">
        <color indexed="64"/>
      </bottom>
      <diagonal style="hair">
        <color indexed="64"/>
      </diagonal>
    </border>
    <border>
      <left style="double">
        <color indexed="64"/>
      </left>
      <right/>
      <top style="thin">
        <color indexed="64"/>
      </top>
      <bottom style="thin">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top/>
      <bottom/>
      <diagonal/>
    </border>
    <border>
      <left style="thin">
        <color indexed="64"/>
      </left>
      <right style="thin">
        <color indexed="64"/>
      </right>
      <top style="hair">
        <color indexed="64"/>
      </top>
      <bottom/>
      <diagonal/>
    </border>
    <border>
      <left style="double">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double">
        <color indexed="64"/>
      </right>
      <top style="medium">
        <color indexed="64"/>
      </top>
      <bottom/>
      <diagonal style="hair">
        <color indexed="64"/>
      </diagonal>
    </border>
    <border diagonalUp="1">
      <left/>
      <right style="double">
        <color indexed="64"/>
      </right>
      <top/>
      <bottom style="medium">
        <color indexed="64"/>
      </bottom>
      <diagonal style="hair">
        <color indexed="64"/>
      </diagonal>
    </border>
    <border>
      <left style="double">
        <color indexed="64"/>
      </left>
      <right/>
      <top style="double">
        <color indexed="64"/>
      </top>
      <bottom/>
      <diagonal/>
    </border>
    <border>
      <left style="double">
        <color indexed="64"/>
      </left>
      <right/>
      <top/>
      <bottom style="double">
        <color indexed="64"/>
      </bottom>
      <diagonal/>
    </border>
    <border>
      <left style="thin">
        <color indexed="64"/>
      </left>
      <right style="thin">
        <color indexed="64"/>
      </right>
      <top/>
      <bottom style="medium">
        <color indexed="64"/>
      </bottom>
      <diagonal/>
    </border>
    <border diagonalUp="1">
      <left style="thin">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left style="thin">
        <color indexed="64"/>
      </left>
      <right style="thin">
        <color indexed="64"/>
      </right>
      <top style="thin">
        <color indexed="64"/>
      </top>
      <bottom style="medium">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diagonalUp="1">
      <left/>
      <right style="double">
        <color indexed="64"/>
      </right>
      <top style="thin">
        <color indexed="64"/>
      </top>
      <bottom/>
      <diagonal style="hair">
        <color indexed="64"/>
      </diagonal>
    </border>
    <border diagonalUp="1">
      <left/>
      <right style="double">
        <color indexed="64"/>
      </right>
      <top/>
      <bottom/>
      <diagonal style="hair">
        <color indexed="64"/>
      </diagonal>
    </border>
    <border diagonalUp="1">
      <left/>
      <right style="double">
        <color indexed="64"/>
      </right>
      <top/>
      <bottom style="thin">
        <color indexed="64"/>
      </bottom>
      <diagonal style="hair">
        <color indexed="64"/>
      </diagonal>
    </border>
    <border>
      <left style="hair">
        <color indexed="64"/>
      </left>
      <right/>
      <top style="hair">
        <color indexed="64"/>
      </top>
      <bottom/>
      <diagonal/>
    </border>
    <border>
      <left/>
      <right style="hair">
        <color indexed="64"/>
      </right>
      <top style="thin">
        <color indexed="64"/>
      </top>
      <bottom/>
      <diagonal/>
    </border>
    <border>
      <left/>
      <right style="hair">
        <color indexed="64"/>
      </right>
      <top style="hair">
        <color indexed="64"/>
      </top>
      <bottom/>
      <diagonal/>
    </border>
    <border>
      <left style="double">
        <color indexed="64"/>
      </left>
      <right/>
      <top style="medium">
        <color indexed="64"/>
      </top>
      <bottom style="thin">
        <color indexed="64"/>
      </bottom>
      <diagonal/>
    </border>
    <border>
      <left/>
      <right style="medium">
        <color indexed="64"/>
      </right>
      <top style="thin">
        <color indexed="64"/>
      </top>
      <bottom style="medium">
        <color indexed="64"/>
      </bottom>
      <diagonal/>
    </border>
    <border>
      <left style="double">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double">
        <color indexed="64"/>
      </right>
      <top style="medium">
        <color indexed="64"/>
      </top>
      <bottom/>
      <diagonal/>
    </border>
    <border>
      <left/>
      <right style="double">
        <color indexed="64"/>
      </right>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diagonalUp="1">
      <left/>
      <right style="double">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ck">
        <color indexed="64"/>
      </left>
      <right/>
      <top style="thick">
        <color indexed="64"/>
      </top>
      <bottom style="double">
        <color indexed="64"/>
      </bottom>
      <diagonal/>
    </border>
    <border>
      <left/>
      <right/>
      <top style="thick">
        <color indexed="64"/>
      </top>
      <bottom style="double">
        <color indexed="64"/>
      </bottom>
      <diagonal/>
    </border>
    <border>
      <left/>
      <right style="medium">
        <color indexed="64"/>
      </right>
      <top style="thick">
        <color indexed="64"/>
      </top>
      <bottom style="double">
        <color indexed="64"/>
      </bottom>
      <diagonal/>
    </border>
    <border>
      <left style="medium">
        <color indexed="64"/>
      </left>
      <right/>
      <top style="thick">
        <color indexed="64"/>
      </top>
      <bottom style="double">
        <color indexed="64"/>
      </bottom>
      <diagonal/>
    </border>
    <border>
      <left/>
      <right style="thin">
        <color indexed="64"/>
      </right>
      <top style="thick">
        <color indexed="64"/>
      </top>
      <bottom style="double">
        <color indexed="64"/>
      </bottom>
      <diagonal/>
    </border>
    <border>
      <left style="thin">
        <color indexed="64"/>
      </left>
      <right/>
      <top style="thick">
        <color indexed="64"/>
      </top>
      <bottom style="double">
        <color indexed="64"/>
      </bottom>
      <diagonal/>
    </border>
    <border>
      <left/>
      <right style="thick">
        <color indexed="64"/>
      </right>
      <top style="thick">
        <color indexed="64"/>
      </top>
      <bottom style="double">
        <color indexed="64"/>
      </bottom>
      <diagonal/>
    </border>
    <border>
      <left style="thick">
        <color indexed="64"/>
      </left>
      <right/>
      <top/>
      <bottom style="thin">
        <color indexed="64"/>
      </bottom>
      <diagonal/>
    </border>
    <border>
      <left style="thick">
        <color indexed="64"/>
      </left>
      <right/>
      <top style="thin">
        <color indexed="64"/>
      </top>
      <bottom/>
      <diagonal/>
    </border>
    <border>
      <left style="medium">
        <color indexed="64"/>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bottom/>
      <diagonal/>
    </border>
    <border>
      <left style="thick">
        <color indexed="64"/>
      </left>
      <right/>
      <top/>
      <bottom style="thick">
        <color indexed="64"/>
      </bottom>
      <diagonal/>
    </border>
    <border>
      <left/>
      <right/>
      <top/>
      <bottom style="thick">
        <color indexed="64"/>
      </bottom>
      <diagonal/>
    </border>
    <border>
      <left/>
      <right style="medium">
        <color indexed="64"/>
      </right>
      <top/>
      <bottom style="thick">
        <color indexed="64"/>
      </bottom>
      <diagonal/>
    </border>
    <border>
      <left style="medium">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style="double">
        <color indexed="64"/>
      </top>
      <bottom/>
      <diagonal/>
    </border>
    <border>
      <left/>
      <right style="medium">
        <color indexed="64"/>
      </right>
      <top style="double">
        <color indexed="64"/>
      </top>
      <bottom/>
      <diagonal/>
    </border>
    <border>
      <left style="thin">
        <color indexed="64"/>
      </left>
      <right style="thin">
        <color indexed="64"/>
      </right>
      <top style="thin">
        <color indexed="64"/>
      </top>
      <bottom style="thick">
        <color indexed="64"/>
      </bottom>
      <diagonal/>
    </border>
    <border diagonalUp="1">
      <left style="thin">
        <color indexed="64"/>
      </left>
      <right/>
      <top/>
      <bottom style="medium">
        <color indexed="64"/>
      </bottom>
      <diagonal style="thin">
        <color indexed="64"/>
      </diagonal>
    </border>
    <border diagonalUp="1">
      <left/>
      <right style="medium">
        <color indexed="64"/>
      </right>
      <top/>
      <bottom style="medium">
        <color indexed="64"/>
      </bottom>
      <diagonal style="thin">
        <color indexed="64"/>
      </diagonal>
    </border>
  </borders>
  <cellStyleXfs count="6">
    <xf numFmtId="0" fontId="0" fillId="0" borderId="0"/>
    <xf numFmtId="0" fontId="8" fillId="0" borderId="1" applyBorder="0">
      <alignment horizontal="left" vertical="center"/>
    </xf>
    <xf numFmtId="38" fontId="1" fillId="0" borderId="0" applyFont="0" applyFill="0" applyBorder="0" applyAlignment="0" applyProtection="0"/>
    <xf numFmtId="38" fontId="49" fillId="0" borderId="0" applyFont="0" applyFill="0" applyBorder="0" applyAlignment="0" applyProtection="0"/>
    <xf numFmtId="6" fontId="1" fillId="0" borderId="0" applyFont="0" applyFill="0" applyBorder="0" applyAlignment="0" applyProtection="0"/>
    <xf numFmtId="0" fontId="49" fillId="0" borderId="0"/>
  </cellStyleXfs>
  <cellXfs count="2079">
    <xf numFmtId="0" fontId="0" fillId="0" borderId="0" xfId="0"/>
    <xf numFmtId="0" fontId="3" fillId="0" borderId="0" xfId="0" applyFont="1" applyFill="1" applyAlignment="1">
      <alignment vertical="center"/>
    </xf>
    <xf numFmtId="0" fontId="6" fillId="0" borderId="0" xfId="0" applyFont="1" applyFill="1" applyAlignment="1">
      <alignment horizontal="left" vertical="center"/>
    </xf>
    <xf numFmtId="0" fontId="6" fillId="0" borderId="0" xfId="0" applyFont="1" applyFill="1" applyAlignment="1">
      <alignment vertical="center"/>
    </xf>
    <xf numFmtId="0" fontId="7" fillId="0" borderId="0" xfId="0" applyFont="1" applyFill="1" applyAlignment="1">
      <alignment vertical="center"/>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4" xfId="0" applyFont="1" applyFill="1" applyBorder="1" applyAlignment="1">
      <alignment horizontal="left" vertical="center"/>
    </xf>
    <xf numFmtId="0" fontId="7" fillId="0" borderId="5" xfId="0" applyFont="1" applyFill="1" applyBorder="1" applyAlignment="1">
      <alignment horizontal="left" vertical="center"/>
    </xf>
    <xf numFmtId="0" fontId="7" fillId="0" borderId="0" xfId="0" applyFont="1" applyFill="1" applyBorder="1" applyAlignment="1">
      <alignment horizontal="left" vertical="center"/>
    </xf>
    <xf numFmtId="0" fontId="7" fillId="0" borderId="6" xfId="0" applyFont="1" applyFill="1" applyBorder="1" applyAlignment="1">
      <alignment horizontal="center" vertical="center"/>
    </xf>
    <xf numFmtId="0" fontId="7" fillId="0" borderId="2" xfId="0" applyFont="1" applyFill="1" applyBorder="1" applyAlignment="1">
      <alignment horizontal="left" vertical="center"/>
    </xf>
    <xf numFmtId="0" fontId="7" fillId="0" borderId="2" xfId="0" applyFont="1" applyFill="1" applyBorder="1" applyAlignment="1">
      <alignment vertical="center"/>
    </xf>
    <xf numFmtId="0" fontId="7" fillId="0" borderId="0" xfId="0" applyFont="1" applyFill="1" applyBorder="1" applyAlignment="1">
      <alignment vertical="center"/>
    </xf>
    <xf numFmtId="0" fontId="7" fillId="0" borderId="4" xfId="0" applyFont="1" applyFill="1" applyBorder="1" applyAlignment="1">
      <alignment horizontal="center" vertical="center"/>
    </xf>
    <xf numFmtId="0" fontId="7" fillId="0" borderId="7" xfId="0" applyFont="1" applyFill="1" applyBorder="1" applyAlignment="1">
      <alignment horizontal="center" vertical="center"/>
    </xf>
    <xf numFmtId="0" fontId="5" fillId="0" borderId="0" xfId="0" applyFont="1" applyFill="1" applyAlignment="1">
      <alignment vertical="center"/>
    </xf>
    <xf numFmtId="0" fontId="7" fillId="0" borderId="0" xfId="0" applyFont="1" applyFill="1" applyAlignment="1">
      <alignment horizontal="right" vertical="center"/>
    </xf>
    <xf numFmtId="0" fontId="7" fillId="0" borderId="8" xfId="0" applyFont="1" applyFill="1" applyBorder="1" applyAlignment="1">
      <alignment vertical="center"/>
    </xf>
    <xf numFmtId="0" fontId="7" fillId="0" borderId="9" xfId="0" applyFont="1" applyFill="1" applyBorder="1" applyAlignment="1">
      <alignment vertical="center"/>
    </xf>
    <xf numFmtId="0" fontId="7" fillId="0" borderId="6" xfId="0" applyFont="1" applyFill="1" applyBorder="1" applyAlignment="1">
      <alignment vertical="center"/>
    </xf>
    <xf numFmtId="0" fontId="7" fillId="0" borderId="10" xfId="0" applyFont="1" applyFill="1" applyBorder="1" applyAlignment="1">
      <alignment horizontal="centerContinuous" vertical="center"/>
    </xf>
    <xf numFmtId="0" fontId="7" fillId="0" borderId="3" xfId="0" applyFont="1" applyFill="1" applyBorder="1" applyAlignment="1">
      <alignment horizontal="centerContinuous" vertical="center"/>
    </xf>
    <xf numFmtId="0" fontId="7" fillId="0" borderId="2" xfId="0" applyFont="1" applyFill="1" applyBorder="1" applyAlignment="1">
      <alignment horizontal="centerContinuous" vertical="center"/>
    </xf>
    <xf numFmtId="0" fontId="7" fillId="0" borderId="0" xfId="0" applyFont="1" applyFill="1" applyBorder="1" applyAlignment="1">
      <alignment horizontal="centerContinuous" vertical="center"/>
    </xf>
    <xf numFmtId="0" fontId="7" fillId="0" borderId="0" xfId="0" applyFont="1" applyFill="1" applyBorder="1" applyAlignment="1">
      <alignment horizontal="center" vertical="center"/>
    </xf>
    <xf numFmtId="0" fontId="7" fillId="0" borderId="11" xfId="0" applyFont="1" applyFill="1" applyBorder="1" applyAlignment="1">
      <alignment horizontal="center" vertical="center"/>
    </xf>
    <xf numFmtId="0" fontId="9" fillId="0" borderId="0" xfId="0" applyFont="1" applyFill="1" applyAlignment="1">
      <alignment vertical="center"/>
    </xf>
    <xf numFmtId="0" fontId="6" fillId="0" borderId="0" xfId="0" applyFont="1" applyFill="1" applyAlignment="1">
      <alignment horizontal="center" vertical="center"/>
    </xf>
    <xf numFmtId="0" fontId="8" fillId="0" borderId="0" xfId="0" applyFont="1" applyFill="1" applyAlignment="1">
      <alignment vertical="center"/>
    </xf>
    <xf numFmtId="0" fontId="5" fillId="0" borderId="0" xfId="0" applyFont="1" applyFill="1" applyBorder="1" applyAlignment="1">
      <alignment vertical="center"/>
    </xf>
    <xf numFmtId="0" fontId="12" fillId="0" borderId="0" xfId="0" applyFont="1" applyFill="1" applyAlignment="1">
      <alignment vertical="center"/>
    </xf>
    <xf numFmtId="0" fontId="1" fillId="0" borderId="0" xfId="0" applyFont="1" applyFill="1" applyAlignment="1">
      <alignment vertical="center"/>
    </xf>
    <xf numFmtId="0" fontId="8" fillId="0" borderId="0" xfId="0" applyFont="1" applyFill="1" applyAlignment="1">
      <alignment horizontal="left" vertical="center"/>
    </xf>
    <xf numFmtId="0" fontId="7" fillId="0" borderId="9" xfId="0" applyFont="1" applyFill="1" applyBorder="1" applyAlignment="1">
      <alignment horizontal="centerContinuous" vertical="center"/>
    </xf>
    <xf numFmtId="0" fontId="7" fillId="0" borderId="0" xfId="0" applyFont="1" applyFill="1" applyAlignment="1">
      <alignment horizontal="center" vertical="center"/>
    </xf>
    <xf numFmtId="0" fontId="7" fillId="0" borderId="0" xfId="0" applyFont="1" applyFill="1" applyBorder="1" applyAlignment="1">
      <alignment horizontal="right" vertical="center"/>
    </xf>
    <xf numFmtId="0" fontId="8" fillId="0" borderId="0" xfId="0" applyFont="1" applyFill="1" applyBorder="1" applyAlignment="1">
      <alignment vertical="center"/>
    </xf>
    <xf numFmtId="0" fontId="7" fillId="0" borderId="10" xfId="0" applyFont="1" applyFill="1" applyBorder="1" applyAlignment="1">
      <alignment vertical="center"/>
    </xf>
    <xf numFmtId="0" fontId="5" fillId="0" borderId="0" xfId="0" applyFont="1" applyFill="1" applyBorder="1" applyAlignment="1">
      <alignment horizontal="center" vertical="center"/>
    </xf>
    <xf numFmtId="0" fontId="6" fillId="0" borderId="0" xfId="0" applyFont="1" applyFill="1" applyBorder="1" applyAlignment="1">
      <alignment vertical="center"/>
    </xf>
    <xf numFmtId="0" fontId="6" fillId="0" borderId="0" xfId="0" applyFont="1" applyFill="1" applyBorder="1" applyAlignment="1">
      <alignment horizontal="centerContinuous" vertical="center"/>
    </xf>
    <xf numFmtId="0" fontId="5" fillId="0" borderId="0" xfId="0" applyFont="1" applyAlignment="1">
      <alignment vertical="center"/>
    </xf>
    <xf numFmtId="0" fontId="8" fillId="0" borderId="4" xfId="0" applyFont="1" applyFill="1" applyBorder="1" applyAlignment="1">
      <alignment horizontal="left" vertical="center"/>
    </xf>
    <xf numFmtId="0" fontId="8" fillId="0" borderId="0" xfId="0" applyFont="1" applyFill="1" applyBorder="1" applyAlignment="1">
      <alignment horizontal="left" vertical="center"/>
    </xf>
    <xf numFmtId="0" fontId="7" fillId="0" borderId="4" xfId="0" applyFont="1" applyFill="1" applyBorder="1" applyAlignment="1">
      <alignment horizontal="right"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right" vertical="center" wrapText="1"/>
    </xf>
    <xf numFmtId="0" fontId="7" fillId="0" borderId="10" xfId="0" applyFont="1" applyFill="1" applyBorder="1" applyAlignment="1">
      <alignment horizontal="left" vertical="center"/>
    </xf>
    <xf numFmtId="0" fontId="6" fillId="0" borderId="0" xfId="0" applyFont="1" applyFill="1" applyAlignment="1">
      <alignment horizontal="right" vertical="center"/>
    </xf>
    <xf numFmtId="49" fontId="6" fillId="0" borderId="0" xfId="0" applyNumberFormat="1" applyFont="1" applyFill="1" applyAlignment="1">
      <alignment horizontal="right" vertical="center"/>
    </xf>
    <xf numFmtId="0" fontId="6" fillId="0" borderId="0" xfId="0" applyFont="1" applyFill="1" applyBorder="1" applyAlignment="1">
      <alignment horizontal="center" vertical="center"/>
    </xf>
    <xf numFmtId="20" fontId="6" fillId="0" borderId="0" xfId="0" applyNumberFormat="1" applyFont="1" applyFill="1" applyBorder="1" applyAlignment="1">
      <alignment horizontal="center" vertical="center"/>
    </xf>
    <xf numFmtId="20" fontId="7" fillId="0" borderId="0" xfId="0" applyNumberFormat="1" applyFont="1" applyFill="1" applyBorder="1" applyAlignment="1">
      <alignment horizontal="center" vertical="center"/>
    </xf>
    <xf numFmtId="0" fontId="8" fillId="0" borderId="0" xfId="0" applyFont="1" applyFill="1" applyBorder="1" applyAlignment="1">
      <alignment horizontal="center" vertical="center"/>
    </xf>
    <xf numFmtId="0" fontId="8" fillId="0" borderId="0" xfId="0" applyFont="1" applyFill="1" applyBorder="1" applyAlignment="1">
      <alignment horizontal="right" vertical="center"/>
    </xf>
    <xf numFmtId="0" fontId="5" fillId="0" borderId="0" xfId="0" applyFont="1" applyFill="1" applyAlignment="1">
      <alignment horizontal="center" vertical="center"/>
    </xf>
    <xf numFmtId="0" fontId="13" fillId="0" borderId="0" xfId="0" applyFont="1" applyAlignment="1">
      <alignment vertical="center"/>
    </xf>
    <xf numFmtId="49" fontId="5" fillId="0" borderId="0" xfId="0" applyNumberFormat="1" applyFont="1" applyAlignment="1">
      <alignment horizontal="center" vertical="center"/>
    </xf>
    <xf numFmtId="0" fontId="5" fillId="0" borderId="0" xfId="0" quotePrefix="1" applyFont="1" applyAlignment="1">
      <alignment vertical="center"/>
    </xf>
    <xf numFmtId="0" fontId="14" fillId="0" borderId="0" xfId="0" applyFont="1" applyAlignment="1">
      <alignment horizontal="center" vertical="center"/>
    </xf>
    <xf numFmtId="0" fontId="15" fillId="0" borderId="0" xfId="0" applyFont="1" applyAlignment="1">
      <alignment vertical="center"/>
    </xf>
    <xf numFmtId="0" fontId="3" fillId="0" borderId="0" xfId="0" applyFont="1" applyFill="1" applyBorder="1" applyAlignment="1">
      <alignment vertical="center"/>
    </xf>
    <xf numFmtId="0" fontId="16" fillId="0" borderId="0" xfId="0" applyFont="1" applyFill="1" applyAlignment="1">
      <alignment vertical="center"/>
    </xf>
    <xf numFmtId="0" fontId="6" fillId="0" borderId="0" xfId="0" applyFont="1" applyFill="1" applyBorder="1" applyAlignment="1">
      <alignment horizontal="center" vertical="center" wrapText="1"/>
    </xf>
    <xf numFmtId="0" fontId="6" fillId="0" borderId="0" xfId="0" applyFont="1" applyFill="1" applyBorder="1" applyAlignment="1">
      <alignment horizontal="right" vertical="center"/>
    </xf>
    <xf numFmtId="0" fontId="6" fillId="0" borderId="0" xfId="0" applyFont="1" applyFill="1" applyBorder="1" applyAlignment="1">
      <alignment horizontal="right" vertical="center" wrapText="1"/>
    </xf>
    <xf numFmtId="0" fontId="6" fillId="0" borderId="1" xfId="0" applyFont="1" applyFill="1" applyBorder="1" applyAlignment="1">
      <alignment horizontal="center" vertical="center"/>
    </xf>
    <xf numFmtId="0" fontId="6" fillId="0" borderId="4" xfId="0" applyFont="1" applyFill="1" applyBorder="1" applyAlignment="1">
      <alignment horizontal="center" vertical="center"/>
    </xf>
    <xf numFmtId="0" fontId="7" fillId="0" borderId="0" xfId="0" applyFont="1" applyFill="1" applyAlignment="1">
      <alignment horizontal="center" vertical="center" wrapText="1"/>
    </xf>
    <xf numFmtId="0" fontId="7" fillId="0" borderId="3" xfId="0" applyFont="1" applyFill="1" applyBorder="1" applyAlignment="1">
      <alignment horizontal="left" vertical="center"/>
    </xf>
    <xf numFmtId="0" fontId="7" fillId="2" borderId="12" xfId="0" applyFont="1" applyFill="1" applyBorder="1" applyAlignment="1">
      <alignment horizontal="center" vertical="center"/>
    </xf>
    <xf numFmtId="0" fontId="7" fillId="0" borderId="12" xfId="0" applyFont="1" applyFill="1" applyBorder="1" applyAlignment="1">
      <alignment horizontal="center" vertical="center"/>
    </xf>
    <xf numFmtId="0" fontId="7" fillId="0" borderId="2" xfId="0" applyFont="1" applyFill="1" applyBorder="1" applyAlignment="1">
      <alignment horizontal="right" vertical="center"/>
    </xf>
    <xf numFmtId="0" fontId="7" fillId="0" borderId="12" xfId="0" applyFont="1" applyFill="1" applyBorder="1" applyAlignment="1">
      <alignment vertical="center"/>
    </xf>
    <xf numFmtId="0" fontId="7" fillId="2" borderId="12" xfId="0" applyFont="1" applyFill="1" applyBorder="1" applyAlignment="1">
      <alignment vertical="center"/>
    </xf>
    <xf numFmtId="0" fontId="17" fillId="0" borderId="0" xfId="0" applyFont="1" applyFill="1" applyAlignment="1">
      <alignment vertical="center"/>
    </xf>
    <xf numFmtId="0" fontId="7" fillId="3" borderId="12" xfId="0" applyFont="1" applyFill="1" applyBorder="1" applyAlignment="1">
      <alignment horizontal="centerContinuous" vertical="center"/>
    </xf>
    <xf numFmtId="0" fontId="7" fillId="3" borderId="12" xfId="0" applyFont="1" applyFill="1" applyBorder="1" applyAlignment="1">
      <alignment horizontal="center" vertical="center"/>
    </xf>
    <xf numFmtId="0" fontId="7" fillId="3" borderId="1" xfId="0" applyFont="1" applyFill="1" applyBorder="1" applyAlignment="1">
      <alignment horizontal="left" vertical="center"/>
    </xf>
    <xf numFmtId="0" fontId="7" fillId="3" borderId="4" xfId="0" applyFont="1" applyFill="1" applyBorder="1" applyAlignment="1">
      <alignment horizontal="left" vertical="center"/>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0" fontId="7" fillId="3" borderId="10" xfId="0" applyFont="1" applyFill="1" applyBorder="1" applyAlignment="1">
      <alignment horizontal="center" vertical="center"/>
    </xf>
    <xf numFmtId="0" fontId="7" fillId="3" borderId="5" xfId="0" applyFont="1" applyFill="1" applyBorder="1" applyAlignment="1">
      <alignment horizontal="left" vertical="center"/>
    </xf>
    <xf numFmtId="0" fontId="7" fillId="3" borderId="12" xfId="0" applyFont="1" applyFill="1" applyBorder="1" applyAlignment="1">
      <alignment horizontal="center" vertical="distributed" textRotation="255"/>
    </xf>
    <xf numFmtId="0" fontId="7" fillId="3" borderId="12" xfId="0" quotePrefix="1" applyFont="1" applyFill="1" applyBorder="1" applyAlignment="1">
      <alignment horizontal="centerContinuous" vertical="distributed"/>
    </xf>
    <xf numFmtId="0" fontId="7" fillId="3" borderId="12" xfId="0" applyFont="1" applyFill="1" applyBorder="1" applyAlignment="1">
      <alignment horizontal="center" vertical="distributed"/>
    </xf>
    <xf numFmtId="0" fontId="7" fillId="3" borderId="1" xfId="0" applyFont="1" applyFill="1" applyBorder="1" applyAlignment="1">
      <alignment horizontal="centerContinuous" vertical="center"/>
    </xf>
    <xf numFmtId="0" fontId="7" fillId="3" borderId="4" xfId="0" applyFont="1" applyFill="1" applyBorder="1" applyAlignment="1">
      <alignment horizontal="centerContinuous" vertical="center"/>
    </xf>
    <xf numFmtId="0" fontId="7" fillId="3" borderId="5" xfId="0" applyFont="1" applyFill="1" applyBorder="1" applyAlignment="1">
      <alignment horizontal="centerContinuous" vertical="center"/>
    </xf>
    <xf numFmtId="0" fontId="7" fillId="3" borderId="2" xfId="0" applyFont="1" applyFill="1" applyBorder="1" applyAlignment="1">
      <alignment horizontal="centerContinuous" vertical="center"/>
    </xf>
    <xf numFmtId="0" fontId="7" fillId="3" borderId="3" xfId="0" applyFont="1" applyFill="1" applyBorder="1" applyAlignment="1">
      <alignment horizontal="centerContinuous" vertical="center"/>
    </xf>
    <xf numFmtId="0" fontId="7" fillId="3" borderId="10" xfId="0" applyFont="1" applyFill="1" applyBorder="1" applyAlignment="1">
      <alignment horizontal="centerContinuous" vertical="center"/>
    </xf>
    <xf numFmtId="0" fontId="7" fillId="4" borderId="0" xfId="0" applyFont="1" applyFill="1" applyBorder="1" applyAlignment="1">
      <alignment horizontal="center" vertical="center"/>
    </xf>
    <xf numFmtId="0" fontId="7" fillId="4" borderId="2" xfId="0" applyFont="1" applyFill="1" applyBorder="1" applyAlignment="1">
      <alignment horizontal="center" vertical="center"/>
    </xf>
    <xf numFmtId="0" fontId="7" fillId="4" borderId="15" xfId="0" applyFont="1" applyFill="1" applyBorder="1" applyAlignment="1">
      <alignment horizontal="center" vertical="center"/>
    </xf>
    <xf numFmtId="38" fontId="7" fillId="0" borderId="0" xfId="2" applyFont="1" applyFill="1" applyBorder="1" applyAlignment="1">
      <alignment horizontal="right" vertical="center"/>
    </xf>
    <xf numFmtId="0" fontId="8" fillId="0" borderId="0" xfId="0" applyFont="1" applyFill="1" applyBorder="1" applyAlignment="1">
      <alignment horizontal="centerContinuous" vertical="center"/>
    </xf>
    <xf numFmtId="0" fontId="8" fillId="0" borderId="0" xfId="0" applyFont="1" applyFill="1" applyBorder="1" applyAlignment="1">
      <alignment horizontal="center" vertical="center" textRotation="255"/>
    </xf>
    <xf numFmtId="0" fontId="8" fillId="0" borderId="0" xfId="0" applyFont="1" applyFill="1" applyBorder="1" applyAlignment="1">
      <alignment horizontal="left" vertical="center" wrapText="1"/>
    </xf>
    <xf numFmtId="0" fontId="18" fillId="0" borderId="8" xfId="0" applyFont="1" applyFill="1" applyBorder="1" applyAlignment="1">
      <alignment horizontal="centerContinuous" vertical="center"/>
    </xf>
    <xf numFmtId="0" fontId="18" fillId="0" borderId="0" xfId="0" applyFont="1" applyFill="1" applyBorder="1" applyAlignment="1">
      <alignment horizontal="left" vertical="center"/>
    </xf>
    <xf numFmtId="0" fontId="18" fillId="0" borderId="10" xfId="0" applyFont="1" applyFill="1" applyBorder="1" applyAlignment="1">
      <alignment horizontal="centerContinuous" vertical="center"/>
    </xf>
    <xf numFmtId="0" fontId="18" fillId="0" borderId="2" xfId="0" applyFont="1" applyFill="1" applyBorder="1" applyAlignment="1">
      <alignment horizontal="left" vertical="center"/>
    </xf>
    <xf numFmtId="0" fontId="18" fillId="0" borderId="11" xfId="0" applyFont="1" applyFill="1" applyBorder="1" applyAlignment="1">
      <alignment horizontal="center" vertical="center"/>
    </xf>
    <xf numFmtId="0" fontId="18" fillId="0" borderId="3" xfId="0" applyFont="1" applyFill="1" applyBorder="1" applyAlignment="1">
      <alignment horizontal="center" vertical="center"/>
    </xf>
    <xf numFmtId="0" fontId="19" fillId="0" borderId="0" xfId="0" applyFont="1" applyFill="1" applyAlignment="1">
      <alignment vertical="center"/>
    </xf>
    <xf numFmtId="0" fontId="20" fillId="0" borderId="0" xfId="0" applyFont="1" applyFill="1" applyAlignment="1">
      <alignment vertical="center"/>
    </xf>
    <xf numFmtId="0" fontId="21" fillId="0" borderId="0" xfId="0" applyFont="1" applyFill="1" applyAlignment="1">
      <alignment vertical="center"/>
    </xf>
    <xf numFmtId="0" fontId="22" fillId="0" borderId="0" xfId="0" applyFont="1" applyFill="1" applyAlignment="1">
      <alignment vertical="center"/>
    </xf>
    <xf numFmtId="0" fontId="23" fillId="0" borderId="0" xfId="0" applyFont="1" applyFill="1" applyAlignment="1">
      <alignment vertical="center"/>
    </xf>
    <xf numFmtId="0" fontId="25" fillId="0" borderId="0" xfId="0" applyFont="1" applyFill="1" applyAlignment="1">
      <alignment vertical="center"/>
    </xf>
    <xf numFmtId="0" fontId="26" fillId="0" borderId="0" xfId="0" applyFont="1" applyFill="1" applyAlignment="1">
      <alignment vertical="center"/>
    </xf>
    <xf numFmtId="0" fontId="27" fillId="0" borderId="0" xfId="0" applyFont="1" applyFill="1" applyAlignment="1">
      <alignment vertical="center"/>
    </xf>
    <xf numFmtId="0" fontId="24" fillId="0" borderId="0" xfId="0" applyFont="1" applyFill="1" applyAlignment="1">
      <alignment vertical="center"/>
    </xf>
    <xf numFmtId="0" fontId="28" fillId="0" borderId="0" xfId="0" applyFont="1" applyFill="1" applyAlignment="1">
      <alignment vertical="center"/>
    </xf>
    <xf numFmtId="0" fontId="30" fillId="0" borderId="0" xfId="0" applyFont="1" applyFill="1" applyAlignment="1">
      <alignment vertical="center"/>
    </xf>
    <xf numFmtId="0" fontId="18" fillId="0" borderId="0" xfId="0" applyFont="1" applyFill="1" applyAlignment="1">
      <alignment vertical="center"/>
    </xf>
    <xf numFmtId="0" fontId="29" fillId="0" borderId="0" xfId="0" applyFont="1" applyFill="1" applyAlignment="1">
      <alignment vertical="center"/>
    </xf>
    <xf numFmtId="0" fontId="31" fillId="0" borderId="0" xfId="0" applyFont="1" applyFill="1" applyAlignment="1">
      <alignment vertical="center"/>
    </xf>
    <xf numFmtId="0" fontId="32" fillId="0" borderId="0" xfId="0" applyFont="1" applyFill="1" applyAlignment="1">
      <alignment vertical="center"/>
    </xf>
    <xf numFmtId="0" fontId="18" fillId="0" borderId="0" xfId="0" applyFont="1" applyFill="1" applyBorder="1" applyAlignment="1">
      <alignment vertical="center"/>
    </xf>
    <xf numFmtId="182" fontId="7" fillId="5" borderId="2" xfId="0" applyNumberFormat="1" applyFont="1" applyFill="1" applyBorder="1" applyAlignment="1">
      <alignment horizontal="center" vertical="center"/>
    </xf>
    <xf numFmtId="0" fontId="33" fillId="0" borderId="0" xfId="0" applyFont="1" applyFill="1" applyAlignment="1">
      <alignment vertical="center"/>
    </xf>
    <xf numFmtId="0" fontId="7" fillId="3" borderId="0" xfId="0" applyFont="1" applyFill="1" applyBorder="1" applyAlignment="1">
      <alignment horizontal="center" vertical="center"/>
    </xf>
    <xf numFmtId="0" fontId="7" fillId="3" borderId="6" xfId="0" applyFont="1" applyFill="1" applyBorder="1" applyAlignment="1">
      <alignment horizontal="centerContinuous" vertical="center"/>
    </xf>
    <xf numFmtId="0" fontId="7" fillId="3" borderId="11" xfId="0" applyFont="1" applyFill="1" applyBorder="1" applyAlignment="1">
      <alignment horizontal="center" vertical="center"/>
    </xf>
    <xf numFmtId="0" fontId="7" fillId="3" borderId="3" xfId="0" applyFont="1" applyFill="1" applyBorder="1" applyAlignment="1">
      <alignment horizontal="center" vertical="center"/>
    </xf>
    <xf numFmtId="0" fontId="34" fillId="0" borderId="0" xfId="0" applyFont="1" applyFill="1" applyAlignment="1">
      <alignment vertical="center"/>
    </xf>
    <xf numFmtId="185" fontId="7" fillId="0" borderId="3" xfId="2" applyNumberFormat="1" applyFont="1" applyFill="1" applyBorder="1" applyAlignment="1">
      <alignment horizontal="center" vertical="center"/>
    </xf>
    <xf numFmtId="176" fontId="7" fillId="0" borderId="3" xfId="2" applyNumberFormat="1" applyFont="1" applyFill="1" applyBorder="1" applyAlignment="1">
      <alignment horizontal="center" vertical="center"/>
    </xf>
    <xf numFmtId="38" fontId="7" fillId="0" borderId="3" xfId="2" applyFont="1" applyFill="1" applyBorder="1" applyAlignment="1">
      <alignment horizontal="center" vertical="center"/>
    </xf>
    <xf numFmtId="38" fontId="7" fillId="3" borderId="3" xfId="2" applyFont="1" applyFill="1" applyBorder="1" applyAlignment="1">
      <alignment horizontal="center" vertical="center"/>
    </xf>
    <xf numFmtId="38" fontId="7" fillId="0" borderId="3" xfId="2" applyFont="1" applyFill="1" applyBorder="1" applyAlignment="1">
      <alignment horizontal="right" vertical="center"/>
    </xf>
    <xf numFmtId="0" fontId="35" fillId="0" borderId="0" xfId="0" applyFont="1" applyFill="1" applyAlignment="1">
      <alignment vertical="center"/>
    </xf>
    <xf numFmtId="0" fontId="36" fillId="0" borderId="0" xfId="0" applyFont="1" applyFill="1" applyAlignment="1">
      <alignment vertical="center"/>
    </xf>
    <xf numFmtId="0" fontId="7" fillId="0" borderId="0" xfId="0" applyFont="1" applyFill="1" applyBorder="1" applyAlignment="1">
      <alignment horizontal="left" vertical="top" wrapText="1"/>
    </xf>
    <xf numFmtId="49" fontId="7" fillId="2" borderId="10" xfId="0" applyNumberFormat="1" applyFont="1" applyFill="1" applyBorder="1" applyAlignment="1">
      <alignment horizontal="right" vertical="center" wrapText="1"/>
    </xf>
    <xf numFmtId="0" fontId="7" fillId="3" borderId="2" xfId="0" applyFont="1" applyFill="1" applyBorder="1" applyAlignment="1">
      <alignment horizontal="center" vertical="center"/>
    </xf>
    <xf numFmtId="49" fontId="7" fillId="3" borderId="10" xfId="0" applyNumberFormat="1" applyFont="1" applyFill="1" applyBorder="1" applyAlignment="1">
      <alignment horizontal="right" vertical="center" wrapText="1"/>
    </xf>
    <xf numFmtId="0" fontId="43" fillId="0" borderId="0" xfId="0" applyFont="1" applyFill="1" applyAlignment="1">
      <alignment vertical="center"/>
    </xf>
    <xf numFmtId="0" fontId="44" fillId="0" borderId="0" xfId="0" applyFont="1" applyFill="1" applyAlignment="1">
      <alignment vertical="center"/>
    </xf>
    <xf numFmtId="0" fontId="38" fillId="6" borderId="10" xfId="0" applyFont="1" applyFill="1" applyBorder="1" applyAlignment="1">
      <alignment horizontal="center" vertical="center"/>
    </xf>
    <xf numFmtId="0" fontId="38" fillId="6" borderId="10" xfId="0" applyFont="1" applyFill="1" applyBorder="1" applyAlignment="1">
      <alignment horizontal="centerContinuous" vertical="center"/>
    </xf>
    <xf numFmtId="0" fontId="38" fillId="6" borderId="2" xfId="0" applyFont="1" applyFill="1" applyBorder="1" applyAlignment="1">
      <alignment horizontal="centerContinuous" vertical="center"/>
    </xf>
    <xf numFmtId="0" fontId="38" fillId="6" borderId="3" xfId="0" applyFont="1" applyFill="1" applyBorder="1" applyAlignment="1">
      <alignment horizontal="centerContinuous" vertical="center"/>
    </xf>
    <xf numFmtId="0" fontId="38" fillId="6" borderId="12" xfId="0" applyFont="1" applyFill="1" applyBorder="1" applyAlignment="1">
      <alignment horizontal="centerContinuous" vertical="center"/>
    </xf>
    <xf numFmtId="0" fontId="38" fillId="6" borderId="12" xfId="0" applyFont="1" applyFill="1" applyBorder="1" applyAlignment="1">
      <alignment horizontal="center" vertical="center"/>
    </xf>
    <xf numFmtId="0" fontId="41" fillId="6" borderId="12" xfId="0" applyFont="1" applyFill="1" applyBorder="1" applyAlignment="1">
      <alignment horizontal="centerContinuous" vertical="center"/>
    </xf>
    <xf numFmtId="0" fontId="40" fillId="6" borderId="12" xfId="0" applyFont="1" applyFill="1" applyBorder="1" applyAlignment="1">
      <alignment horizontal="centerContinuous" vertical="center"/>
    </xf>
    <xf numFmtId="0" fontId="38" fillId="6" borderId="10" xfId="0" applyFont="1" applyFill="1" applyBorder="1" applyAlignment="1">
      <alignment horizontal="centerContinuous" vertical="center" shrinkToFit="1"/>
    </xf>
    <xf numFmtId="0" fontId="38" fillId="6" borderId="2" xfId="0" applyFont="1" applyFill="1" applyBorder="1" applyAlignment="1">
      <alignment horizontal="centerContinuous" vertical="center" shrinkToFit="1"/>
    </xf>
    <xf numFmtId="0" fontId="38" fillId="6" borderId="3" xfId="0" applyFont="1" applyFill="1" applyBorder="1" applyAlignment="1">
      <alignment horizontal="centerContinuous" vertical="center" shrinkToFit="1"/>
    </xf>
    <xf numFmtId="0" fontId="38" fillId="6" borderId="1" xfId="0" applyFont="1" applyFill="1" applyBorder="1" applyAlignment="1">
      <alignment horizontal="centerContinuous" vertical="center"/>
    </xf>
    <xf numFmtId="0" fontId="38" fillId="6" borderId="4" xfId="0" applyFont="1" applyFill="1" applyBorder="1" applyAlignment="1">
      <alignment horizontal="centerContinuous" vertical="center"/>
    </xf>
    <xf numFmtId="0" fontId="38" fillId="6" borderId="5" xfId="0" applyFont="1" applyFill="1" applyBorder="1" applyAlignment="1">
      <alignment horizontal="centerContinuous" vertical="center"/>
    </xf>
    <xf numFmtId="0" fontId="38" fillId="6" borderId="16" xfId="0" applyFont="1" applyFill="1" applyBorder="1" applyAlignment="1">
      <alignment horizontal="centerContinuous" vertical="center"/>
    </xf>
    <xf numFmtId="0" fontId="38" fillId="6" borderId="17" xfId="0" applyFont="1" applyFill="1" applyBorder="1" applyAlignment="1">
      <alignment horizontal="centerContinuous" vertical="center"/>
    </xf>
    <xf numFmtId="0" fontId="38" fillId="6" borderId="18" xfId="0" applyFont="1" applyFill="1" applyBorder="1" applyAlignment="1">
      <alignment horizontal="centerContinuous" vertical="center"/>
    </xf>
    <xf numFmtId="0" fontId="38" fillId="6" borderId="12" xfId="0" applyFont="1" applyFill="1" applyBorder="1" applyAlignment="1">
      <alignment horizontal="centerContinuous" vertical="center" shrinkToFit="1"/>
    </xf>
    <xf numFmtId="0" fontId="38" fillId="6" borderId="6" xfId="0" applyFont="1" applyFill="1" applyBorder="1" applyAlignment="1">
      <alignment horizontal="centerContinuous" vertical="center"/>
    </xf>
    <xf numFmtId="20" fontId="7" fillId="0" borderId="2" xfId="0" applyNumberFormat="1" applyFont="1" applyFill="1" applyBorder="1" applyAlignment="1">
      <alignment horizontal="center" vertical="center"/>
    </xf>
    <xf numFmtId="0" fontId="10" fillId="3" borderId="2" xfId="0" applyFont="1" applyFill="1" applyBorder="1" applyAlignment="1">
      <alignment horizontal="centerContinuous" vertical="center"/>
    </xf>
    <xf numFmtId="0" fontId="10" fillId="3" borderId="3" xfId="0" applyFont="1" applyFill="1" applyBorder="1" applyAlignment="1">
      <alignment horizontal="centerContinuous" vertical="center"/>
    </xf>
    <xf numFmtId="0" fontId="7" fillId="3" borderId="5" xfId="0" applyFont="1" applyFill="1" applyBorder="1" applyAlignment="1">
      <alignment horizontal="center" vertical="center"/>
    </xf>
    <xf numFmtId="0" fontId="7" fillId="3" borderId="4" xfId="0" applyFont="1" applyFill="1" applyBorder="1" applyAlignment="1">
      <alignment horizontal="center" vertical="center"/>
    </xf>
    <xf numFmtId="0" fontId="45" fillId="0" borderId="0" xfId="0" applyFont="1" applyFill="1" applyAlignment="1">
      <alignment vertical="center"/>
    </xf>
    <xf numFmtId="0" fontId="0" fillId="0" borderId="0" xfId="0" applyFont="1" applyFill="1" applyAlignment="1">
      <alignment vertical="center"/>
    </xf>
    <xf numFmtId="0" fontId="6" fillId="0" borderId="0" xfId="0" applyFont="1" applyFill="1" applyBorder="1" applyAlignment="1">
      <alignment horizontal="left" vertical="center"/>
    </xf>
    <xf numFmtId="0" fontId="8" fillId="0" borderId="0" xfId="0" applyFont="1" applyFill="1" applyAlignment="1">
      <alignment horizontal="right" vertical="center"/>
    </xf>
    <xf numFmtId="0" fontId="0" fillId="0" borderId="0" xfId="0" applyBorder="1" applyAlignment="1"/>
    <xf numFmtId="0" fontId="38" fillId="0" borderId="8" xfId="0" applyFont="1" applyFill="1" applyBorder="1" applyAlignment="1">
      <alignment horizontal="center" vertical="center"/>
    </xf>
    <xf numFmtId="0" fontId="38" fillId="0" borderId="0" xfId="0" applyFont="1" applyFill="1" applyBorder="1" applyAlignment="1">
      <alignment horizontal="center" vertical="center"/>
    </xf>
    <xf numFmtId="0" fontId="38" fillId="0" borderId="0" xfId="0" applyFont="1" applyFill="1" applyBorder="1" applyAlignment="1">
      <alignment vertical="center" wrapText="1"/>
    </xf>
    <xf numFmtId="184" fontId="7" fillId="0" borderId="8" xfId="0" applyNumberFormat="1" applyFont="1" applyFill="1" applyBorder="1" applyAlignment="1">
      <alignment vertical="center"/>
    </xf>
    <xf numFmtId="184" fontId="7" fillId="0" borderId="0" xfId="0" applyNumberFormat="1" applyFont="1" applyFill="1" applyBorder="1" applyAlignment="1">
      <alignment vertical="center"/>
    </xf>
    <xf numFmtId="0" fontId="7" fillId="0" borderId="0" xfId="0" applyFont="1" applyFill="1" applyBorder="1" applyAlignment="1">
      <alignment horizontal="left" vertical="top"/>
    </xf>
    <xf numFmtId="0" fontId="46" fillId="6" borderId="9" xfId="0" applyFont="1" applyFill="1" applyBorder="1" applyAlignment="1">
      <alignment horizontal="centerContinuous" vertical="center"/>
    </xf>
    <xf numFmtId="0" fontId="8" fillId="0" borderId="0" xfId="0" applyFont="1" applyFill="1" applyBorder="1" applyAlignment="1">
      <alignment horizontal="left" vertical="top" wrapText="1"/>
    </xf>
    <xf numFmtId="0" fontId="7" fillId="0" borderId="0" xfId="0" applyFont="1" applyFill="1" applyAlignment="1">
      <alignment horizontal="left" vertical="center" shrinkToFit="1"/>
    </xf>
    <xf numFmtId="38" fontId="7" fillId="0" borderId="0" xfId="2" applyFont="1" applyFill="1" applyBorder="1" applyAlignment="1">
      <alignment horizontal="center" vertical="center"/>
    </xf>
    <xf numFmtId="0" fontId="48" fillId="0" borderId="0" xfId="0" applyFont="1" applyFill="1" applyBorder="1" applyAlignment="1">
      <alignment horizontal="center" vertical="center"/>
    </xf>
    <xf numFmtId="0" fontId="7" fillId="0" borderId="0" xfId="0" applyFont="1" applyFill="1" applyBorder="1" applyAlignment="1">
      <alignment horizontal="center" vertical="center" shrinkToFit="1"/>
    </xf>
    <xf numFmtId="184" fontId="7" fillId="0" borderId="0" xfId="0" applyNumberFormat="1" applyFont="1" applyFill="1" applyBorder="1" applyAlignment="1">
      <alignment horizontal="right" vertical="center"/>
    </xf>
    <xf numFmtId="0" fontId="38" fillId="0" borderId="0" xfId="0" applyFont="1" applyFill="1" applyBorder="1" applyAlignment="1">
      <alignment horizontal="center" vertical="center" wrapText="1"/>
    </xf>
    <xf numFmtId="0" fontId="38" fillId="0" borderId="0" xfId="0" applyFont="1" applyFill="1" applyBorder="1" applyAlignment="1">
      <alignment horizontal="center" vertical="center" shrinkToFit="1"/>
    </xf>
    <xf numFmtId="0" fontId="8" fillId="0" borderId="0" xfId="0" applyFont="1" applyFill="1" applyAlignment="1">
      <alignment horizontal="left" vertical="top" wrapText="1"/>
    </xf>
    <xf numFmtId="0" fontId="38" fillId="0" borderId="0" xfId="0" applyFont="1" applyFill="1" applyBorder="1" applyAlignment="1">
      <alignment horizontal="centerContinuous" vertical="center"/>
    </xf>
    <xf numFmtId="0" fontId="40" fillId="0" borderId="0" xfId="0" applyFont="1" applyFill="1" applyBorder="1" applyAlignment="1">
      <alignment horizontal="centerContinuous" vertical="center"/>
    </xf>
    <xf numFmtId="0" fontId="40" fillId="0" borderId="0" xfId="0" applyFont="1" applyFill="1" applyBorder="1" applyAlignment="1">
      <alignment horizontal="center" vertical="center"/>
    </xf>
    <xf numFmtId="0" fontId="38" fillId="0" borderId="0" xfId="0" applyFont="1" applyFill="1" applyBorder="1" applyAlignment="1">
      <alignment horizontal="centerContinuous" vertical="center" shrinkToFit="1"/>
    </xf>
    <xf numFmtId="0" fontId="38" fillId="0" borderId="0" xfId="0" applyFont="1" applyFill="1" applyBorder="1" applyAlignment="1">
      <alignment horizontal="right" vertical="center"/>
    </xf>
    <xf numFmtId="0" fontId="7" fillId="0" borderId="19" xfId="0" applyFont="1" applyFill="1" applyBorder="1" applyAlignment="1">
      <alignment horizontal="center" vertical="center"/>
    </xf>
    <xf numFmtId="0" fontId="7" fillId="0" borderId="20" xfId="0" applyFont="1" applyFill="1" applyBorder="1" applyAlignment="1">
      <alignment horizontal="center" vertical="center"/>
    </xf>
    <xf numFmtId="0" fontId="18" fillId="0" borderId="21" xfId="0" applyFont="1" applyFill="1" applyBorder="1" applyAlignment="1">
      <alignment horizontal="centerContinuous" vertical="center"/>
    </xf>
    <xf numFmtId="0" fontId="18" fillId="0" borderId="22" xfId="0" applyFont="1" applyFill="1" applyBorder="1" applyAlignment="1">
      <alignment horizontal="left" vertical="center"/>
    </xf>
    <xf numFmtId="0" fontId="18" fillId="0" borderId="23" xfId="0" applyFont="1" applyFill="1" applyBorder="1" applyAlignment="1">
      <alignment horizontal="center" vertical="center"/>
    </xf>
    <xf numFmtId="0" fontId="7" fillId="0" borderId="24" xfId="0" applyFont="1" applyFill="1" applyBorder="1" applyAlignment="1">
      <alignment horizontal="center" vertical="center"/>
    </xf>
    <xf numFmtId="0" fontId="18" fillId="0" borderId="25" xfId="0" applyFont="1" applyFill="1" applyBorder="1" applyAlignment="1">
      <alignment horizontal="centerContinuous" vertical="center"/>
    </xf>
    <xf numFmtId="0" fontId="18" fillId="0" borderId="26" xfId="0" applyFont="1" applyFill="1" applyBorder="1" applyAlignment="1">
      <alignment horizontal="left" vertical="center"/>
    </xf>
    <xf numFmtId="0" fontId="18" fillId="0" borderId="24" xfId="0" applyFont="1" applyFill="1" applyBorder="1" applyAlignment="1">
      <alignment horizontal="center" vertical="center"/>
    </xf>
    <xf numFmtId="0" fontId="7" fillId="0" borderId="27" xfId="0" applyFont="1" applyFill="1" applyBorder="1" applyAlignment="1">
      <alignment horizontal="centerContinuous" vertical="center"/>
    </xf>
    <xf numFmtId="0" fontId="7" fillId="0" borderId="28" xfId="0" applyFont="1" applyFill="1" applyBorder="1" applyAlignment="1">
      <alignment horizontal="centerContinuous" vertical="center"/>
    </xf>
    <xf numFmtId="0" fontId="7" fillId="0" borderId="19" xfId="0" applyFont="1" applyFill="1" applyBorder="1" applyAlignment="1">
      <alignment horizontal="centerContinuous" vertical="center"/>
    </xf>
    <xf numFmtId="38" fontId="7" fillId="5" borderId="24" xfId="2" applyFont="1" applyFill="1" applyBorder="1" applyAlignment="1">
      <alignment horizontal="center" vertical="center"/>
    </xf>
    <xf numFmtId="181" fontId="7" fillId="5" borderId="3" xfId="0" applyNumberFormat="1" applyFont="1" applyFill="1" applyBorder="1" applyAlignment="1">
      <alignment vertical="center"/>
    </xf>
    <xf numFmtId="0" fontId="7" fillId="0" borderId="2" xfId="0" applyFont="1" applyFill="1" applyBorder="1" applyAlignment="1">
      <alignment vertical="center" shrinkToFit="1"/>
    </xf>
    <xf numFmtId="38" fontId="7" fillId="5" borderId="29" xfId="2" applyFont="1" applyFill="1" applyBorder="1" applyAlignment="1">
      <alignment horizontal="center" vertical="center"/>
    </xf>
    <xf numFmtId="0" fontId="38" fillId="6" borderId="12" xfId="0" applyFont="1" applyFill="1" applyBorder="1" applyAlignment="1">
      <alignment horizontal="left" vertical="center"/>
    </xf>
    <xf numFmtId="0" fontId="7" fillId="10" borderId="0" xfId="0" applyFont="1" applyFill="1" applyBorder="1" applyAlignment="1">
      <alignment horizontal="center" vertical="center" wrapText="1"/>
    </xf>
    <xf numFmtId="0" fontId="7" fillId="4" borderId="6" xfId="0" applyFont="1" applyFill="1" applyBorder="1" applyAlignment="1">
      <alignment horizontal="center" vertical="center"/>
    </xf>
    <xf numFmtId="0" fontId="7" fillId="0" borderId="29" xfId="0" applyFont="1" applyFill="1" applyBorder="1" applyAlignment="1">
      <alignment horizontal="center" vertical="center"/>
    </xf>
    <xf numFmtId="38" fontId="7" fillId="5" borderId="32" xfId="2" applyFont="1" applyFill="1" applyBorder="1" applyAlignment="1">
      <alignment horizontal="center" vertical="center"/>
    </xf>
    <xf numFmtId="0" fontId="7" fillId="0" borderId="33" xfId="0" applyFont="1" applyFill="1" applyBorder="1" applyAlignment="1">
      <alignment vertical="center"/>
    </xf>
    <xf numFmtId="0" fontId="7" fillId="0" borderId="34" xfId="0" applyFont="1" applyFill="1" applyBorder="1" applyAlignment="1">
      <alignment horizontal="center" vertical="center"/>
    </xf>
    <xf numFmtId="0" fontId="7" fillId="0" borderId="35" xfId="0" applyFont="1" applyFill="1" applyBorder="1" applyAlignment="1">
      <alignment horizontal="center" vertical="center"/>
    </xf>
    <xf numFmtId="0" fontId="8" fillId="0" borderId="0" xfId="0" applyFont="1" applyAlignment="1">
      <alignment horizontal="left" vertical="top" wrapText="1"/>
    </xf>
    <xf numFmtId="38" fontId="7" fillId="0" borderId="10" xfId="2" applyFont="1" applyFill="1" applyBorder="1" applyAlignment="1">
      <alignment horizontal="right" vertical="center"/>
    </xf>
    <xf numFmtId="38" fontId="7" fillId="0" borderId="2" xfId="2" applyFont="1" applyFill="1" applyBorder="1" applyAlignment="1">
      <alignment horizontal="right" vertical="center"/>
    </xf>
    <xf numFmtId="0" fontId="7" fillId="0" borderId="10" xfId="0" applyFont="1" applyFill="1" applyBorder="1" applyAlignment="1">
      <alignment horizontal="center" vertical="center"/>
    </xf>
    <xf numFmtId="38" fontId="7" fillId="0" borderId="11" xfId="2" applyFont="1" applyFill="1" applyBorder="1" applyAlignment="1">
      <alignment horizontal="center" vertical="center"/>
    </xf>
    <xf numFmtId="38" fontId="7" fillId="0" borderId="1" xfId="2" applyFont="1" applyFill="1" applyBorder="1" applyAlignment="1">
      <alignment horizontal="center" vertical="center"/>
    </xf>
    <xf numFmtId="38" fontId="7" fillId="0" borderId="4" xfId="2" applyFont="1" applyFill="1" applyBorder="1" applyAlignment="1">
      <alignment horizontal="center" vertical="center"/>
    </xf>
    <xf numFmtId="38" fontId="7" fillId="0" borderId="9" xfId="2" applyFont="1" applyFill="1" applyBorder="1" applyAlignment="1">
      <alignment horizontal="center" vertical="center"/>
    </xf>
    <xf numFmtId="38" fontId="7" fillId="0" borderId="6" xfId="2" applyFont="1" applyFill="1" applyBorder="1" applyAlignment="1">
      <alignment horizontal="center" vertical="center"/>
    </xf>
    <xf numFmtId="0" fontId="5" fillId="0" borderId="2" xfId="0" applyFont="1" applyFill="1" applyBorder="1" applyAlignment="1">
      <alignment horizontal="center" vertical="center"/>
    </xf>
    <xf numFmtId="0" fontId="7" fillId="0" borderId="8" xfId="0" applyFont="1" applyFill="1" applyBorder="1" applyAlignment="1">
      <alignment horizontal="left" vertical="center" wrapText="1"/>
    </xf>
    <xf numFmtId="0" fontId="7" fillId="0" borderId="0" xfId="0" applyFont="1" applyFill="1" applyBorder="1" applyAlignment="1">
      <alignment horizontal="left" vertical="center" wrapText="1"/>
    </xf>
    <xf numFmtId="0" fontId="7" fillId="0" borderId="9" xfId="0" applyFont="1" applyFill="1" applyBorder="1" applyAlignment="1">
      <alignment horizontal="left" vertical="center" wrapText="1"/>
    </xf>
    <xf numFmtId="0" fontId="7" fillId="0" borderId="6" xfId="0" applyFont="1" applyFill="1" applyBorder="1" applyAlignment="1">
      <alignment horizontal="left" vertical="center" wrapText="1"/>
    </xf>
    <xf numFmtId="0" fontId="7" fillId="0" borderId="10" xfId="0" applyFont="1" applyFill="1" applyBorder="1" applyAlignment="1">
      <alignment horizontal="right" vertical="center"/>
    </xf>
    <xf numFmtId="0" fontId="7" fillId="0" borderId="3" xfId="0" applyFont="1" applyFill="1" applyBorder="1" applyAlignment="1">
      <alignment horizontal="right" vertical="center"/>
    </xf>
    <xf numFmtId="0" fontId="7" fillId="0" borderId="0" xfId="0" applyFont="1" applyFill="1" applyBorder="1" applyAlignment="1">
      <alignment horizontal="center" vertical="center" textRotation="255"/>
    </xf>
    <xf numFmtId="0" fontId="7" fillId="0" borderId="9" xfId="0" applyFont="1" applyFill="1" applyBorder="1" applyAlignment="1">
      <alignment horizontal="right" vertical="center"/>
    </xf>
    <xf numFmtId="0" fontId="7" fillId="0" borderId="6" xfId="0" applyFont="1" applyFill="1" applyBorder="1" applyAlignment="1">
      <alignment horizontal="right" vertical="center"/>
    </xf>
    <xf numFmtId="0" fontId="50" fillId="0" borderId="0" xfId="5" applyFont="1" applyFill="1" applyAlignment="1">
      <alignment vertical="center"/>
    </xf>
    <xf numFmtId="0" fontId="51" fillId="0" borderId="0" xfId="5" applyFont="1" applyFill="1" applyAlignment="1">
      <alignment vertical="center"/>
    </xf>
    <xf numFmtId="0" fontId="8" fillId="0" borderId="0" xfId="5" applyFont="1" applyFill="1" applyBorder="1" applyAlignment="1">
      <alignment horizontal="left" vertical="center"/>
    </xf>
    <xf numFmtId="0" fontId="52" fillId="0" borderId="0" xfId="5" applyFont="1" applyFill="1" applyAlignment="1">
      <alignment vertical="center"/>
    </xf>
    <xf numFmtId="0" fontId="8" fillId="0" borderId="0" xfId="5" applyFont="1" applyFill="1" applyAlignment="1">
      <alignment vertical="center"/>
    </xf>
    <xf numFmtId="0" fontId="52" fillId="0" borderId="3" xfId="5" applyFont="1" applyFill="1" applyBorder="1" applyAlignment="1">
      <alignment horizontal="center" vertical="center"/>
    </xf>
    <xf numFmtId="0" fontId="52" fillId="0" borderId="2" xfId="5" applyFont="1" applyFill="1" applyBorder="1" applyAlignment="1">
      <alignment horizontal="center" vertical="center"/>
    </xf>
    <xf numFmtId="0" fontId="52" fillId="0" borderId="10" xfId="5" applyFont="1" applyFill="1" applyBorder="1" applyAlignment="1">
      <alignment horizontal="center" vertical="center"/>
    </xf>
    <xf numFmtId="0" fontId="52" fillId="0" borderId="11" xfId="5" applyFont="1" applyFill="1" applyBorder="1" applyAlignment="1">
      <alignment horizontal="center" vertical="center"/>
    </xf>
    <xf numFmtId="0" fontId="52" fillId="0" borderId="5" xfId="5" applyFont="1" applyFill="1" applyBorder="1" applyAlignment="1">
      <alignment horizontal="left" vertical="center"/>
    </xf>
    <xf numFmtId="0" fontId="52" fillId="0" borderId="4" xfId="5" applyFont="1" applyFill="1" applyBorder="1" applyAlignment="1">
      <alignment horizontal="left" vertical="center"/>
    </xf>
    <xf numFmtId="0" fontId="52" fillId="0" borderId="1" xfId="5" applyFont="1" applyFill="1" applyBorder="1" applyAlignment="1">
      <alignment horizontal="left" vertical="center"/>
    </xf>
    <xf numFmtId="0" fontId="52" fillId="0" borderId="5" xfId="5" applyFont="1" applyFill="1" applyBorder="1" applyAlignment="1">
      <alignment horizontal="center" vertical="center"/>
    </xf>
    <xf numFmtId="0" fontId="52" fillId="0" borderId="2" xfId="5" applyFont="1" applyFill="1" applyBorder="1" applyAlignment="1">
      <alignment horizontal="left" vertical="center"/>
    </xf>
    <xf numFmtId="0" fontId="52" fillId="0" borderId="10" xfId="5" applyFont="1" applyFill="1" applyBorder="1" applyAlignment="1">
      <alignment horizontal="left" vertical="center"/>
    </xf>
    <xf numFmtId="0" fontId="52" fillId="0" borderId="7" xfId="5" applyFont="1" applyFill="1" applyBorder="1" applyAlignment="1">
      <alignment horizontal="center" vertical="center"/>
    </xf>
    <xf numFmtId="0" fontId="52" fillId="0" borderId="0" xfId="5" applyFont="1" applyFill="1" applyBorder="1" applyAlignment="1">
      <alignment vertical="center"/>
    </xf>
    <xf numFmtId="0" fontId="52" fillId="0" borderId="4" xfId="5" applyFont="1" applyFill="1" applyBorder="1" applyAlignment="1">
      <alignment horizontal="center" vertical="center"/>
    </xf>
    <xf numFmtId="0" fontId="54" fillId="6" borderId="3" xfId="5" applyFont="1" applyFill="1" applyBorder="1" applyAlignment="1">
      <alignment horizontal="centerContinuous" vertical="center"/>
    </xf>
    <xf numFmtId="0" fontId="54" fillId="6" borderId="2" xfId="5" applyFont="1" applyFill="1" applyBorder="1" applyAlignment="1">
      <alignment horizontal="centerContinuous" vertical="center"/>
    </xf>
    <xf numFmtId="0" fontId="54" fillId="6" borderId="10" xfId="5" applyFont="1" applyFill="1" applyBorder="1" applyAlignment="1">
      <alignment horizontal="centerContinuous" vertical="center"/>
    </xf>
    <xf numFmtId="0" fontId="55" fillId="0" borderId="0" xfId="5" applyFont="1" applyFill="1" applyAlignment="1">
      <alignment vertical="center"/>
    </xf>
    <xf numFmtId="0" fontId="55" fillId="0" borderId="0" xfId="5" applyFont="1" applyFill="1" applyAlignment="1">
      <alignment horizontal="left" vertical="center"/>
    </xf>
    <xf numFmtId="0" fontId="56" fillId="0" borderId="0" xfId="5" applyFont="1" applyFill="1" applyAlignment="1">
      <alignment vertical="center"/>
    </xf>
    <xf numFmtId="0" fontId="57" fillId="0" borderId="0" xfId="5" applyFont="1" applyFill="1" applyAlignment="1">
      <alignment vertical="center"/>
    </xf>
    <xf numFmtId="0" fontId="52" fillId="0" borderId="12" xfId="5" applyFont="1" applyFill="1" applyBorder="1" applyAlignment="1">
      <alignment horizontal="centerContinuous" vertical="center"/>
    </xf>
    <xf numFmtId="0" fontId="52" fillId="2" borderId="9" xfId="5" applyFont="1" applyFill="1" applyBorder="1" applyAlignment="1">
      <alignment horizontal="center" vertical="center"/>
    </xf>
    <xf numFmtId="0" fontId="57" fillId="0" borderId="0" xfId="5" applyFont="1" applyFill="1" applyBorder="1" applyAlignment="1">
      <alignment vertical="center"/>
    </xf>
    <xf numFmtId="0" fontId="50" fillId="0" borderId="0" xfId="5" applyFont="1" applyFill="1" applyBorder="1" applyAlignment="1">
      <alignment vertical="center"/>
    </xf>
    <xf numFmtId="0" fontId="52" fillId="0" borderId="3" xfId="5" applyFont="1" applyFill="1" applyBorder="1" applyAlignment="1">
      <alignment horizontal="left" vertical="center"/>
    </xf>
    <xf numFmtId="0" fontId="52" fillId="2" borderId="36" xfId="5" applyFont="1" applyFill="1" applyBorder="1" applyAlignment="1">
      <alignment horizontal="center" vertical="center"/>
    </xf>
    <xf numFmtId="0" fontId="52" fillId="0" borderId="12" xfId="5" applyFont="1" applyFill="1" applyBorder="1" applyAlignment="1">
      <alignment vertical="center"/>
    </xf>
    <xf numFmtId="0" fontId="52" fillId="2" borderId="10" xfId="5" applyFont="1" applyFill="1" applyBorder="1" applyAlignment="1">
      <alignment horizontal="center" vertical="center"/>
    </xf>
    <xf numFmtId="0" fontId="52" fillId="2" borderId="12" xfId="5" applyFont="1" applyFill="1" applyBorder="1" applyAlignment="1">
      <alignment horizontal="center" vertical="center"/>
    </xf>
    <xf numFmtId="0" fontId="54" fillId="6" borderId="12" xfId="5" applyFont="1" applyFill="1" applyBorder="1" applyAlignment="1">
      <alignment horizontal="centerContinuous" vertical="center"/>
    </xf>
    <xf numFmtId="0" fontId="58" fillId="0" borderId="0" xfId="5" applyFont="1" applyFill="1" applyAlignment="1">
      <alignment vertical="center"/>
    </xf>
    <xf numFmtId="0" fontId="52" fillId="5" borderId="3" xfId="5" applyFont="1" applyFill="1" applyBorder="1" applyAlignment="1">
      <alignment horizontal="center" vertical="center"/>
    </xf>
    <xf numFmtId="0" fontId="52" fillId="0" borderId="3" xfId="5" applyFont="1" applyFill="1" applyBorder="1" applyAlignment="1">
      <alignment horizontal="centerContinuous" vertical="center"/>
    </xf>
    <xf numFmtId="0" fontId="52" fillId="0" borderId="2" xfId="5" applyFont="1" applyFill="1" applyBorder="1" applyAlignment="1">
      <alignment horizontal="centerContinuous" vertical="center"/>
    </xf>
    <xf numFmtId="0" fontId="52" fillId="0" borderId="10" xfId="5" applyFont="1" applyFill="1" applyBorder="1" applyAlignment="1">
      <alignment horizontal="centerContinuous" vertical="center"/>
    </xf>
    <xf numFmtId="0" fontId="52" fillId="5" borderId="5" xfId="5" applyFont="1" applyFill="1" applyBorder="1" applyAlignment="1">
      <alignment horizontal="center" vertical="center"/>
    </xf>
    <xf numFmtId="0" fontId="52" fillId="0" borderId="5" xfId="5" applyFont="1" applyFill="1" applyBorder="1" applyAlignment="1">
      <alignment horizontal="centerContinuous" vertical="center"/>
    </xf>
    <xf numFmtId="0" fontId="52" fillId="0" borderId="4" xfId="5" applyFont="1" applyFill="1" applyBorder="1" applyAlignment="1">
      <alignment horizontal="centerContinuous" vertical="center"/>
    </xf>
    <xf numFmtId="0" fontId="52" fillId="0" borderId="1" xfId="5" applyFont="1" applyFill="1" applyBorder="1" applyAlignment="1">
      <alignment horizontal="centerContinuous" vertical="center"/>
    </xf>
    <xf numFmtId="0" fontId="52" fillId="0" borderId="2" xfId="5" applyFont="1" applyFill="1" applyBorder="1" applyAlignment="1">
      <alignment horizontal="right" vertical="center"/>
    </xf>
    <xf numFmtId="0" fontId="7" fillId="0" borderId="10" xfId="5" applyFont="1" applyFill="1" applyBorder="1" applyAlignment="1">
      <alignment horizontal="left" vertical="center"/>
    </xf>
    <xf numFmtId="0" fontId="52" fillId="0" borderId="7" xfId="5" applyFont="1" applyFill="1" applyBorder="1" applyAlignment="1">
      <alignment horizontal="left" vertical="center"/>
    </xf>
    <xf numFmtId="0" fontId="52" fillId="0" borderId="6" xfId="5" applyFont="1" applyFill="1" applyBorder="1" applyAlignment="1">
      <alignment horizontal="left" vertical="center"/>
    </xf>
    <xf numFmtId="0" fontId="52" fillId="0" borderId="9" xfId="5" applyFont="1" applyFill="1" applyBorder="1" applyAlignment="1">
      <alignment horizontal="left" vertical="center"/>
    </xf>
    <xf numFmtId="0" fontId="52" fillId="0" borderId="7" xfId="5" applyFont="1" applyFill="1" applyBorder="1" applyAlignment="1">
      <alignment horizontal="right" vertical="center"/>
    </xf>
    <xf numFmtId="0" fontId="52" fillId="0" borderId="5" xfId="5" applyFont="1" applyFill="1" applyBorder="1" applyAlignment="1">
      <alignment horizontal="right" vertical="center"/>
    </xf>
    <xf numFmtId="0" fontId="52" fillId="0" borderId="3" xfId="5" applyFont="1" applyFill="1" applyBorder="1" applyAlignment="1">
      <alignment horizontal="right" vertical="center"/>
    </xf>
    <xf numFmtId="0" fontId="52" fillId="0" borderId="12" xfId="5" applyFont="1" applyFill="1" applyBorder="1" applyAlignment="1">
      <alignment horizontal="right" vertical="center"/>
    </xf>
    <xf numFmtId="0" fontId="52" fillId="0" borderId="2" xfId="5" applyFont="1" applyFill="1" applyBorder="1" applyAlignment="1">
      <alignment vertical="center"/>
    </xf>
    <xf numFmtId="0" fontId="52" fillId="0" borderId="10" xfId="5" applyFont="1" applyFill="1" applyBorder="1" applyAlignment="1">
      <alignment vertical="center"/>
    </xf>
    <xf numFmtId="0" fontId="49" fillId="0" borderId="3" xfId="5" applyFont="1" applyBorder="1" applyAlignment="1"/>
    <xf numFmtId="0" fontId="49" fillId="0" borderId="2" xfId="5" applyFont="1" applyBorder="1" applyAlignment="1"/>
    <xf numFmtId="0" fontId="59" fillId="0" borderId="0" xfId="5" applyFont="1" applyFill="1" applyAlignment="1">
      <alignment vertical="center"/>
    </xf>
    <xf numFmtId="0" fontId="73" fillId="0" borderId="0" xfId="0" applyFont="1" applyFill="1" applyBorder="1" applyAlignment="1">
      <alignment horizontal="left" vertical="center"/>
    </xf>
    <xf numFmtId="0" fontId="73" fillId="0" borderId="0" xfId="0" applyFont="1" applyFill="1" applyAlignment="1">
      <alignment horizontal="left" vertical="center"/>
    </xf>
    <xf numFmtId="0" fontId="61" fillId="0" borderId="0" xfId="0" applyFont="1" applyFill="1" applyAlignment="1">
      <alignment vertical="center"/>
    </xf>
    <xf numFmtId="0" fontId="8" fillId="0" borderId="7"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37" xfId="0" applyFont="1" applyFill="1" applyBorder="1" applyAlignment="1">
      <alignment horizontal="center" vertical="center" wrapText="1"/>
    </xf>
    <xf numFmtId="0" fontId="8" fillId="0" borderId="38" xfId="0" applyFont="1" applyFill="1" applyBorder="1" applyAlignment="1">
      <alignment horizontal="center" vertical="center" wrapText="1"/>
    </xf>
    <xf numFmtId="0" fontId="7" fillId="0" borderId="7" xfId="0" applyNumberFormat="1" applyFont="1" applyFill="1" applyBorder="1" applyAlignment="1">
      <alignment horizontal="center" vertical="center" textRotation="255"/>
    </xf>
    <xf numFmtId="0" fontId="7" fillId="0" borderId="6" xfId="0" applyNumberFormat="1" applyFont="1" applyFill="1" applyBorder="1" applyAlignment="1">
      <alignment horizontal="center" vertical="center" textRotation="255"/>
    </xf>
    <xf numFmtId="0" fontId="7" fillId="0" borderId="37" xfId="0" applyNumberFormat="1" applyFont="1" applyFill="1" applyBorder="1" applyAlignment="1">
      <alignment horizontal="center" vertical="center" textRotation="255"/>
    </xf>
    <xf numFmtId="0" fontId="7" fillId="0" borderId="6" xfId="0" applyFont="1" applyFill="1" applyBorder="1" applyAlignment="1">
      <alignment horizontal="center" vertical="center" wrapText="1"/>
    </xf>
    <xf numFmtId="0" fontId="7" fillId="0" borderId="37"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39" xfId="0" applyFont="1" applyFill="1" applyBorder="1" applyAlignment="1">
      <alignment horizontal="center" vertical="center" wrapText="1"/>
    </xf>
    <xf numFmtId="0" fontId="8" fillId="0" borderId="40" xfId="0" applyFont="1" applyFill="1" applyBorder="1" applyAlignment="1">
      <alignment horizontal="center" vertical="center" wrapText="1"/>
    </xf>
    <xf numFmtId="0" fontId="7" fillId="0" borderId="11" xfId="0" applyNumberFormat="1" applyFont="1" applyFill="1" applyBorder="1" applyAlignment="1">
      <alignment horizontal="center" vertical="center" textRotation="255"/>
    </xf>
    <xf numFmtId="0" fontId="7" fillId="0" borderId="0" xfId="0" applyNumberFormat="1" applyFont="1" applyFill="1" applyBorder="1" applyAlignment="1">
      <alignment horizontal="center" vertical="center" textRotation="255"/>
    </xf>
    <xf numFmtId="0" fontId="7" fillId="0" borderId="39" xfId="0" applyNumberFormat="1" applyFont="1" applyFill="1" applyBorder="1" applyAlignment="1">
      <alignment horizontal="center" vertical="center" textRotation="255"/>
    </xf>
    <xf numFmtId="0" fontId="7" fillId="0" borderId="39" xfId="0" applyFont="1" applyFill="1" applyBorder="1" applyAlignment="1">
      <alignment horizontal="center" vertical="center" wrapText="1"/>
    </xf>
    <xf numFmtId="0" fontId="8" fillId="0" borderId="8" xfId="0" applyFont="1" applyFill="1" applyBorder="1" applyAlignment="1">
      <alignment horizontal="left" vertical="center"/>
    </xf>
    <xf numFmtId="0" fontId="7" fillId="0" borderId="15" xfId="0" applyFont="1" applyFill="1" applyBorder="1" applyAlignment="1">
      <alignment horizontal="center" vertical="center"/>
    </xf>
    <xf numFmtId="0" fontId="38" fillId="6" borderId="41" xfId="0" applyFont="1" applyFill="1" applyBorder="1" applyAlignment="1">
      <alignment horizontal="center" vertical="center" textRotation="255"/>
    </xf>
    <xf numFmtId="0" fontId="7" fillId="0" borderId="3" xfId="0" applyFont="1" applyFill="1" applyBorder="1" applyAlignment="1">
      <alignment vertical="center"/>
    </xf>
    <xf numFmtId="0" fontId="7" fillId="7" borderId="3" xfId="0" applyFont="1" applyFill="1" applyBorder="1" applyAlignment="1">
      <alignment horizontal="center" vertical="center"/>
    </xf>
    <xf numFmtId="0" fontId="7" fillId="7" borderId="2" xfId="0" applyFont="1" applyFill="1" applyBorder="1" applyAlignment="1">
      <alignment horizontal="center" vertical="center"/>
    </xf>
    <xf numFmtId="0" fontId="7" fillId="3" borderId="2" xfId="0" applyFont="1" applyFill="1" applyBorder="1" applyAlignment="1">
      <alignment vertical="center"/>
    </xf>
    <xf numFmtId="0" fontId="7" fillId="3" borderId="10" xfId="0" applyFont="1" applyFill="1" applyBorder="1" applyAlignment="1">
      <alignment vertical="center"/>
    </xf>
    <xf numFmtId="0" fontId="7" fillId="7" borderId="19" xfId="0" applyFont="1" applyFill="1" applyBorder="1" applyAlignment="1">
      <alignment horizontal="center" vertical="center"/>
    </xf>
    <xf numFmtId="0" fontId="7" fillId="7" borderId="28" xfId="0" applyFont="1" applyFill="1" applyBorder="1" applyAlignment="1">
      <alignment horizontal="center" vertical="center"/>
    </xf>
    <xf numFmtId="176" fontId="7" fillId="0" borderId="2" xfId="0" applyNumberFormat="1" applyFont="1" applyFill="1" applyBorder="1" applyAlignment="1">
      <alignment horizontal="right" vertical="center"/>
    </xf>
    <xf numFmtId="176" fontId="7" fillId="0" borderId="10" xfId="0" applyNumberFormat="1" applyFont="1" applyFill="1" applyBorder="1" applyAlignment="1">
      <alignment horizontal="right" vertical="center"/>
    </xf>
    <xf numFmtId="176" fontId="7" fillId="0" borderId="20" xfId="0" applyNumberFormat="1" applyFont="1" applyFill="1" applyBorder="1" applyAlignment="1">
      <alignment horizontal="right" vertical="center"/>
    </xf>
    <xf numFmtId="0" fontId="7" fillId="0" borderId="11" xfId="0" applyFont="1" applyFill="1" applyBorder="1" applyAlignment="1">
      <alignment horizontal="right" vertical="center"/>
    </xf>
    <xf numFmtId="0" fontId="7" fillId="0" borderId="8" xfId="0" applyFont="1" applyFill="1" applyBorder="1" applyAlignment="1">
      <alignment horizontal="right" vertical="center"/>
    </xf>
    <xf numFmtId="0" fontId="7" fillId="0" borderId="7" xfId="0" applyFont="1" applyFill="1" applyBorder="1" applyAlignment="1">
      <alignment horizontal="right" vertical="center"/>
    </xf>
    <xf numFmtId="0" fontId="7" fillId="0" borderId="7" xfId="0" applyFont="1" applyFill="1" applyBorder="1" applyAlignment="1">
      <alignment vertical="center"/>
    </xf>
    <xf numFmtId="0" fontId="7" fillId="7" borderId="0" xfId="0" applyFont="1" applyFill="1" applyBorder="1" applyAlignment="1">
      <alignment horizontal="center" vertical="center"/>
    </xf>
    <xf numFmtId="0" fontId="7" fillId="7" borderId="4" xfId="0" applyFont="1" applyFill="1" applyBorder="1" applyAlignment="1">
      <alignment horizontal="center" vertical="center"/>
    </xf>
    <xf numFmtId="0" fontId="7" fillId="7" borderId="3" xfId="0" applyFont="1" applyFill="1" applyBorder="1" applyAlignment="1">
      <alignment vertical="center"/>
    </xf>
    <xf numFmtId="0" fontId="7" fillId="7" borderId="2" xfId="0" applyFont="1" applyFill="1" applyBorder="1" applyAlignment="1">
      <alignment vertical="center"/>
    </xf>
    <xf numFmtId="0" fontId="7" fillId="7" borderId="10" xfId="0" applyFont="1" applyFill="1" applyBorder="1" applyAlignment="1">
      <alignment vertical="center"/>
    </xf>
    <xf numFmtId="0" fontId="7" fillId="7" borderId="7" xfId="0" applyFont="1" applyFill="1" applyBorder="1" applyAlignment="1">
      <alignment horizontal="center" vertical="center"/>
    </xf>
    <xf numFmtId="0" fontId="7" fillId="7" borderId="5" xfId="0" applyFont="1" applyFill="1" applyBorder="1" applyAlignment="1">
      <alignment horizontal="center" vertical="center"/>
    </xf>
    <xf numFmtId="0" fontId="7" fillId="0" borderId="11" xfId="0" applyFont="1" applyFill="1" applyBorder="1" applyAlignment="1">
      <alignment vertical="center"/>
    </xf>
    <xf numFmtId="0" fontId="7" fillId="2" borderId="42" xfId="0" applyFont="1" applyFill="1" applyBorder="1" applyAlignment="1">
      <alignment horizontal="center" vertical="center"/>
    </xf>
    <xf numFmtId="0" fontId="5" fillId="0" borderId="6" xfId="0" applyFont="1" applyFill="1" applyBorder="1" applyAlignment="1">
      <alignment vertical="center"/>
    </xf>
    <xf numFmtId="0" fontId="6" fillId="0" borderId="6" xfId="0" applyFont="1" applyFill="1" applyBorder="1" applyAlignment="1">
      <alignment vertical="center"/>
    </xf>
    <xf numFmtId="0" fontId="5" fillId="0" borderId="0" xfId="0" applyFont="1" applyFill="1" applyAlignment="1">
      <alignment horizontal="right" vertical="center"/>
    </xf>
    <xf numFmtId="0" fontId="74" fillId="0" borderId="0" xfId="0" applyFont="1" applyFill="1" applyBorder="1" applyAlignment="1">
      <alignment horizontal="center" vertical="center"/>
    </xf>
    <xf numFmtId="0" fontId="75" fillId="0" borderId="0" xfId="0" applyFont="1" applyFill="1" applyBorder="1" applyAlignment="1">
      <alignment horizontal="center" vertical="center"/>
    </xf>
    <xf numFmtId="0" fontId="75" fillId="0" borderId="0" xfId="0" applyFont="1" applyFill="1" applyBorder="1" applyAlignment="1">
      <alignment vertical="center"/>
    </xf>
    <xf numFmtId="0" fontId="75" fillId="0" borderId="0" xfId="0" applyFont="1" applyFill="1" applyBorder="1" applyAlignment="1">
      <alignment horizontal="left" vertical="center"/>
    </xf>
    <xf numFmtId="49" fontId="75" fillId="0" borderId="0" xfId="0" applyNumberFormat="1" applyFont="1" applyFill="1" applyBorder="1" applyAlignment="1">
      <alignment horizontal="center" vertical="center"/>
    </xf>
    <xf numFmtId="0" fontId="74" fillId="0" borderId="0" xfId="0" applyFont="1" applyFill="1" applyBorder="1" applyAlignment="1">
      <alignment vertical="center"/>
    </xf>
    <xf numFmtId="0" fontId="75" fillId="0" borderId="0" xfId="0" applyFont="1" applyFill="1" applyBorder="1" applyAlignment="1">
      <alignment horizontal="left" vertical="center" shrinkToFit="1"/>
    </xf>
    <xf numFmtId="0" fontId="74" fillId="0" borderId="0" xfId="0" applyFont="1" applyFill="1" applyAlignment="1">
      <alignment vertical="center"/>
    </xf>
    <xf numFmtId="0" fontId="75" fillId="0" borderId="0" xfId="0" applyFont="1" applyFill="1" applyBorder="1" applyAlignment="1">
      <alignment horizontal="center" vertical="center" shrinkToFit="1"/>
    </xf>
    <xf numFmtId="0" fontId="8" fillId="0" borderId="0" xfId="0" applyFont="1" applyFill="1" applyBorder="1" applyAlignment="1">
      <alignment horizontal="center" vertical="center" shrinkToFit="1"/>
    </xf>
    <xf numFmtId="176" fontId="8" fillId="0" borderId="0" xfId="0" applyNumberFormat="1" applyFont="1" applyFill="1" applyBorder="1" applyAlignment="1">
      <alignment horizontal="right" vertical="center"/>
    </xf>
    <xf numFmtId="0" fontId="5" fillId="0" borderId="3" xfId="0" applyFont="1" applyFill="1" applyBorder="1" applyAlignment="1">
      <alignment vertical="center"/>
    </xf>
    <xf numFmtId="0" fontId="5" fillId="0" borderId="2" xfId="0" applyFont="1" applyFill="1" applyBorder="1" applyAlignment="1">
      <alignment vertical="center"/>
    </xf>
    <xf numFmtId="0" fontId="7" fillId="0" borderId="5" xfId="0" applyFont="1" applyFill="1" applyBorder="1" applyAlignment="1">
      <alignment vertical="center"/>
    </xf>
    <xf numFmtId="0" fontId="7" fillId="0" borderId="4" xfId="0" applyFont="1" applyFill="1" applyBorder="1" applyAlignment="1">
      <alignment vertical="center"/>
    </xf>
    <xf numFmtId="0" fontId="7" fillId="0" borderId="1" xfId="0" applyFont="1" applyFill="1" applyBorder="1" applyAlignment="1">
      <alignment vertical="center"/>
    </xf>
    <xf numFmtId="176" fontId="7" fillId="0" borderId="0" xfId="0" applyNumberFormat="1" applyFont="1" applyFill="1" applyBorder="1" applyAlignment="1">
      <alignment horizontal="right" vertical="center"/>
    </xf>
    <xf numFmtId="0" fontId="16" fillId="0" borderId="0" xfId="0" applyFont="1" applyFill="1" applyBorder="1" applyAlignment="1">
      <alignment vertical="center"/>
    </xf>
    <xf numFmtId="0" fontId="64" fillId="0" borderId="0" xfId="0" applyFont="1" applyFill="1" applyBorder="1" applyAlignment="1">
      <alignment horizontal="center" vertical="center"/>
    </xf>
    <xf numFmtId="0" fontId="0" fillId="0" borderId="0" xfId="0" applyFont="1" applyFill="1" applyAlignment="1">
      <alignment vertical="top" wrapText="1"/>
    </xf>
    <xf numFmtId="0" fontId="64" fillId="0" borderId="0" xfId="0" applyFont="1" applyFill="1" applyAlignment="1">
      <alignment vertical="center"/>
    </xf>
    <xf numFmtId="0" fontId="65" fillId="0" borderId="0" xfId="0" applyFont="1" applyFill="1" applyAlignment="1">
      <alignment vertical="center"/>
    </xf>
    <xf numFmtId="0" fontId="76" fillId="0" borderId="0" xfId="0" applyFont="1" applyBorder="1" applyAlignment="1">
      <alignment vertical="center"/>
    </xf>
    <xf numFmtId="0" fontId="14" fillId="0" borderId="0" xfId="0" applyFont="1" applyFill="1" applyAlignment="1">
      <alignment vertical="center"/>
    </xf>
    <xf numFmtId="0" fontId="68" fillId="0" borderId="0" xfId="0" applyFont="1" applyFill="1" applyBorder="1" applyAlignment="1">
      <alignment horizontal="center" vertical="center"/>
    </xf>
    <xf numFmtId="0" fontId="64" fillId="0" borderId="0" xfId="0" applyFont="1" applyBorder="1" applyAlignment="1">
      <alignment vertical="center"/>
    </xf>
    <xf numFmtId="0" fontId="81" fillId="0" borderId="0" xfId="0" applyFont="1" applyFill="1" applyAlignment="1">
      <alignment vertical="center"/>
    </xf>
    <xf numFmtId="0" fontId="76" fillId="0" borderId="0" xfId="0" applyFont="1" applyFill="1" applyAlignment="1">
      <alignment vertical="center"/>
    </xf>
    <xf numFmtId="0" fontId="77" fillId="0" borderId="0" xfId="0" applyFont="1" applyFill="1" applyAlignment="1">
      <alignment vertical="center"/>
    </xf>
    <xf numFmtId="0" fontId="7" fillId="0" borderId="10" xfId="0" applyFont="1" applyFill="1" applyBorder="1" applyAlignment="1">
      <alignment horizontal="left" vertical="center"/>
    </xf>
    <xf numFmtId="0" fontId="7" fillId="0" borderId="2" xfId="0" applyFont="1" applyFill="1" applyBorder="1" applyAlignment="1">
      <alignment horizontal="left" vertical="center"/>
    </xf>
    <xf numFmtId="0" fontId="7" fillId="0" borderId="3" xfId="0" applyFont="1" applyFill="1" applyBorder="1" applyAlignment="1">
      <alignment horizontal="left" vertical="center"/>
    </xf>
    <xf numFmtId="0" fontId="7" fillId="2" borderId="12" xfId="0" applyFont="1" applyFill="1" applyBorder="1" applyAlignment="1">
      <alignment horizontal="center" vertical="center"/>
    </xf>
    <xf numFmtId="0" fontId="7" fillId="2" borderId="10" xfId="0" applyFont="1" applyFill="1" applyBorder="1" applyAlignment="1">
      <alignment horizontal="center" vertical="center"/>
    </xf>
    <xf numFmtId="0" fontId="38" fillId="6" borderId="10" xfId="0" applyFont="1" applyFill="1" applyBorder="1" applyAlignment="1">
      <alignment horizontal="center" vertical="center"/>
    </xf>
    <xf numFmtId="0" fontId="7" fillId="5" borderId="10" xfId="0" applyFont="1" applyFill="1" applyBorder="1" applyAlignment="1">
      <alignment horizontal="center" vertical="center" shrinkToFit="1"/>
    </xf>
    <xf numFmtId="0" fontId="7" fillId="5" borderId="2" xfId="0" applyFont="1" applyFill="1" applyBorder="1" applyAlignment="1">
      <alignment horizontal="center" vertical="center" shrinkToFit="1"/>
    </xf>
    <xf numFmtId="0" fontId="7" fillId="5" borderId="3" xfId="0" applyFont="1" applyFill="1" applyBorder="1" applyAlignment="1">
      <alignment horizontal="center" vertical="center" shrinkToFit="1"/>
    </xf>
    <xf numFmtId="0" fontId="1" fillId="0" borderId="0" xfId="0" applyFont="1" applyFill="1" applyAlignment="1">
      <alignment vertical="center"/>
    </xf>
    <xf numFmtId="0" fontId="6" fillId="0" borderId="0" xfId="0" applyFont="1" applyFill="1" applyAlignment="1">
      <alignment vertical="center"/>
    </xf>
    <xf numFmtId="0" fontId="86" fillId="0" borderId="0" xfId="0" applyFont="1" applyFill="1" applyAlignment="1">
      <alignment vertical="center"/>
    </xf>
    <xf numFmtId="0" fontId="87" fillId="0" borderId="0" xfId="0" applyFont="1" applyFill="1" applyAlignment="1">
      <alignment vertical="center"/>
    </xf>
    <xf numFmtId="0" fontId="88" fillId="0" borderId="0" xfId="0" applyFont="1" applyFill="1" applyAlignment="1">
      <alignment vertical="center"/>
    </xf>
    <xf numFmtId="0" fontId="75" fillId="0" borderId="10" xfId="0" applyFont="1" applyFill="1" applyBorder="1" applyAlignment="1">
      <alignment horizontal="left" vertical="center"/>
    </xf>
    <xf numFmtId="0" fontId="7" fillId="0" borderId="8" xfId="0" applyFont="1" applyFill="1" applyBorder="1" applyAlignment="1">
      <alignment horizontal="left" vertical="center" wrapText="1"/>
    </xf>
    <xf numFmtId="0" fontId="7" fillId="0" borderId="0" xfId="0" applyFont="1" applyFill="1" applyBorder="1" applyAlignment="1">
      <alignment horizontal="left" vertical="center" wrapText="1"/>
    </xf>
    <xf numFmtId="0" fontId="7" fillId="0" borderId="8"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0" xfId="0" applyFont="1" applyFill="1" applyBorder="1" applyAlignment="1">
      <alignment horizontal="center" vertical="center" wrapText="1"/>
    </xf>
    <xf numFmtId="0" fontId="7" fillId="0" borderId="39" xfId="0" applyFont="1" applyFill="1" applyBorder="1" applyAlignment="1">
      <alignment horizontal="center" vertical="center" wrapText="1"/>
    </xf>
    <xf numFmtId="0" fontId="7" fillId="0" borderId="9" xfId="0" applyFont="1" applyFill="1" applyBorder="1" applyAlignment="1">
      <alignment vertical="top" wrapText="1"/>
    </xf>
    <xf numFmtId="0" fontId="7" fillId="0" borderId="6" xfId="0" applyFont="1" applyFill="1" applyBorder="1" applyAlignment="1">
      <alignment vertical="top" wrapText="1"/>
    </xf>
    <xf numFmtId="0" fontId="6" fillId="0" borderId="0" xfId="0" applyFont="1" applyFill="1" applyAlignment="1">
      <alignment vertical="center"/>
    </xf>
    <xf numFmtId="0" fontId="7" fillId="0" borderId="0" xfId="0" applyFont="1" applyAlignment="1">
      <alignment vertical="center"/>
    </xf>
    <xf numFmtId="0" fontId="82" fillId="0" borderId="0" xfId="0" applyFont="1" applyAlignment="1">
      <alignment vertical="center"/>
    </xf>
    <xf numFmtId="0" fontId="83" fillId="0" borderId="0" xfId="0" applyFont="1" applyAlignment="1">
      <alignment vertical="center"/>
    </xf>
    <xf numFmtId="0" fontId="75" fillId="0" borderId="0" xfId="0" applyFont="1" applyAlignment="1">
      <alignment vertical="center"/>
    </xf>
    <xf numFmtId="0" fontId="7" fillId="0" borderId="1" xfId="0" applyFont="1" applyBorder="1" applyAlignment="1">
      <alignment horizontal="left" vertical="center"/>
    </xf>
    <xf numFmtId="0" fontId="7" fillId="0" borderId="5" xfId="0" applyFont="1" applyBorder="1" applyAlignment="1">
      <alignment horizontal="left" vertical="center"/>
    </xf>
    <xf numFmtId="0" fontId="7" fillId="0" borderId="10" xfId="0" applyFont="1" applyBorder="1" applyAlignment="1">
      <alignment horizontal="left" vertical="center"/>
    </xf>
    <xf numFmtId="0" fontId="7" fillId="0" borderId="3" xfId="0" applyFont="1" applyBorder="1" applyAlignment="1">
      <alignment horizontal="left" vertical="center"/>
    </xf>
    <xf numFmtId="0" fontId="7" fillId="0" borderId="9" xfId="0" applyFont="1" applyBorder="1" applyAlignment="1">
      <alignment horizontal="left" vertical="center"/>
    </xf>
    <xf numFmtId="0" fontId="7" fillId="0" borderId="7" xfId="0" applyFont="1" applyBorder="1" applyAlignment="1">
      <alignment horizontal="left" vertical="center"/>
    </xf>
    <xf numFmtId="0" fontId="7" fillId="11" borderId="12" xfId="0" applyFont="1" applyFill="1" applyBorder="1" applyAlignment="1">
      <alignment vertical="center"/>
    </xf>
    <xf numFmtId="0" fontId="7" fillId="14" borderId="12" xfId="0" applyFont="1" applyFill="1" applyBorder="1" applyAlignment="1">
      <alignment vertical="center"/>
    </xf>
    <xf numFmtId="0" fontId="7" fillId="14" borderId="44" xfId="0" applyFont="1" applyFill="1" applyBorder="1" applyAlignment="1">
      <alignment horizontal="center" vertical="center"/>
    </xf>
    <xf numFmtId="0" fontId="7" fillId="3" borderId="1" xfId="0" applyFont="1" applyFill="1" applyBorder="1" applyAlignment="1">
      <alignment horizontal="right" vertical="center"/>
    </xf>
    <xf numFmtId="0" fontId="7" fillId="3" borderId="4" xfId="0" applyFont="1" applyFill="1" applyBorder="1" applyAlignment="1">
      <alignment horizontal="right" vertical="center"/>
    </xf>
    <xf numFmtId="0" fontId="7" fillId="3" borderId="5" xfId="0" applyFont="1" applyFill="1" applyBorder="1" applyAlignment="1">
      <alignment horizontal="right" vertical="center"/>
    </xf>
    <xf numFmtId="0" fontId="7" fillId="0" borderId="5" xfId="0" applyFont="1" applyBorder="1" applyAlignment="1">
      <alignment horizontal="right" vertical="center"/>
    </xf>
    <xf numFmtId="0" fontId="7" fillId="0" borderId="4" xfId="0" applyFont="1" applyBorder="1" applyAlignment="1">
      <alignment horizontal="right" vertical="center"/>
    </xf>
    <xf numFmtId="0" fontId="7" fillId="3" borderId="8" xfId="0" applyFont="1" applyFill="1" applyBorder="1" applyAlignment="1">
      <alignment horizontal="right" vertical="center"/>
    </xf>
    <xf numFmtId="0" fontId="7" fillId="3" borderId="0" xfId="0" applyFont="1" applyFill="1" applyAlignment="1">
      <alignment horizontal="right" vertical="center"/>
    </xf>
    <xf numFmtId="0" fontId="7" fillId="12" borderId="11" xfId="0" applyFont="1" applyFill="1" applyBorder="1" applyAlignment="1">
      <alignment horizontal="right" vertical="center"/>
    </xf>
    <xf numFmtId="0" fontId="7" fillId="12" borderId="0" xfId="0" applyFont="1" applyFill="1" applyAlignment="1">
      <alignment horizontal="right" vertical="center"/>
    </xf>
    <xf numFmtId="0" fontId="7" fillId="12" borderId="8" xfId="0" applyFont="1" applyFill="1" applyBorder="1" applyAlignment="1">
      <alignment horizontal="right" vertical="center"/>
    </xf>
    <xf numFmtId="0" fontId="7" fillId="0" borderId="11" xfId="0" applyFont="1" applyBorder="1" applyAlignment="1">
      <alignment horizontal="right" vertical="center"/>
    </xf>
    <xf numFmtId="0" fontId="7" fillId="0" borderId="0" xfId="0" applyFont="1" applyAlignment="1">
      <alignment horizontal="right" vertical="center"/>
    </xf>
    <xf numFmtId="0" fontId="7" fillId="3" borderId="11" xfId="0" applyFont="1" applyFill="1" applyBorder="1" applyAlignment="1">
      <alignment horizontal="right" vertical="center"/>
    </xf>
    <xf numFmtId="0" fontId="7" fillId="3" borderId="6" xfId="0" applyFont="1" applyFill="1" applyBorder="1" applyAlignment="1">
      <alignment horizontal="right" vertical="center"/>
    </xf>
    <xf numFmtId="0" fontId="7" fillId="3" borderId="7" xfId="0" applyFont="1" applyFill="1" applyBorder="1" applyAlignment="1">
      <alignment horizontal="right" vertical="center"/>
    </xf>
    <xf numFmtId="0" fontId="7" fillId="0" borderId="7" xfId="0" applyFont="1" applyBorder="1" applyAlignment="1">
      <alignment horizontal="right" vertical="center"/>
    </xf>
    <xf numFmtId="0" fontId="7" fillId="0" borderId="6" xfId="0" applyFont="1" applyBorder="1" applyAlignment="1">
      <alignment horizontal="right" vertical="center"/>
    </xf>
    <xf numFmtId="0" fontId="7" fillId="0" borderId="8" xfId="0" applyFont="1" applyBorder="1" applyAlignment="1">
      <alignment horizontal="right" vertical="center" shrinkToFit="1"/>
    </xf>
    <xf numFmtId="0" fontId="7" fillId="0" borderId="0" xfId="0" applyFont="1" applyAlignment="1">
      <alignment horizontal="right" vertical="center" shrinkToFit="1"/>
    </xf>
    <xf numFmtId="0" fontId="7" fillId="0" borderId="11" xfId="0" applyFont="1" applyBorder="1" applyAlignment="1">
      <alignment horizontal="right" vertical="center" shrinkToFit="1"/>
    </xf>
    <xf numFmtId="0" fontId="7" fillId="0" borderId="9" xfId="0" applyFont="1" applyBorder="1" applyAlignment="1">
      <alignment horizontal="right" vertical="center" shrinkToFit="1"/>
    </xf>
    <xf numFmtId="0" fontId="7" fillId="0" borderId="6" xfId="0" applyFont="1" applyBorder="1" applyAlignment="1">
      <alignment horizontal="right" vertical="center" shrinkToFit="1"/>
    </xf>
    <xf numFmtId="0" fontId="7" fillId="0" borderId="7" xfId="0" applyFont="1" applyBorder="1" applyAlignment="1">
      <alignment horizontal="right" vertical="center" shrinkToFit="1"/>
    </xf>
    <xf numFmtId="0" fontId="7" fillId="0" borderId="1" xfId="0" applyFont="1" applyBorder="1" applyAlignment="1">
      <alignment horizontal="right" vertical="center" shrinkToFit="1"/>
    </xf>
    <xf numFmtId="0" fontId="7" fillId="5" borderId="10" xfId="0" applyFont="1" applyFill="1" applyBorder="1" applyAlignment="1">
      <alignment horizontal="right" vertical="center" shrinkToFit="1"/>
    </xf>
    <xf numFmtId="0" fontId="7" fillId="5" borderId="2" xfId="0" applyFont="1" applyFill="1" applyBorder="1" applyAlignment="1">
      <alignment horizontal="right" vertical="center" shrinkToFit="1"/>
    </xf>
    <xf numFmtId="0" fontId="7" fillId="5" borderId="3" xfId="0" applyFont="1" applyFill="1" applyBorder="1" applyAlignment="1">
      <alignment horizontal="right" vertical="center" shrinkToFit="1"/>
    </xf>
    <xf numFmtId="0" fontId="7" fillId="0" borderId="125" xfId="0" applyFont="1" applyBorder="1" applyAlignment="1">
      <alignment vertical="center"/>
    </xf>
    <xf numFmtId="0" fontId="7" fillId="0" borderId="47" xfId="0" applyFont="1" applyBorder="1" applyAlignment="1">
      <alignment vertical="center"/>
    </xf>
    <xf numFmtId="0" fontId="7" fillId="14" borderId="2" xfId="0" applyFont="1" applyFill="1" applyBorder="1" applyAlignment="1">
      <alignment horizontal="center" vertical="center" shrinkToFit="1"/>
    </xf>
    <xf numFmtId="0" fontId="7" fillId="14" borderId="10" xfId="0" applyFont="1" applyFill="1" applyBorder="1" applyAlignment="1">
      <alignment horizontal="center" vertical="center" shrinkToFit="1"/>
    </xf>
    <xf numFmtId="0" fontId="7" fillId="14" borderId="12" xfId="0" applyFont="1" applyFill="1" applyBorder="1" applyAlignment="1">
      <alignment horizontal="center" vertical="center"/>
    </xf>
    <xf numFmtId="0" fontId="8" fillId="0" borderId="0" xfId="0" applyFont="1" applyAlignment="1">
      <alignment horizontal="right" vertical="center"/>
    </xf>
    <xf numFmtId="0" fontId="8" fillId="0" borderId="0" xfId="0" applyFont="1" applyAlignment="1">
      <alignment vertical="center"/>
    </xf>
    <xf numFmtId="0" fontId="7" fillId="0" borderId="5" xfId="0" applyFont="1" applyBorder="1" applyAlignment="1">
      <alignment horizontal="right" vertical="center" shrinkToFit="1"/>
    </xf>
    <xf numFmtId="0" fontId="78" fillId="15" borderId="126" xfId="0" applyFont="1" applyFill="1" applyBorder="1" applyAlignment="1">
      <alignment horizontal="centerContinuous" vertical="center" wrapText="1"/>
    </xf>
    <xf numFmtId="0" fontId="78" fillId="15" borderId="127" xfId="0" applyFont="1" applyFill="1" applyBorder="1" applyAlignment="1">
      <alignment horizontal="centerContinuous" vertical="center" wrapText="1"/>
    </xf>
    <xf numFmtId="0" fontId="78" fillId="15" borderId="129" xfId="0" applyFont="1" applyFill="1" applyBorder="1" applyAlignment="1">
      <alignment horizontal="centerContinuous" vertical="center" wrapText="1"/>
    </xf>
    <xf numFmtId="0" fontId="0" fillId="0" borderId="0" xfId="0" applyAlignment="1">
      <alignment vertical="center" wrapText="1"/>
    </xf>
    <xf numFmtId="0" fontId="38" fillId="10" borderId="8" xfId="0" applyFont="1" applyFill="1" applyBorder="1" applyAlignment="1">
      <alignment horizontal="center" vertical="center" wrapText="1"/>
    </xf>
    <xf numFmtId="0" fontId="6" fillId="0" borderId="0" xfId="0" applyFont="1" applyFill="1" applyAlignment="1">
      <alignment vertical="center"/>
    </xf>
    <xf numFmtId="0" fontId="8" fillId="0" borderId="0" xfId="0" applyFont="1" applyFill="1" applyAlignment="1">
      <alignment horizontal="left" vertical="center"/>
    </xf>
    <xf numFmtId="0" fontId="6" fillId="0" borderId="0" xfId="0" applyFont="1" applyFill="1" applyAlignment="1">
      <alignment vertical="center"/>
    </xf>
    <xf numFmtId="0" fontId="8" fillId="0" borderId="0" xfId="0" applyFont="1" applyFill="1" applyAlignment="1">
      <alignment horizontal="left" vertical="center"/>
    </xf>
    <xf numFmtId="0" fontId="7" fillId="2" borderId="12" xfId="0" applyFont="1" applyFill="1" applyBorder="1" applyAlignment="1">
      <alignment horizontal="center" vertical="center"/>
    </xf>
    <xf numFmtId="0" fontId="7" fillId="0" borderId="10" xfId="0" applyFont="1" applyFill="1" applyBorder="1" applyAlignment="1">
      <alignment horizontal="left" vertical="center"/>
    </xf>
    <xf numFmtId="0" fontId="7" fillId="0" borderId="2" xfId="0" applyFont="1" applyFill="1" applyBorder="1" applyAlignment="1">
      <alignment horizontal="left" vertical="center"/>
    </xf>
    <xf numFmtId="0" fontId="7" fillId="0" borderId="3" xfId="0" applyFont="1" applyFill="1" applyBorder="1" applyAlignment="1">
      <alignment horizontal="left" vertical="center"/>
    </xf>
    <xf numFmtId="0" fontId="7" fillId="0" borderId="0" xfId="0" applyFont="1" applyFill="1" applyBorder="1" applyAlignment="1">
      <alignment horizontal="center" vertical="center"/>
    </xf>
    <xf numFmtId="0" fontId="7" fillId="0" borderId="24" xfId="0" applyFont="1" applyFill="1" applyBorder="1" applyAlignment="1">
      <alignment horizontal="center" vertical="center"/>
    </xf>
    <xf numFmtId="0" fontId="7" fillId="0" borderId="19" xfId="0" applyFont="1" applyFill="1" applyBorder="1" applyAlignment="1">
      <alignment horizontal="center" vertical="center"/>
    </xf>
    <xf numFmtId="0" fontId="7" fillId="0" borderId="0" xfId="0" applyFont="1" applyFill="1" applyBorder="1" applyAlignment="1">
      <alignment horizontal="left" vertical="center"/>
    </xf>
    <xf numFmtId="0" fontId="7" fillId="0" borderId="0" xfId="0" applyFont="1" applyAlignment="1">
      <alignment horizontal="center" vertical="center"/>
    </xf>
    <xf numFmtId="0" fontId="81" fillId="0" borderId="0" xfId="0" applyFont="1" applyAlignment="1">
      <alignment horizontal="left" vertical="center"/>
    </xf>
    <xf numFmtId="0" fontId="81" fillId="0" borderId="0" xfId="0" applyFont="1" applyAlignment="1">
      <alignment vertical="center"/>
    </xf>
    <xf numFmtId="0" fontId="6" fillId="0" borderId="0" xfId="0" applyFont="1" applyAlignment="1">
      <alignment vertical="center"/>
    </xf>
    <xf numFmtId="0" fontId="6" fillId="0" borderId="0" xfId="0" applyFont="1" applyAlignment="1">
      <alignment horizontal="center" vertical="center"/>
    </xf>
    <xf numFmtId="0" fontId="7" fillId="0" borderId="0" xfId="0" applyFont="1" applyAlignment="1">
      <alignment horizontal="left" vertical="center" wrapText="1"/>
    </xf>
    <xf numFmtId="0" fontId="1" fillId="0" borderId="0" xfId="0" applyFont="1" applyAlignment="1">
      <alignment vertical="center"/>
    </xf>
    <xf numFmtId="0" fontId="6" fillId="0" borderId="0" xfId="0" applyFont="1" applyAlignment="1">
      <alignment horizontal="left" vertical="center"/>
    </xf>
    <xf numFmtId="0" fontId="8" fillId="0" borderId="30" xfId="0" applyFont="1" applyFill="1" applyBorder="1" applyAlignment="1">
      <alignment horizontal="left" vertical="center"/>
    </xf>
    <xf numFmtId="0" fontId="8" fillId="0" borderId="31" xfId="0" applyFont="1" applyFill="1" applyBorder="1" applyAlignment="1">
      <alignment horizontal="left" vertical="center" wrapText="1"/>
    </xf>
    <xf numFmtId="0" fontId="7" fillId="0" borderId="0" xfId="0" applyFont="1" applyAlignment="1">
      <alignment horizontal="center" vertical="center" wrapText="1"/>
    </xf>
    <xf numFmtId="0" fontId="29" fillId="0" borderId="0" xfId="0" applyFont="1" applyAlignment="1">
      <alignment vertical="center"/>
    </xf>
    <xf numFmtId="0" fontId="24" fillId="0" borderId="0" xfId="0" applyFont="1" applyAlignment="1">
      <alignment vertical="center"/>
    </xf>
    <xf numFmtId="0" fontId="26" fillId="0" borderId="0" xfId="0" applyFont="1" applyAlignment="1">
      <alignment vertical="center"/>
    </xf>
    <xf numFmtId="0" fontId="71" fillId="0" borderId="0" xfId="0" applyFont="1" applyAlignment="1">
      <alignment vertical="center"/>
    </xf>
    <xf numFmtId="0" fontId="89" fillId="0" borderId="0" xfId="0" applyFont="1" applyAlignment="1">
      <alignment vertical="center"/>
    </xf>
    <xf numFmtId="0" fontId="81" fillId="0" borderId="0" xfId="0" applyFont="1" applyAlignment="1">
      <alignment horizontal="right" vertical="center"/>
    </xf>
    <xf numFmtId="0" fontId="97" fillId="0" borderId="0" xfId="0" applyFont="1" applyAlignment="1">
      <alignment vertical="center"/>
    </xf>
    <xf numFmtId="0" fontId="71" fillId="0" borderId="4" xfId="0" applyFont="1" applyBorder="1" applyAlignment="1">
      <alignment vertical="center"/>
    </xf>
    <xf numFmtId="0" fontId="71" fillId="0" borderId="4" xfId="0" applyFont="1" applyBorder="1" applyAlignment="1">
      <alignment horizontal="center" vertical="center"/>
    </xf>
    <xf numFmtId="0" fontId="97" fillId="0" borderId="4" xfId="0" applyFont="1" applyBorder="1" applyAlignment="1">
      <alignment vertical="center"/>
    </xf>
    <xf numFmtId="0" fontId="72" fillId="0" borderId="0" xfId="0" applyFont="1" applyAlignment="1">
      <alignment vertical="center"/>
    </xf>
    <xf numFmtId="0" fontId="98" fillId="0" borderId="10" xfId="0" applyFont="1" applyFill="1" applyBorder="1" applyAlignment="1">
      <alignment horizontal="left" vertical="center"/>
    </xf>
    <xf numFmtId="0" fontId="99" fillId="0" borderId="2" xfId="0" applyFont="1" applyFill="1" applyBorder="1" applyAlignment="1">
      <alignment horizontal="left" vertical="center"/>
    </xf>
    <xf numFmtId="0" fontId="98" fillId="0" borderId="2" xfId="0" applyFont="1" applyFill="1" applyBorder="1" applyAlignment="1">
      <alignment horizontal="left" vertical="center"/>
    </xf>
    <xf numFmtId="0" fontId="98" fillId="0" borderId="3" xfId="0" applyFont="1" applyFill="1" applyBorder="1" applyAlignment="1">
      <alignment horizontal="left" vertical="center"/>
    </xf>
    <xf numFmtId="0" fontId="98" fillId="2" borderId="12" xfId="0" applyFont="1" applyFill="1" applyBorder="1" applyAlignment="1">
      <alignment horizontal="center" vertical="center"/>
    </xf>
    <xf numFmtId="0" fontId="98" fillId="2" borderId="10" xfId="0" applyFont="1" applyFill="1" applyBorder="1" applyAlignment="1">
      <alignment horizontal="center" vertical="center"/>
    </xf>
    <xf numFmtId="0" fontId="44" fillId="0" borderId="0" xfId="0" applyFont="1" applyAlignment="1">
      <alignment vertical="center"/>
    </xf>
    <xf numFmtId="0" fontId="32" fillId="0" borderId="0" xfId="0" applyFont="1" applyAlignment="1">
      <alignment vertical="center"/>
    </xf>
    <xf numFmtId="0" fontId="25" fillId="0" borderId="0" xfId="0" applyFont="1" applyAlignment="1">
      <alignment vertical="center"/>
    </xf>
    <xf numFmtId="0" fontId="18" fillId="0" borderId="0" xfId="0" applyFont="1" applyAlignment="1">
      <alignment vertical="center"/>
    </xf>
    <xf numFmtId="0" fontId="30" fillId="0" borderId="0" xfId="0" applyFont="1" applyAlignment="1">
      <alignment vertical="center"/>
    </xf>
    <xf numFmtId="0" fontId="27" fillId="0" borderId="0" xfId="0" applyFont="1" applyAlignment="1">
      <alignment vertical="center"/>
    </xf>
    <xf numFmtId="0" fontId="16" fillId="0" borderId="0" xfId="0" applyFont="1" applyAlignment="1">
      <alignment vertical="center"/>
    </xf>
    <xf numFmtId="0" fontId="100" fillId="0" borderId="0" xfId="0" applyFont="1" applyAlignment="1">
      <alignment vertical="center"/>
    </xf>
    <xf numFmtId="14" fontId="7" fillId="0" borderId="0" xfId="0" applyNumberFormat="1" applyFont="1" applyFill="1" applyBorder="1" applyAlignment="1">
      <alignment horizontal="center" vertical="center"/>
    </xf>
    <xf numFmtId="0" fontId="58" fillId="0" borderId="0" xfId="0" applyFont="1" applyAlignment="1">
      <alignment vertical="center"/>
    </xf>
    <xf numFmtId="0" fontId="57" fillId="0" borderId="0" xfId="0" applyFont="1" applyAlignment="1">
      <alignment vertical="center"/>
    </xf>
    <xf numFmtId="0" fontId="50" fillId="0" borderId="0" xfId="0" applyFont="1" applyAlignment="1">
      <alignment vertical="center"/>
    </xf>
    <xf numFmtId="0" fontId="101" fillId="0" borderId="0" xfId="0" applyFont="1" applyAlignment="1">
      <alignment vertical="center"/>
    </xf>
    <xf numFmtId="0" fontId="102" fillId="0" borderId="0" xfId="0" applyFont="1" applyAlignment="1">
      <alignment vertical="center"/>
    </xf>
    <xf numFmtId="0" fontId="103" fillId="0" borderId="0" xfId="0" applyFont="1" applyAlignment="1">
      <alignment vertical="center"/>
    </xf>
    <xf numFmtId="0" fontId="6" fillId="0" borderId="0" xfId="5" applyFont="1" applyFill="1" applyAlignment="1">
      <alignment horizontal="left" vertical="center"/>
    </xf>
    <xf numFmtId="0" fontId="6" fillId="0" borderId="0" xfId="5" applyFont="1" applyFill="1" applyAlignment="1">
      <alignment vertical="center"/>
    </xf>
    <xf numFmtId="0" fontId="7" fillId="0" borderId="0" xfId="5" applyFont="1" applyFill="1" applyAlignment="1">
      <alignment vertical="center"/>
    </xf>
    <xf numFmtId="0" fontId="44" fillId="0" borderId="0" xfId="5" applyFont="1" applyFill="1" applyAlignment="1">
      <alignment vertical="center"/>
    </xf>
    <xf numFmtId="0" fontId="29" fillId="0" borderId="0" xfId="5" applyFont="1" applyFill="1" applyAlignment="1">
      <alignment vertical="center"/>
    </xf>
    <xf numFmtId="0" fontId="30" fillId="0" borderId="0" xfId="5" applyFont="1" applyFill="1" applyAlignment="1">
      <alignment vertical="center"/>
    </xf>
    <xf numFmtId="0" fontId="7" fillId="0" borderId="0" xfId="5" applyFont="1" applyFill="1" applyAlignment="1">
      <alignment horizontal="right" vertical="center"/>
    </xf>
    <xf numFmtId="0" fontId="7" fillId="6" borderId="10" xfId="5" applyFont="1" applyFill="1" applyBorder="1" applyAlignment="1">
      <alignment horizontal="centerContinuous" vertical="center"/>
    </xf>
    <xf numFmtId="0" fontId="7" fillId="6" borderId="2" xfId="5" applyFont="1" applyFill="1" applyBorder="1" applyAlignment="1">
      <alignment horizontal="centerContinuous" vertical="center"/>
    </xf>
    <xf numFmtId="0" fontId="7" fillId="6" borderId="3" xfId="5" applyFont="1" applyFill="1" applyBorder="1" applyAlignment="1">
      <alignment horizontal="centerContinuous" vertical="center"/>
    </xf>
    <xf numFmtId="0" fontId="7" fillId="0" borderId="1" xfId="5" applyFont="1" applyFill="1" applyBorder="1" applyAlignment="1">
      <alignment horizontal="center" vertical="center" textRotation="255"/>
    </xf>
    <xf numFmtId="0" fontId="7" fillId="0" borderId="9" xfId="5" applyFont="1" applyFill="1" applyBorder="1" applyAlignment="1">
      <alignment horizontal="center" vertical="center" textRotation="255"/>
    </xf>
    <xf numFmtId="0" fontId="7" fillId="0" borderId="8" xfId="5" applyFont="1" applyFill="1" applyBorder="1" applyAlignment="1">
      <alignment horizontal="center" vertical="center" textRotation="255"/>
    </xf>
    <xf numFmtId="0" fontId="7" fillId="0" borderId="0" xfId="5" applyFont="1" applyFill="1" applyBorder="1" applyAlignment="1">
      <alignment vertical="center"/>
    </xf>
    <xf numFmtId="0" fontId="7" fillId="0" borderId="1" xfId="5" applyFont="1" applyFill="1" applyBorder="1" applyAlignment="1">
      <alignment vertical="center"/>
    </xf>
    <xf numFmtId="0" fontId="7" fillId="0" borderId="4" xfId="5" applyFont="1" applyFill="1" applyBorder="1" applyAlignment="1">
      <alignment vertical="center"/>
    </xf>
    <xf numFmtId="0" fontId="7" fillId="0" borderId="5" xfId="5" applyFont="1" applyFill="1" applyBorder="1" applyAlignment="1">
      <alignment vertical="center"/>
    </xf>
    <xf numFmtId="0" fontId="7" fillId="0" borderId="6" xfId="5" applyFont="1" applyFill="1" applyBorder="1" applyAlignment="1">
      <alignment vertical="center"/>
    </xf>
    <xf numFmtId="0" fontId="7" fillId="0" borderId="9" xfId="5" applyFont="1" applyFill="1" applyBorder="1" applyAlignment="1">
      <alignment vertical="center"/>
    </xf>
    <xf numFmtId="0" fontId="7" fillId="0" borderId="7" xfId="5" applyFont="1" applyFill="1" applyBorder="1" applyAlignment="1">
      <alignment vertical="center"/>
    </xf>
    <xf numFmtId="0" fontId="29" fillId="0" borderId="0" xfId="5" applyFont="1" applyFill="1" applyAlignment="1">
      <alignment horizontal="left" vertical="center" wrapText="1"/>
    </xf>
    <xf numFmtId="0" fontId="8" fillId="0" borderId="0" xfId="5" applyFont="1" applyFill="1" applyBorder="1" applyAlignment="1">
      <alignment horizontal="center" vertical="center"/>
    </xf>
    <xf numFmtId="0" fontId="8" fillId="0" borderId="0" xfId="5" applyFont="1" applyFill="1" applyBorder="1" applyAlignment="1">
      <alignment vertical="center"/>
    </xf>
    <xf numFmtId="0" fontId="8" fillId="0" borderId="0" xfId="5" applyFont="1" applyFill="1" applyBorder="1" applyAlignment="1">
      <alignment horizontal="centerContinuous" vertical="center"/>
    </xf>
    <xf numFmtId="0" fontId="6" fillId="0" borderId="0" xfId="0" applyFont="1" applyFill="1" applyAlignment="1">
      <alignment vertical="center"/>
    </xf>
    <xf numFmtId="0" fontId="6" fillId="0" borderId="0" xfId="0" applyFont="1" applyFill="1" applyAlignment="1">
      <alignment vertical="center"/>
    </xf>
    <xf numFmtId="0" fontId="104" fillId="0" borderId="0" xfId="0" applyFont="1" applyFill="1" applyAlignment="1">
      <alignment vertical="center"/>
    </xf>
    <xf numFmtId="0" fontId="106" fillId="0" borderId="0" xfId="0" applyFont="1" applyAlignment="1">
      <alignment vertical="center"/>
    </xf>
    <xf numFmtId="0" fontId="106" fillId="0" borderId="0" xfId="0" applyFont="1"/>
    <xf numFmtId="0" fontId="106" fillId="0" borderId="2" xfId="0" applyFont="1" applyBorder="1" applyAlignment="1">
      <alignment horizontal="center" vertical="center" shrinkToFit="1"/>
    </xf>
    <xf numFmtId="0" fontId="106" fillId="0" borderId="154" xfId="0" applyFont="1" applyBorder="1" applyAlignment="1">
      <alignment horizontal="center" vertical="center" shrinkToFit="1"/>
    </xf>
    <xf numFmtId="0" fontId="106" fillId="0" borderId="160" xfId="0" applyFont="1" applyBorder="1" applyAlignment="1">
      <alignment horizontal="center" vertical="center" shrinkToFit="1"/>
    </xf>
    <xf numFmtId="0" fontId="106" fillId="0" borderId="163" xfId="0" applyFont="1" applyBorder="1" applyAlignment="1">
      <alignment horizontal="center" vertical="center" shrinkToFit="1"/>
    </xf>
    <xf numFmtId="0" fontId="105" fillId="0" borderId="0" xfId="0" applyFont="1" applyAlignment="1">
      <alignment vertical="center"/>
    </xf>
    <xf numFmtId="0" fontId="81" fillId="0" borderId="0" xfId="0" applyFont="1" applyAlignment="1">
      <alignment horizontal="left" vertical="center"/>
    </xf>
    <xf numFmtId="0" fontId="7" fillId="0" borderId="0" xfId="0" applyFont="1" applyFill="1" applyBorder="1" applyAlignment="1">
      <alignment horizontal="center" vertical="center"/>
    </xf>
    <xf numFmtId="0" fontId="107" fillId="0" borderId="0" xfId="0" applyFont="1" applyFill="1" applyAlignment="1">
      <alignment vertical="center"/>
    </xf>
    <xf numFmtId="0" fontId="96" fillId="0" borderId="0" xfId="0" applyFont="1" applyFill="1" applyAlignment="1">
      <alignment vertical="center"/>
    </xf>
    <xf numFmtId="0" fontId="95" fillId="0" borderId="0" xfId="0" applyFont="1" applyFill="1" applyAlignment="1">
      <alignment vertical="center"/>
    </xf>
    <xf numFmtId="0" fontId="6" fillId="0" borderId="0" xfId="0" applyFont="1" applyFill="1" applyAlignment="1">
      <alignment vertical="center"/>
    </xf>
    <xf numFmtId="0" fontId="7" fillId="3" borderId="9" xfId="0" applyFont="1" applyFill="1" applyBorder="1" applyAlignment="1">
      <alignment horizontal="right" vertical="center"/>
    </xf>
    <xf numFmtId="0" fontId="7" fillId="0" borderId="6" xfId="0" applyFont="1" applyBorder="1" applyAlignment="1">
      <alignment vertical="center"/>
    </xf>
    <xf numFmtId="0" fontId="7" fillId="0" borderId="0" xfId="0" applyFont="1" applyAlignment="1">
      <alignment horizontal="center" vertical="center"/>
    </xf>
    <xf numFmtId="0" fontId="8" fillId="0" borderId="0" xfId="0" applyFont="1" applyFill="1" applyAlignment="1">
      <alignment horizontal="left" vertical="center"/>
    </xf>
    <xf numFmtId="0" fontId="108" fillId="0" borderId="0" xfId="0" applyFont="1" applyAlignment="1">
      <alignment vertical="center"/>
    </xf>
    <xf numFmtId="0" fontId="58" fillId="0" borderId="0" xfId="0" applyFont="1" applyFill="1" applyAlignment="1">
      <alignment vertical="center"/>
    </xf>
    <xf numFmtId="0" fontId="109" fillId="0" borderId="0" xfId="0" applyFont="1" applyAlignment="1">
      <alignment vertical="center"/>
    </xf>
    <xf numFmtId="0" fontId="110" fillId="0" borderId="0" xfId="0" applyFont="1" applyAlignment="1">
      <alignment vertical="center"/>
    </xf>
    <xf numFmtId="0" fontId="6" fillId="0" borderId="0" xfId="0" applyFont="1" applyFill="1" applyAlignment="1">
      <alignment vertical="center"/>
    </xf>
    <xf numFmtId="0" fontId="3" fillId="0" borderId="0" xfId="0" applyFont="1" applyAlignment="1">
      <alignment vertical="center"/>
    </xf>
    <xf numFmtId="0" fontId="0" fillId="0" borderId="0" xfId="0" applyAlignment="1">
      <alignment vertical="center"/>
    </xf>
    <xf numFmtId="0" fontId="6" fillId="0" borderId="0" xfId="0" applyFont="1" applyAlignment="1">
      <alignment vertical="center" shrinkToFit="1"/>
    </xf>
    <xf numFmtId="0" fontId="93" fillId="0" borderId="0" xfId="0" applyFont="1" applyAlignment="1">
      <alignment vertical="center"/>
    </xf>
    <xf numFmtId="0" fontId="111" fillId="0" borderId="0" xfId="0" applyFont="1" applyAlignment="1">
      <alignment vertical="center"/>
    </xf>
    <xf numFmtId="0" fontId="112" fillId="0" borderId="0" xfId="0" applyFont="1" applyAlignment="1">
      <alignment vertical="center"/>
    </xf>
    <xf numFmtId="0" fontId="113" fillId="0" borderId="0" xfId="0" applyFont="1" applyAlignment="1">
      <alignment vertical="center"/>
    </xf>
    <xf numFmtId="0" fontId="7" fillId="0" borderId="4" xfId="0" applyFont="1" applyBorder="1" applyAlignment="1">
      <alignment horizontal="left" vertical="center"/>
    </xf>
    <xf numFmtId="0" fontId="7" fillId="0" borderId="2" xfId="0" applyFont="1" applyBorder="1" applyAlignment="1">
      <alignment horizontal="left" vertical="center"/>
    </xf>
    <xf numFmtId="0" fontId="7" fillId="0" borderId="6" xfId="0" applyFont="1" applyBorder="1" applyAlignment="1">
      <alignment horizontal="left" vertical="center"/>
    </xf>
    <xf numFmtId="0" fontId="7" fillId="20" borderId="12" xfId="0" applyFont="1" applyFill="1" applyBorder="1" applyAlignment="1">
      <alignment vertical="center"/>
    </xf>
    <xf numFmtId="0" fontId="7" fillId="21" borderId="12" xfId="0" applyFont="1" applyFill="1" applyBorder="1" applyAlignment="1">
      <alignment vertical="center"/>
    </xf>
    <xf numFmtId="0" fontId="7" fillId="21" borderId="44" xfId="0" applyFont="1" applyFill="1" applyBorder="1" applyAlignment="1">
      <alignment horizontal="center" vertical="center"/>
    </xf>
    <xf numFmtId="0" fontId="7" fillId="22" borderId="1" xfId="0" applyFont="1" applyFill="1" applyBorder="1" applyAlignment="1">
      <alignment horizontal="right" vertical="center"/>
    </xf>
    <xf numFmtId="0" fontId="7" fillId="22" borderId="4" xfId="0" applyFont="1" applyFill="1" applyBorder="1" applyAlignment="1">
      <alignment horizontal="right" vertical="center"/>
    </xf>
    <xf numFmtId="0" fontId="7" fillId="22" borderId="5" xfId="0" applyFont="1" applyFill="1" applyBorder="1" applyAlignment="1">
      <alignment horizontal="right" vertical="center"/>
    </xf>
    <xf numFmtId="0" fontId="7" fillId="22" borderId="8" xfId="0" applyFont="1" applyFill="1" applyBorder="1" applyAlignment="1">
      <alignment horizontal="right" vertical="center"/>
    </xf>
    <xf numFmtId="0" fontId="7" fillId="22" borderId="0" xfId="0" applyFont="1" applyFill="1" applyAlignment="1">
      <alignment horizontal="right" vertical="center"/>
    </xf>
    <xf numFmtId="0" fontId="7" fillId="23" borderId="11" xfId="0" applyFont="1" applyFill="1" applyBorder="1" applyAlignment="1">
      <alignment horizontal="right" vertical="center"/>
    </xf>
    <xf numFmtId="0" fontId="7" fillId="23" borderId="0" xfId="0" applyFont="1" applyFill="1" applyAlignment="1">
      <alignment horizontal="right" vertical="center"/>
    </xf>
    <xf numFmtId="0" fontId="7" fillId="23" borderId="8" xfId="0" applyFont="1" applyFill="1" applyBorder="1" applyAlignment="1">
      <alignment horizontal="right" vertical="center"/>
    </xf>
    <xf numFmtId="0" fontId="7" fillId="22" borderId="11" xfId="0" applyFont="1" applyFill="1" applyBorder="1" applyAlignment="1">
      <alignment horizontal="right" vertical="center"/>
    </xf>
    <xf numFmtId="0" fontId="7" fillId="22" borderId="9" xfId="0" applyFont="1" applyFill="1" applyBorder="1" applyAlignment="1">
      <alignment horizontal="right" vertical="center"/>
    </xf>
    <xf numFmtId="0" fontId="7" fillId="22" borderId="6" xfId="0" applyFont="1" applyFill="1" applyBorder="1" applyAlignment="1">
      <alignment horizontal="right" vertical="center"/>
    </xf>
    <xf numFmtId="0" fontId="7" fillId="22" borderId="7" xfId="0" applyFont="1" applyFill="1" applyBorder="1" applyAlignment="1">
      <alignment horizontal="right" vertical="center"/>
    </xf>
    <xf numFmtId="0" fontId="7" fillId="20" borderId="10" xfId="0" applyFont="1" applyFill="1" applyBorder="1" applyAlignment="1">
      <alignment horizontal="right" vertical="center" shrinkToFit="1"/>
    </xf>
    <xf numFmtId="0" fontId="7" fillId="20" borderId="2" xfId="0" applyFont="1" applyFill="1" applyBorder="1" applyAlignment="1">
      <alignment horizontal="right" vertical="center" shrinkToFit="1"/>
    </xf>
    <xf numFmtId="0" fontId="7" fillId="20" borderId="3" xfId="0" applyFont="1" applyFill="1" applyBorder="1" applyAlignment="1">
      <alignment horizontal="right" vertical="center" shrinkToFit="1"/>
    </xf>
    <xf numFmtId="0" fontId="7" fillId="20" borderId="10" xfId="0" applyFont="1" applyFill="1" applyBorder="1" applyAlignment="1">
      <alignment horizontal="center" vertical="center" shrinkToFit="1"/>
    </xf>
    <xf numFmtId="0" fontId="7" fillId="20" borderId="2" xfId="0" applyFont="1" applyFill="1" applyBorder="1" applyAlignment="1">
      <alignment horizontal="center" vertical="center" shrinkToFit="1"/>
    </xf>
    <xf numFmtId="0" fontId="7" fillId="20" borderId="3" xfId="0" applyFont="1" applyFill="1" applyBorder="1" applyAlignment="1">
      <alignment horizontal="center" vertical="center" shrinkToFit="1"/>
    </xf>
    <xf numFmtId="0" fontId="7" fillId="21" borderId="10" xfId="0" applyFont="1" applyFill="1" applyBorder="1" applyAlignment="1">
      <alignment horizontal="center" vertical="center" shrinkToFit="1"/>
    </xf>
    <xf numFmtId="0" fontId="7" fillId="21" borderId="2" xfId="0" applyFont="1" applyFill="1" applyBorder="1" applyAlignment="1">
      <alignment horizontal="center" vertical="center" shrinkToFit="1"/>
    </xf>
    <xf numFmtId="0" fontId="7" fillId="21" borderId="12" xfId="0" applyFont="1" applyFill="1" applyBorder="1" applyAlignment="1">
      <alignment horizontal="center" vertical="center"/>
    </xf>
    <xf numFmtId="0" fontId="90" fillId="0" borderId="0" xfId="0" applyFont="1" applyAlignment="1">
      <alignment vertical="center"/>
    </xf>
    <xf numFmtId="0" fontId="87" fillId="0" borderId="0" xfId="0" applyFont="1" applyAlignment="1">
      <alignment vertical="center"/>
    </xf>
    <xf numFmtId="0" fontId="7" fillId="2" borderId="10"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2" xfId="0" applyFont="1" applyFill="1" applyBorder="1" applyAlignment="1">
      <alignment horizontal="center" vertical="center"/>
    </xf>
    <xf numFmtId="0" fontId="7" fillId="0" borderId="10" xfId="0" applyFont="1" applyFill="1" applyBorder="1" applyAlignment="1">
      <alignment horizontal="left" vertical="center"/>
    </xf>
    <xf numFmtId="0" fontId="7" fillId="3" borderId="10" xfId="0" applyFont="1" applyFill="1" applyBorder="1" applyAlignment="1">
      <alignment horizontal="left" vertical="center"/>
    </xf>
    <xf numFmtId="0" fontId="7" fillId="3" borderId="2" xfId="0" applyFont="1" applyFill="1" applyBorder="1" applyAlignment="1">
      <alignment horizontal="left" vertical="center"/>
    </xf>
    <xf numFmtId="0" fontId="7" fillId="3" borderId="3" xfId="0" applyFont="1" applyFill="1" applyBorder="1" applyAlignment="1">
      <alignment horizontal="left" vertical="center"/>
    </xf>
    <xf numFmtId="0" fontId="7" fillId="0" borderId="0" xfId="0" applyFont="1" applyFill="1" applyBorder="1" applyAlignment="1">
      <alignment horizontal="center" vertical="center"/>
    </xf>
    <xf numFmtId="0" fontId="7" fillId="0" borderId="3" xfId="5" applyFont="1" applyFill="1" applyBorder="1" applyAlignment="1">
      <alignment horizontal="center" vertical="center"/>
    </xf>
    <xf numFmtId="0" fontId="106" fillId="16" borderId="2" xfId="0" applyFont="1" applyFill="1" applyBorder="1" applyAlignment="1">
      <alignment horizontal="center" vertical="center" shrinkToFit="1"/>
    </xf>
    <xf numFmtId="0" fontId="106" fillId="16" borderId="160" xfId="0" applyFont="1" applyFill="1" applyBorder="1" applyAlignment="1">
      <alignment horizontal="center" vertical="center" shrinkToFit="1"/>
    </xf>
    <xf numFmtId="0" fontId="7" fillId="0" borderId="0" xfId="0" applyFont="1" applyAlignment="1">
      <alignment vertical="center" wrapText="1"/>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10" xfId="0" applyFont="1" applyBorder="1" applyAlignment="1">
      <alignment vertical="center"/>
    </xf>
    <xf numFmtId="0" fontId="7" fillId="0" borderId="2" xfId="0" applyFont="1" applyBorder="1" applyAlignment="1">
      <alignment vertical="center"/>
    </xf>
    <xf numFmtId="0" fontId="7" fillId="3" borderId="1" xfId="0" applyFont="1" applyFill="1" applyBorder="1" applyAlignment="1">
      <alignment horizontal="left" vertical="center"/>
    </xf>
    <xf numFmtId="0" fontId="7" fillId="3" borderId="4" xfId="0" applyFont="1" applyFill="1" applyBorder="1" applyAlignment="1">
      <alignment horizontal="left" vertical="center"/>
    </xf>
    <xf numFmtId="0" fontId="7" fillId="0" borderId="3" xfId="0" applyFont="1" applyBorder="1" applyAlignment="1">
      <alignment vertical="center"/>
    </xf>
    <xf numFmtId="0" fontId="7" fillId="0" borderId="0" xfId="0" applyFont="1" applyAlignment="1">
      <alignment horizontal="left" vertical="center"/>
    </xf>
    <xf numFmtId="0" fontId="0" fillId="0" borderId="0" xfId="0" applyFont="1" applyAlignment="1">
      <alignment vertical="center"/>
    </xf>
    <xf numFmtId="0" fontId="7" fillId="6" borderId="10" xfId="0" applyFont="1" applyFill="1" applyBorder="1" applyAlignment="1">
      <alignment horizontal="centerContinuous" vertical="center"/>
    </xf>
    <xf numFmtId="0" fontId="7" fillId="6" borderId="2" xfId="0" applyFont="1" applyFill="1" applyBorder="1" applyAlignment="1">
      <alignment horizontal="centerContinuous" vertical="center"/>
    </xf>
    <xf numFmtId="0" fontId="7" fillId="6" borderId="3" xfId="0" applyFont="1" applyFill="1" applyBorder="1" applyAlignment="1">
      <alignment horizontal="centerContinuous" vertical="center"/>
    </xf>
    <xf numFmtId="0" fontId="0" fillId="6" borderId="2" xfId="0" applyFont="1" applyFill="1" applyBorder="1" applyAlignment="1">
      <alignment horizontal="centerContinuous" vertical="center"/>
    </xf>
    <xf numFmtId="0" fontId="61" fillId="0" borderId="0" xfId="0" applyFont="1" applyAlignment="1">
      <alignment vertical="center"/>
    </xf>
    <xf numFmtId="0" fontId="5" fillId="0" borderId="10" xfId="0" applyFont="1" applyBorder="1" applyAlignment="1">
      <alignment vertical="center"/>
    </xf>
    <xf numFmtId="0" fontId="5" fillId="0" borderId="2" xfId="0" applyFont="1" applyBorder="1" applyAlignment="1">
      <alignment vertical="center"/>
    </xf>
    <xf numFmtId="0" fontId="5" fillId="0" borderId="3" xfId="0" applyFont="1" applyBorder="1" applyAlignment="1">
      <alignment vertical="center"/>
    </xf>
    <xf numFmtId="0" fontId="10" fillId="0" borderId="0" xfId="0" applyFont="1" applyAlignment="1">
      <alignment vertical="center"/>
    </xf>
    <xf numFmtId="0" fontId="7" fillId="2" borderId="0" xfId="0" applyFont="1" applyFill="1" applyAlignment="1">
      <alignment horizontal="center" vertical="center"/>
    </xf>
    <xf numFmtId="0" fontId="7" fillId="3" borderId="10" xfId="0" applyFont="1" applyFill="1" applyBorder="1" applyAlignment="1">
      <alignment horizontal="centerContinuous" vertical="center" wrapText="1"/>
    </xf>
    <xf numFmtId="57" fontId="7" fillId="3" borderId="8" xfId="0" applyNumberFormat="1" applyFont="1" applyFill="1" applyBorder="1" applyAlignment="1">
      <alignment horizontal="centerContinuous" vertical="center"/>
    </xf>
    <xf numFmtId="0" fontId="7" fillId="3" borderId="0" xfId="0" applyFont="1" applyFill="1" applyAlignment="1">
      <alignment horizontal="centerContinuous" vertical="center"/>
    </xf>
    <xf numFmtId="0" fontId="7" fillId="3" borderId="11" xfId="0" applyFont="1" applyFill="1" applyBorder="1" applyAlignment="1">
      <alignment horizontal="centerContinuous" vertical="center"/>
    </xf>
    <xf numFmtId="0" fontId="0" fillId="3" borderId="0" xfId="0" applyFont="1" applyFill="1" applyAlignment="1">
      <alignment horizontal="left" vertical="center" wrapText="1"/>
    </xf>
    <xf numFmtId="0" fontId="0" fillId="3" borderId="11" xfId="0" applyFont="1" applyFill="1" applyBorder="1" applyAlignment="1">
      <alignment horizontal="left" vertical="center" wrapText="1"/>
    </xf>
    <xf numFmtId="0" fontId="8" fillId="0" borderId="0" xfId="0" applyFont="1" applyAlignment="1">
      <alignment horizontal="left" vertical="center"/>
    </xf>
    <xf numFmtId="0" fontId="5" fillId="0" borderId="0" xfId="0" applyFont="1" applyAlignment="1">
      <alignment horizontal="left" vertical="center"/>
    </xf>
    <xf numFmtId="58" fontId="7" fillId="0" borderId="0" xfId="0" applyNumberFormat="1" applyFont="1" applyAlignment="1">
      <alignment horizontal="center" vertical="center"/>
    </xf>
    <xf numFmtId="0" fontId="7" fillId="0" borderId="0" xfId="0" applyFont="1" applyAlignment="1">
      <alignment horizontal="centerContinuous" vertical="center"/>
    </xf>
    <xf numFmtId="0" fontId="7" fillId="2" borderId="0" xfId="0" applyFont="1" applyFill="1" applyAlignment="1">
      <alignment vertical="center"/>
    </xf>
    <xf numFmtId="0" fontId="48" fillId="0" borderId="0" xfId="0" applyFont="1" applyAlignment="1">
      <alignment vertical="center"/>
    </xf>
    <xf numFmtId="0" fontId="48" fillId="0" borderId="0" xfId="0" applyFont="1" applyBorder="1" applyAlignment="1">
      <alignment horizontal="center" vertical="center"/>
    </xf>
    <xf numFmtId="0" fontId="48" fillId="0" borderId="0" xfId="0" applyFont="1" applyBorder="1" applyAlignment="1">
      <alignment vertical="center"/>
    </xf>
    <xf numFmtId="0" fontId="48" fillId="0" borderId="0" xfId="0" applyFont="1" applyBorder="1" applyAlignment="1">
      <alignment horizontal="left" vertical="center" wrapText="1"/>
    </xf>
    <xf numFmtId="0" fontId="18" fillId="6" borderId="1" xfId="0" applyFont="1" applyFill="1" applyBorder="1" applyAlignment="1">
      <alignment horizontal="centerContinuous" vertical="center"/>
    </xf>
    <xf numFmtId="0" fontId="18" fillId="6" borderId="5" xfId="0" applyFont="1" applyFill="1" applyBorder="1" applyAlignment="1">
      <alignment horizontal="centerContinuous" vertical="center"/>
    </xf>
    <xf numFmtId="0" fontId="18" fillId="6" borderId="4" xfId="0" applyFont="1" applyFill="1" applyBorder="1" applyAlignment="1">
      <alignment horizontal="centerContinuous" vertical="center"/>
    </xf>
    <xf numFmtId="0" fontId="7" fillId="6" borderId="4" xfId="0" applyFont="1" applyFill="1" applyBorder="1" applyAlignment="1">
      <alignment horizontal="centerContinuous" vertical="center"/>
    </xf>
    <xf numFmtId="0" fontId="18" fillId="0" borderId="2" xfId="0" applyFont="1" applyBorder="1" applyAlignment="1">
      <alignment vertical="center"/>
    </xf>
    <xf numFmtId="0" fontId="0" fillId="0" borderId="3" xfId="0" applyFont="1" applyBorder="1"/>
    <xf numFmtId="0" fontId="18" fillId="0" borderId="2" xfId="0" applyFont="1" applyBorder="1" applyAlignment="1">
      <alignment horizontal="center" vertical="center"/>
    </xf>
    <xf numFmtId="0" fontId="7" fillId="0" borderId="0" xfId="0" applyFont="1" applyFill="1" applyAlignment="1">
      <alignment horizontal="left" vertical="center" wrapText="1"/>
    </xf>
    <xf numFmtId="0" fontId="7" fillId="0" borderId="12" xfId="0" applyFont="1" applyBorder="1" applyAlignment="1">
      <alignment horizontal="centerContinuous" vertical="center"/>
    </xf>
    <xf numFmtId="0" fontId="7" fillId="0" borderId="12" xfId="0" applyFont="1" applyBorder="1" applyAlignment="1">
      <alignment vertical="center"/>
    </xf>
    <xf numFmtId="0" fontId="6" fillId="0" borderId="0" xfId="0" applyFont="1" applyBorder="1" applyAlignment="1">
      <alignment vertical="center"/>
    </xf>
    <xf numFmtId="0" fontId="7" fillId="0" borderId="0" xfId="0" applyFont="1" applyBorder="1" applyAlignment="1">
      <alignment horizontal="left" vertical="center"/>
    </xf>
    <xf numFmtId="0" fontId="7" fillId="0" borderId="0" xfId="0" applyFont="1" applyBorder="1" applyAlignment="1">
      <alignment horizontal="left" vertical="top" wrapText="1"/>
    </xf>
    <xf numFmtId="0" fontId="7" fillId="16" borderId="2" xfId="0" applyFont="1" applyFill="1" applyBorder="1" applyAlignment="1">
      <alignment vertical="center"/>
    </xf>
    <xf numFmtId="0" fontId="7" fillId="16" borderId="2" xfId="0" applyFont="1" applyFill="1" applyBorder="1" applyAlignment="1">
      <alignment vertical="center" justifyLastLine="1"/>
    </xf>
    <xf numFmtId="0" fontId="7" fillId="0" borderId="2" xfId="0" applyFont="1" applyBorder="1" applyAlignment="1">
      <alignment vertical="center" justifyLastLine="1"/>
    </xf>
    <xf numFmtId="0" fontId="7" fillId="16" borderId="2" xfId="0" applyFont="1" applyFill="1" applyBorder="1" applyAlignment="1">
      <alignment horizontal="center" vertical="center"/>
    </xf>
    <xf numFmtId="0" fontId="7" fillId="16" borderId="2" xfId="0" applyFont="1" applyFill="1" applyBorder="1" applyAlignment="1">
      <alignment horizontal="distributed" vertical="center" justifyLastLine="1"/>
    </xf>
    <xf numFmtId="0" fontId="7" fillId="0" borderId="2" xfId="0" applyFont="1" applyBorder="1" applyAlignment="1">
      <alignment horizontal="distributed" vertical="center" justifyLastLine="1"/>
    </xf>
    <xf numFmtId="0" fontId="7" fillId="16" borderId="4" xfId="0" applyFont="1" applyFill="1" applyBorder="1" applyAlignment="1">
      <alignment horizontal="centerContinuous" vertical="center"/>
    </xf>
    <xf numFmtId="0" fontId="7" fillId="16" borderId="4" xfId="0" applyFont="1" applyFill="1" applyBorder="1" applyAlignment="1">
      <alignment horizontal="center" vertical="center"/>
    </xf>
    <xf numFmtId="0" fontId="7" fillId="0" borderId="0" xfId="0" applyFont="1" applyBorder="1" applyAlignment="1">
      <alignment horizontal="center" vertical="center"/>
    </xf>
    <xf numFmtId="0" fontId="7" fillId="0" borderId="0" xfId="0" applyFont="1" applyBorder="1" applyAlignment="1">
      <alignment horizontal="centerContinuous" vertical="center"/>
    </xf>
    <xf numFmtId="0" fontId="7" fillId="0" borderId="3" xfId="0" applyFont="1" applyBorder="1" applyAlignment="1">
      <alignment horizontal="right" vertical="center"/>
    </xf>
    <xf numFmtId="0" fontId="8" fillId="0" borderId="0" xfId="0" applyFont="1" applyAlignment="1">
      <alignment horizontal="center" vertical="center"/>
    </xf>
    <xf numFmtId="0" fontId="8" fillId="0" borderId="0" xfId="0" applyFont="1" applyAlignment="1">
      <alignment horizontal="centerContinuous" vertical="center"/>
    </xf>
    <xf numFmtId="0" fontId="0" fillId="0" borderId="4" xfId="0" applyFont="1" applyBorder="1" applyAlignment="1">
      <alignment horizontal="left" vertical="center"/>
    </xf>
    <xf numFmtId="0" fontId="0" fillId="0" borderId="5" xfId="0" applyFont="1" applyBorder="1" applyAlignment="1">
      <alignment horizontal="left" vertical="center"/>
    </xf>
    <xf numFmtId="0" fontId="7" fillId="0" borderId="0" xfId="0" applyFont="1" applyAlignment="1">
      <alignment horizontal="left" vertical="top" wrapText="1"/>
    </xf>
    <xf numFmtId="0" fontId="7" fillId="0" borderId="10" xfId="0" applyFont="1" applyBorder="1" applyAlignment="1">
      <alignment horizontal="centerContinuous" vertical="center"/>
    </xf>
    <xf numFmtId="0" fontId="7" fillId="0" borderId="2" xfId="0" applyFont="1" applyBorder="1" applyAlignment="1">
      <alignment horizontal="centerContinuous" vertical="center"/>
    </xf>
    <xf numFmtId="0" fontId="7" fillId="0" borderId="3" xfId="0" applyFont="1" applyBorder="1" applyAlignment="1">
      <alignment horizontal="centerContinuous" vertical="center"/>
    </xf>
    <xf numFmtId="0" fontId="7" fillId="2" borderId="64" xfId="0" applyFont="1" applyFill="1" applyBorder="1" applyAlignment="1">
      <alignment horizontal="center" vertical="center"/>
    </xf>
    <xf numFmtId="0" fontId="7" fillId="0" borderId="2" xfId="0" applyFont="1" applyBorder="1" applyAlignment="1">
      <alignment vertical="center" textRotation="255" shrinkToFit="1"/>
    </xf>
    <xf numFmtId="0" fontId="116" fillId="0" borderId="0" xfId="0" applyFont="1" applyAlignment="1">
      <alignment vertical="center"/>
    </xf>
    <xf numFmtId="0" fontId="116" fillId="0" borderId="0" xfId="0" applyFont="1" applyAlignment="1">
      <alignment horizontal="center" vertical="center"/>
    </xf>
    <xf numFmtId="0" fontId="116" fillId="0" borderId="0" xfId="0" applyFont="1" applyAlignment="1">
      <alignment horizontal="centerContinuous" vertical="center"/>
    </xf>
    <xf numFmtId="0" fontId="116" fillId="0" borderId="0" xfId="0" applyFont="1" applyAlignment="1">
      <alignment horizontal="left" vertical="center"/>
    </xf>
    <xf numFmtId="0" fontId="117" fillId="0" borderId="0" xfId="0" applyFont="1" applyAlignment="1">
      <alignment vertical="center"/>
    </xf>
    <xf numFmtId="0" fontId="18" fillId="0" borderId="0" xfId="0" applyFont="1" applyAlignment="1">
      <alignment horizontal="center" vertical="center"/>
    </xf>
    <xf numFmtId="38" fontId="7" fillId="0" borderId="0" xfId="2" applyFont="1" applyFill="1" applyAlignment="1">
      <alignment horizontal="right" vertical="center"/>
    </xf>
    <xf numFmtId="185" fontId="7" fillId="0" borderId="0" xfId="2" applyNumberFormat="1" applyFont="1" applyFill="1" applyBorder="1" applyAlignment="1">
      <alignment horizontal="right" vertical="center"/>
    </xf>
    <xf numFmtId="0" fontId="5" fillId="0" borderId="0" xfId="0" applyFont="1" applyAlignment="1">
      <alignment horizontal="left" vertical="center" wrapText="1"/>
    </xf>
    <xf numFmtId="0" fontId="0" fillId="0" borderId="0" xfId="0" applyFont="1" applyAlignment="1">
      <alignment horizontal="center" vertical="center"/>
    </xf>
    <xf numFmtId="0" fontId="7" fillId="0" borderId="0" xfId="0" applyFont="1" applyAlignment="1">
      <alignment vertical="center" wrapText="1"/>
    </xf>
    <xf numFmtId="0" fontId="7" fillId="0" borderId="0" xfId="0" applyFont="1" applyAlignment="1">
      <alignment horizontal="center" vertical="center" wrapText="1"/>
    </xf>
    <xf numFmtId="0" fontId="7" fillId="0" borderId="0" xfId="0" applyFont="1" applyAlignment="1">
      <alignment vertical="center" shrinkToFit="1"/>
    </xf>
    <xf numFmtId="0" fontId="7" fillId="0" borderId="5" xfId="0" applyFont="1" applyBorder="1" applyAlignment="1">
      <alignment horizontal="center" vertical="center" wrapText="1"/>
    </xf>
    <xf numFmtId="0" fontId="7" fillId="0" borderId="7" xfId="0" applyFont="1" applyBorder="1" applyAlignment="1">
      <alignment horizontal="center" vertical="center" wrapText="1"/>
    </xf>
    <xf numFmtId="0" fontId="8" fillId="0" borderId="0" xfId="0" quotePrefix="1" applyFont="1" applyAlignment="1">
      <alignment horizontal="center" vertical="center"/>
    </xf>
    <xf numFmtId="0" fontId="75" fillId="0" borderId="0" xfId="0" applyFont="1" applyAlignment="1">
      <alignment horizontal="left" vertical="center"/>
    </xf>
    <xf numFmtId="0" fontId="75" fillId="0" borderId="0" xfId="0" applyFont="1" applyAlignment="1">
      <alignment horizontal="center" vertical="center"/>
    </xf>
    <xf numFmtId="0" fontId="118" fillId="0" borderId="0" xfId="0" applyFont="1" applyAlignment="1">
      <alignment vertical="center"/>
    </xf>
    <xf numFmtId="0" fontId="118" fillId="0" borderId="0" xfId="0" applyFont="1" applyAlignment="1">
      <alignment horizontal="center" vertical="center"/>
    </xf>
    <xf numFmtId="0" fontId="74" fillId="0" borderId="0" xfId="0" applyFont="1" applyAlignment="1">
      <alignment vertical="center"/>
    </xf>
    <xf numFmtId="0" fontId="119" fillId="0" borderId="0" xfId="0" applyFont="1" applyAlignment="1">
      <alignment vertical="center"/>
    </xf>
    <xf numFmtId="0" fontId="75" fillId="2" borderId="12" xfId="0" applyFont="1" applyFill="1" applyBorder="1" applyAlignment="1">
      <alignment horizontal="center" vertical="center"/>
    </xf>
    <xf numFmtId="0" fontId="121" fillId="0" borderId="2" xfId="0" applyFont="1" applyBorder="1" applyAlignment="1">
      <alignment vertical="center"/>
    </xf>
    <xf numFmtId="0" fontId="121" fillId="0" borderId="2" xfId="0" applyFont="1" applyBorder="1" applyAlignment="1">
      <alignment horizontal="center" vertical="center"/>
    </xf>
    <xf numFmtId="0" fontId="17" fillId="0" borderId="0" xfId="0" applyFont="1" applyAlignment="1">
      <alignment horizontal="left" vertical="center"/>
    </xf>
    <xf numFmtId="0" fontId="17" fillId="0" borderId="0" xfId="0" applyFont="1" applyAlignment="1">
      <alignment vertical="center"/>
    </xf>
    <xf numFmtId="0" fontId="6" fillId="0" borderId="0" xfId="0" quotePrefix="1" applyFont="1" applyAlignment="1">
      <alignment horizontal="center" vertical="center"/>
    </xf>
    <xf numFmtId="0" fontId="6" fillId="0" borderId="0" xfId="0" applyFont="1" applyAlignment="1">
      <alignment horizontal="center" vertical="center" wrapText="1"/>
    </xf>
    <xf numFmtId="0" fontId="38" fillId="10" borderId="0" xfId="0" applyFont="1" applyFill="1" applyAlignment="1">
      <alignment horizontal="center" vertical="center" wrapText="1"/>
    </xf>
    <xf numFmtId="0" fontId="5" fillId="0" borderId="0" xfId="0" applyFont="1" applyAlignment="1">
      <alignment vertical="center" wrapText="1"/>
    </xf>
    <xf numFmtId="0" fontId="7" fillId="0" borderId="11" xfId="0" applyFont="1" applyBorder="1" applyAlignment="1">
      <alignment horizontal="center" vertical="center" wrapText="1"/>
    </xf>
    <xf numFmtId="4" fontId="7" fillId="10" borderId="0" xfId="0" applyNumberFormat="1" applyFont="1" applyFill="1" applyAlignment="1">
      <alignment horizontal="right" vertical="center" wrapText="1"/>
    </xf>
    <xf numFmtId="0" fontId="7" fillId="10" borderId="0" xfId="0" applyFont="1" applyFill="1" applyAlignment="1">
      <alignment horizontal="center" vertical="center" wrapText="1"/>
    </xf>
    <xf numFmtId="0" fontId="7" fillId="0" borderId="23" xfId="0" applyFont="1" applyBorder="1" applyAlignment="1">
      <alignment horizontal="center" vertical="center" wrapText="1"/>
    </xf>
    <xf numFmtId="0" fontId="7" fillId="0" borderId="79" xfId="0" applyFont="1" applyBorder="1" applyAlignment="1">
      <alignment horizontal="center" vertical="center" wrapText="1"/>
    </xf>
    <xf numFmtId="0" fontId="7" fillId="0" borderId="0" xfId="0" quotePrefix="1" applyFont="1" applyAlignment="1">
      <alignment vertical="center"/>
    </xf>
    <xf numFmtId="0" fontId="7" fillId="0" borderId="0" xfId="0" quotePrefix="1" applyFont="1" applyAlignment="1">
      <alignment horizontal="center" vertical="center"/>
    </xf>
    <xf numFmtId="0" fontId="7" fillId="0" borderId="78" xfId="0" quotePrefix="1" applyFont="1" applyBorder="1" applyAlignment="1">
      <alignment horizontal="center" vertical="center"/>
    </xf>
    <xf numFmtId="0" fontId="91" fillId="0" borderId="0" xfId="0" quotePrefix="1" applyFont="1" applyAlignment="1">
      <alignment horizontal="center" vertical="center"/>
    </xf>
    <xf numFmtId="0" fontId="6" fillId="0" borderId="0" xfId="0" applyFont="1" applyAlignment="1">
      <alignment vertical="center" wrapText="1"/>
    </xf>
    <xf numFmtId="0" fontId="6" fillId="0" borderId="0" xfId="0" applyFont="1" applyAlignment="1">
      <alignment horizontal="right" vertical="top" wrapText="1"/>
    </xf>
    <xf numFmtId="0" fontId="6" fillId="0" borderId="0" xfId="0" applyFont="1" applyAlignment="1">
      <alignment vertical="top" wrapText="1"/>
    </xf>
    <xf numFmtId="4" fontId="8" fillId="10" borderId="8" xfId="0" applyNumberFormat="1" applyFont="1" applyFill="1" applyBorder="1" applyAlignment="1">
      <alignment horizontal="right" vertical="center" wrapText="1"/>
    </xf>
    <xf numFmtId="0" fontId="5" fillId="0" borderId="0" xfId="0" applyFont="1" applyAlignment="1">
      <alignment horizontal="center" vertical="center"/>
    </xf>
    <xf numFmtId="0" fontId="5" fillId="0" borderId="0" xfId="0" applyFont="1" applyAlignment="1">
      <alignment vertical="center" shrinkToFit="1"/>
    </xf>
    <xf numFmtId="0" fontId="6" fillId="0" borderId="0" xfId="0" applyFont="1" applyFill="1" applyAlignment="1">
      <alignment horizontal="center" vertical="center"/>
    </xf>
    <xf numFmtId="0" fontId="6" fillId="0" borderId="0" xfId="0" applyFont="1" applyAlignment="1">
      <alignment horizontal="center" vertical="center"/>
    </xf>
    <xf numFmtId="0" fontId="6" fillId="0" borderId="0" xfId="0" applyFont="1" applyAlignment="1">
      <alignment horizontal="left" vertical="center"/>
    </xf>
    <xf numFmtId="0" fontId="8" fillId="0" borderId="0" xfId="0" applyFont="1" applyFill="1" applyAlignment="1">
      <alignment horizontal="left" vertical="center"/>
    </xf>
    <xf numFmtId="0" fontId="7" fillId="16" borderId="10" xfId="0" applyFont="1" applyFill="1" applyBorder="1" applyAlignment="1">
      <alignment horizontal="center" vertical="center"/>
    </xf>
    <xf numFmtId="0" fontId="7" fillId="16" borderId="3" xfId="0" applyFont="1" applyFill="1" applyBorder="1" applyAlignment="1">
      <alignment horizontal="center" vertical="center"/>
    </xf>
    <xf numFmtId="0" fontId="11" fillId="0" borderId="0" xfId="0" applyFont="1" applyAlignment="1">
      <alignment vertical="center"/>
    </xf>
    <xf numFmtId="0" fontId="7" fillId="0" borderId="0" xfId="0" applyFont="1" applyAlignment="1">
      <alignment horizontal="left" vertical="center"/>
    </xf>
    <xf numFmtId="0" fontId="122" fillId="0" borderId="0" xfId="0" applyFont="1" applyFill="1" applyAlignment="1">
      <alignment vertical="center"/>
    </xf>
    <xf numFmtId="0" fontId="91" fillId="0" borderId="0" xfId="0" applyFont="1" applyFill="1" applyAlignment="1">
      <alignment vertical="center"/>
    </xf>
    <xf numFmtId="0" fontId="123" fillId="0" borderId="0" xfId="0" applyFont="1" applyFill="1" applyAlignment="1">
      <alignment vertical="center"/>
    </xf>
    <xf numFmtId="0" fontId="64" fillId="0" borderId="0" xfId="0" applyFont="1" applyAlignment="1">
      <alignment vertical="center"/>
    </xf>
    <xf numFmtId="0" fontId="14" fillId="0" borderId="0" xfId="0" applyFont="1" applyAlignment="1">
      <alignment horizontal="center" vertical="center"/>
    </xf>
    <xf numFmtId="0" fontId="5" fillId="2" borderId="10"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11" borderId="10" xfId="0" applyFont="1" applyFill="1" applyBorder="1" applyAlignment="1">
      <alignment horizontal="center" vertical="center"/>
    </xf>
    <xf numFmtId="0" fontId="5" fillId="11" borderId="2" xfId="0" applyFont="1" applyFill="1" applyBorder="1" applyAlignment="1">
      <alignment horizontal="center" vertical="center"/>
    </xf>
    <xf numFmtId="0" fontId="5" fillId="11" borderId="3" xfId="0" applyFont="1" applyFill="1" applyBorder="1" applyAlignment="1">
      <alignment horizontal="center" vertical="center"/>
    </xf>
    <xf numFmtId="0" fontId="12" fillId="0" borderId="0" xfId="0" applyFont="1" applyAlignment="1">
      <alignment horizontal="center" vertical="center"/>
    </xf>
    <xf numFmtId="0" fontId="66" fillId="0" borderId="0" xfId="0" applyFont="1" applyFill="1" applyAlignment="1">
      <alignment horizontal="center" vertical="center"/>
    </xf>
    <xf numFmtId="0" fontId="0" fillId="0" borderId="10"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2" xfId="0" applyFont="1" applyFill="1" applyBorder="1" applyAlignment="1">
      <alignment horizontal="center" vertical="center"/>
    </xf>
    <xf numFmtId="0" fontId="77" fillId="0" borderId="0" xfId="0" applyFont="1" applyFill="1" applyAlignment="1">
      <alignment horizontal="left" vertical="center" wrapText="1"/>
    </xf>
    <xf numFmtId="0" fontId="0" fillId="0" borderId="12" xfId="0" applyFont="1" applyFill="1" applyBorder="1" applyAlignment="1">
      <alignment horizontal="center" vertical="center" wrapText="1"/>
    </xf>
    <xf numFmtId="58" fontId="0" fillId="0" borderId="12" xfId="0" quotePrefix="1" applyNumberFormat="1" applyFont="1" applyFill="1" applyBorder="1" applyAlignment="1">
      <alignment horizontal="center" vertical="center"/>
    </xf>
    <xf numFmtId="0" fontId="0" fillId="0" borderId="10" xfId="0" applyFont="1" applyFill="1" applyBorder="1" applyAlignment="1">
      <alignment horizontal="center" vertical="center" wrapText="1"/>
    </xf>
    <xf numFmtId="0" fontId="0" fillId="0" borderId="3" xfId="0" applyFont="1" applyFill="1" applyBorder="1" applyAlignment="1">
      <alignment horizontal="center" vertical="center" wrapText="1"/>
    </xf>
    <xf numFmtId="58" fontId="0" fillId="0" borderId="10" xfId="0" quotePrefix="1" applyNumberFormat="1" applyFont="1" applyFill="1" applyBorder="1" applyAlignment="1">
      <alignment horizontal="center" vertical="center"/>
    </xf>
    <xf numFmtId="58" fontId="0" fillId="0" borderId="2" xfId="0" quotePrefix="1" applyNumberFormat="1" applyFont="1" applyFill="1" applyBorder="1" applyAlignment="1">
      <alignment horizontal="center" vertical="center"/>
    </xf>
    <xf numFmtId="58" fontId="0" fillId="0" borderId="3" xfId="0" quotePrefix="1" applyNumberFormat="1" applyFont="1" applyFill="1" applyBorder="1" applyAlignment="1">
      <alignment horizontal="center" vertical="center"/>
    </xf>
    <xf numFmtId="0" fontId="0" fillId="0" borderId="10" xfId="0" applyBorder="1" applyAlignment="1">
      <alignment horizontal="center" vertical="center" wrapText="1"/>
    </xf>
    <xf numFmtId="0" fontId="0" fillId="0" borderId="3" xfId="0" applyBorder="1" applyAlignment="1">
      <alignment horizontal="center" vertical="center" wrapText="1"/>
    </xf>
    <xf numFmtId="58" fontId="0" fillId="0" borderId="10" xfId="0" quotePrefix="1" applyNumberFormat="1" applyBorder="1" applyAlignment="1">
      <alignment horizontal="center" vertical="center"/>
    </xf>
    <xf numFmtId="58" fontId="0" fillId="0" borderId="2" xfId="0" quotePrefix="1" applyNumberFormat="1" applyBorder="1" applyAlignment="1">
      <alignment horizontal="center" vertical="center"/>
    </xf>
    <xf numFmtId="58" fontId="0" fillId="0" borderId="3" xfId="0" quotePrefix="1" applyNumberFormat="1" applyBorder="1" applyAlignment="1">
      <alignment horizontal="center" vertical="center"/>
    </xf>
    <xf numFmtId="0" fontId="6" fillId="0" borderId="0" xfId="0" applyFont="1" applyFill="1" applyAlignment="1">
      <alignment horizontal="center" vertical="center"/>
    </xf>
    <xf numFmtId="0" fontId="17" fillId="0" borderId="0" xfId="0" applyFont="1" applyFill="1" applyAlignment="1">
      <alignment horizontal="center" vertical="center"/>
    </xf>
    <xf numFmtId="0" fontId="6" fillId="0" borderId="0" xfId="0" applyFont="1" applyFill="1" applyAlignment="1">
      <alignment horizontal="left" vertical="center" wrapText="1"/>
    </xf>
    <xf numFmtId="0" fontId="118" fillId="0" borderId="0" xfId="0" applyFont="1" applyAlignment="1">
      <alignment vertical="center"/>
    </xf>
    <xf numFmtId="0" fontId="118" fillId="0" borderId="0" xfId="0" applyFont="1" applyAlignment="1">
      <alignment vertical="center" shrinkToFit="1"/>
    </xf>
    <xf numFmtId="0" fontId="75" fillId="0" borderId="10" xfId="0" applyFont="1" applyBorder="1" applyAlignment="1">
      <alignment vertical="center" shrinkToFit="1"/>
    </xf>
    <xf numFmtId="0" fontId="75" fillId="0" borderId="2" xfId="0" applyFont="1" applyBorder="1" applyAlignment="1">
      <alignment vertical="center" shrinkToFit="1"/>
    </xf>
    <xf numFmtId="0" fontId="120" fillId="2" borderId="10" xfId="0" applyFont="1" applyFill="1" applyBorder="1" applyAlignment="1">
      <alignment horizontal="center" vertical="center"/>
    </xf>
    <xf numFmtId="0" fontId="120" fillId="2" borderId="2" xfId="0" applyFont="1" applyFill="1" applyBorder="1" applyAlignment="1">
      <alignment horizontal="center" vertical="center"/>
    </xf>
    <xf numFmtId="0" fontId="120" fillId="2" borderId="3" xfId="0" applyFont="1" applyFill="1" applyBorder="1" applyAlignment="1">
      <alignment horizontal="center" vertical="center"/>
    </xf>
    <xf numFmtId="0" fontId="121" fillId="0" borderId="2" xfId="0" applyFont="1" applyBorder="1" applyAlignment="1">
      <alignment horizontal="left" vertical="center" shrinkToFit="1"/>
    </xf>
    <xf numFmtId="0" fontId="75" fillId="2" borderId="10" xfId="0" applyFont="1" applyFill="1" applyBorder="1" applyAlignment="1">
      <alignment horizontal="center" vertical="center"/>
    </xf>
    <xf numFmtId="0" fontId="75" fillId="2" borderId="2" xfId="0" applyFont="1" applyFill="1" applyBorder="1" applyAlignment="1">
      <alignment horizontal="center" vertical="center"/>
    </xf>
    <xf numFmtId="0" fontId="75" fillId="2" borderId="3" xfId="0" applyFont="1" applyFill="1" applyBorder="1" applyAlignment="1">
      <alignment horizontal="center" vertical="center"/>
    </xf>
    <xf numFmtId="38" fontId="7" fillId="0" borderId="10" xfId="2" applyFont="1" applyFill="1" applyBorder="1" applyAlignment="1">
      <alignment horizontal="right" vertical="center"/>
    </xf>
    <xf numFmtId="38" fontId="7" fillId="0" borderId="2" xfId="2" applyFont="1" applyFill="1" applyBorder="1" applyAlignment="1">
      <alignment horizontal="right" vertical="center"/>
    </xf>
    <xf numFmtId="0" fontId="7" fillId="0" borderId="12" xfId="0" applyFont="1" applyBorder="1" applyAlignment="1">
      <alignment horizontal="center" vertical="center" wrapText="1"/>
    </xf>
    <xf numFmtId="0" fontId="7" fillId="0" borderId="0" xfId="0" applyFont="1" applyAlignment="1">
      <alignment horizontal="left" vertical="center" wrapText="1"/>
    </xf>
    <xf numFmtId="0" fontId="7" fillId="2" borderId="0" xfId="0" applyFont="1" applyFill="1" applyAlignment="1">
      <alignment horizontal="center" vertical="center"/>
    </xf>
    <xf numFmtId="0" fontId="7" fillId="0" borderId="1"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5" xfId="0" applyFont="1" applyFill="1" applyBorder="1" applyAlignment="1">
      <alignment horizontal="center" vertical="center"/>
    </xf>
    <xf numFmtId="186" fontId="7" fillId="0" borderId="1" xfId="0" applyNumberFormat="1" applyFont="1" applyFill="1" applyBorder="1" applyAlignment="1">
      <alignment horizontal="right" vertical="center"/>
    </xf>
    <xf numFmtId="186" fontId="9" fillId="0" borderId="5" xfId="0" applyNumberFormat="1" applyFont="1" applyFill="1" applyBorder="1" applyAlignment="1">
      <alignment horizontal="right" vertical="center"/>
    </xf>
    <xf numFmtId="186" fontId="7" fillId="0" borderId="9" xfId="0" applyNumberFormat="1" applyFont="1" applyFill="1" applyBorder="1" applyAlignment="1">
      <alignment horizontal="right" vertical="center"/>
    </xf>
    <xf numFmtId="186" fontId="9" fillId="0" borderId="7" xfId="0" applyNumberFormat="1" applyFont="1" applyFill="1" applyBorder="1" applyAlignment="1">
      <alignment horizontal="right" vertical="center"/>
    </xf>
    <xf numFmtId="38" fontId="7" fillId="0" borderId="5" xfId="2" applyFont="1" applyFill="1" applyBorder="1" applyAlignment="1">
      <alignment horizontal="center" vertical="center"/>
    </xf>
    <xf numFmtId="38" fontId="7" fillId="0" borderId="7" xfId="2" applyFont="1" applyFill="1" applyBorder="1" applyAlignment="1">
      <alignment horizontal="center" vertical="center"/>
    </xf>
    <xf numFmtId="38" fontId="7" fillId="0" borderId="1" xfId="2" applyFont="1" applyFill="1" applyBorder="1" applyAlignment="1">
      <alignment horizontal="right" vertical="center"/>
    </xf>
    <xf numFmtId="38" fontId="7" fillId="0" borderId="4" xfId="2" applyFont="1" applyFill="1" applyBorder="1" applyAlignment="1">
      <alignment horizontal="right" vertical="center"/>
    </xf>
    <xf numFmtId="38" fontId="7" fillId="0" borderId="9" xfId="2" applyFont="1" applyFill="1" applyBorder="1" applyAlignment="1">
      <alignment horizontal="right" vertical="center"/>
    </xf>
    <xf numFmtId="38" fontId="7" fillId="0" borderId="6" xfId="2" applyFont="1" applyFill="1" applyBorder="1" applyAlignment="1">
      <alignment horizontal="right" vertical="center"/>
    </xf>
    <xf numFmtId="0" fontId="7" fillId="17" borderId="10" xfId="0" applyFont="1" applyFill="1" applyBorder="1" applyAlignment="1">
      <alignment horizontal="center" vertical="center"/>
    </xf>
    <xf numFmtId="0" fontId="7" fillId="17" borderId="2" xfId="0" applyFont="1" applyFill="1" applyBorder="1" applyAlignment="1">
      <alignment horizontal="center" vertical="center"/>
    </xf>
    <xf numFmtId="0" fontId="7" fillId="17" borderId="3" xfId="0" applyFont="1" applyFill="1" applyBorder="1" applyAlignment="1">
      <alignment horizontal="center" vertical="center"/>
    </xf>
    <xf numFmtId="0" fontId="7" fillId="17" borderId="12" xfId="0" applyFont="1" applyFill="1" applyBorder="1" applyAlignment="1">
      <alignment horizontal="center" vertical="center"/>
    </xf>
    <xf numFmtId="0" fontId="38" fillId="6" borderId="1" xfId="0" applyFont="1" applyFill="1" applyBorder="1" applyAlignment="1">
      <alignment horizontal="center" vertical="center"/>
    </xf>
    <xf numFmtId="0" fontId="38" fillId="6" borderId="4" xfId="0" applyFont="1" applyFill="1" applyBorder="1" applyAlignment="1">
      <alignment horizontal="center" vertical="center"/>
    </xf>
    <xf numFmtId="0" fontId="38" fillId="6" borderId="9" xfId="0" applyFont="1" applyFill="1" applyBorder="1" applyAlignment="1">
      <alignment horizontal="center" vertical="center"/>
    </xf>
    <xf numFmtId="0" fontId="38" fillId="6" borderId="6" xfId="0" applyFont="1" applyFill="1" applyBorder="1" applyAlignment="1">
      <alignment horizontal="center" vertical="center"/>
    </xf>
    <xf numFmtId="0" fontId="38" fillId="6" borderId="10" xfId="0" applyFont="1" applyFill="1" applyBorder="1" applyAlignment="1">
      <alignment horizontal="center" vertical="center" shrinkToFit="1"/>
    </xf>
    <xf numFmtId="0" fontId="38" fillId="6" borderId="3" xfId="0" applyFont="1" applyFill="1" applyBorder="1" applyAlignment="1">
      <alignment horizontal="center" vertical="center" shrinkToFit="1"/>
    </xf>
    <xf numFmtId="0" fontId="7" fillId="0" borderId="12" xfId="0" applyFont="1" applyFill="1" applyBorder="1" applyAlignment="1">
      <alignment horizontal="center" vertical="center"/>
    </xf>
    <xf numFmtId="0" fontId="2" fillId="2" borderId="0" xfId="0" applyFont="1" applyFill="1" applyAlignment="1">
      <alignment horizontal="center" vertical="center"/>
    </xf>
    <xf numFmtId="0" fontId="7" fillId="0" borderId="2" xfId="0" applyFont="1" applyBorder="1" applyAlignment="1">
      <alignment horizontal="left" vertical="center"/>
    </xf>
    <xf numFmtId="0" fontId="71" fillId="0" borderId="4" xfId="0" applyFont="1" applyBorder="1" applyAlignment="1">
      <alignment horizontal="left" vertical="center"/>
    </xf>
    <xf numFmtId="0" fontId="7" fillId="17" borderId="1" xfId="0" applyFont="1" applyFill="1" applyBorder="1" applyAlignment="1">
      <alignment horizontal="center" vertical="center"/>
    </xf>
    <xf numFmtId="0" fontId="7" fillId="17" borderId="4" xfId="0" applyFont="1" applyFill="1" applyBorder="1" applyAlignment="1">
      <alignment horizontal="center" vertical="center"/>
    </xf>
    <xf numFmtId="0" fontId="7" fillId="17" borderId="9" xfId="0" applyFont="1" applyFill="1" applyBorder="1" applyAlignment="1">
      <alignment horizontal="center" vertical="center"/>
    </xf>
    <xf numFmtId="0" fontId="7" fillId="17" borderId="6" xfId="0" applyFont="1" applyFill="1" applyBorder="1" applyAlignment="1">
      <alignment horizontal="center" vertical="center"/>
    </xf>
    <xf numFmtId="0" fontId="7" fillId="0" borderId="10" xfId="0" applyFont="1" applyBorder="1" applyAlignment="1">
      <alignment horizontal="left" vertical="center"/>
    </xf>
    <xf numFmtId="0" fontId="7" fillId="0" borderId="3" xfId="0" applyFont="1" applyBorder="1" applyAlignment="1">
      <alignment horizontal="left" vertical="center"/>
    </xf>
    <xf numFmtId="0" fontId="7" fillId="2" borderId="12" xfId="0" applyFont="1" applyFill="1" applyBorder="1" applyAlignment="1">
      <alignment horizontal="center" vertical="center"/>
    </xf>
    <xf numFmtId="0" fontId="7" fillId="0" borderId="1" xfId="0" applyFont="1" applyBorder="1" applyAlignment="1">
      <alignment horizontal="center" vertical="center" textRotation="255" shrinkToFit="1"/>
    </xf>
    <xf numFmtId="0" fontId="7" fillId="0" borderId="9" xfId="0" applyFont="1" applyBorder="1" applyAlignment="1">
      <alignment horizontal="center" vertical="center" textRotation="255" shrinkToFit="1"/>
    </xf>
    <xf numFmtId="0" fontId="7" fillId="0" borderId="5" xfId="0" applyFont="1" applyBorder="1" applyAlignment="1">
      <alignment horizontal="center" vertical="center" textRotation="255" shrinkToFit="1"/>
    </xf>
    <xf numFmtId="0" fontId="7" fillId="0" borderId="7" xfId="0" applyFont="1" applyBorder="1" applyAlignment="1">
      <alignment horizontal="center" vertical="center" textRotation="255" shrinkToFit="1"/>
    </xf>
    <xf numFmtId="0" fontId="78" fillId="6" borderId="13" xfId="0" applyFont="1" applyFill="1" applyBorder="1" applyAlignment="1">
      <alignment horizontal="center" vertical="center" textRotation="255"/>
    </xf>
    <xf numFmtId="0" fontId="78" fillId="6" borderId="44" xfId="0" applyFont="1" applyFill="1" applyBorder="1" applyAlignment="1">
      <alignment horizontal="center" vertical="center" textRotation="255"/>
    </xf>
    <xf numFmtId="0" fontId="78" fillId="6" borderId="14" xfId="0" applyFont="1" applyFill="1" applyBorder="1" applyAlignment="1">
      <alignment horizontal="center" vertical="center" textRotation="255"/>
    </xf>
    <xf numFmtId="0" fontId="75" fillId="0" borderId="1" xfId="0" applyFont="1" applyBorder="1" applyAlignment="1">
      <alignment horizontal="left" vertical="center" wrapText="1"/>
    </xf>
    <xf numFmtId="0" fontId="75" fillId="0" borderId="4" xfId="0" applyFont="1" applyBorder="1" applyAlignment="1">
      <alignment horizontal="left" vertical="center" wrapText="1"/>
    </xf>
    <xf numFmtId="0" fontId="75" fillId="0" borderId="5" xfId="0" applyFont="1" applyBorder="1" applyAlignment="1">
      <alignment horizontal="left" vertical="center" wrapText="1"/>
    </xf>
    <xf numFmtId="0" fontId="75" fillId="0" borderId="8" xfId="0" applyFont="1" applyBorder="1" applyAlignment="1">
      <alignment horizontal="left" vertical="center" wrapText="1"/>
    </xf>
    <xf numFmtId="0" fontId="75" fillId="0" borderId="0" xfId="0" applyFont="1" applyAlignment="1">
      <alignment horizontal="left" vertical="center" wrapText="1"/>
    </xf>
    <xf numFmtId="0" fontId="75" fillId="0" borderId="11" xfId="0" applyFont="1" applyBorder="1" applyAlignment="1">
      <alignment horizontal="left" vertical="center" wrapText="1"/>
    </xf>
    <xf numFmtId="0" fontId="75" fillId="0" borderId="9" xfId="0" applyFont="1" applyBorder="1" applyAlignment="1">
      <alignment horizontal="left" vertical="center" wrapText="1"/>
    </xf>
    <xf numFmtId="0" fontId="75" fillId="0" borderId="6" xfId="0" applyFont="1" applyBorder="1" applyAlignment="1">
      <alignment horizontal="left" vertical="center" wrapText="1"/>
    </xf>
    <xf numFmtId="0" fontId="75" fillId="0" borderId="7" xfId="0" applyFont="1" applyBorder="1" applyAlignment="1">
      <alignment horizontal="left" vertical="center" wrapText="1"/>
    </xf>
    <xf numFmtId="0" fontId="0" fillId="0" borderId="0" xfId="0" applyFont="1" applyAlignment="1">
      <alignment horizontal="left" vertical="center"/>
    </xf>
    <xf numFmtId="0" fontId="7" fillId="0" borderId="0" xfId="0" applyFont="1" applyAlignment="1">
      <alignment horizontal="left" vertical="center"/>
    </xf>
    <xf numFmtId="32" fontId="7" fillId="0" borderId="12" xfId="0" applyNumberFormat="1" applyFont="1" applyFill="1" applyBorder="1" applyAlignment="1">
      <alignment horizontal="center" vertical="center"/>
    </xf>
    <xf numFmtId="0" fontId="38" fillId="6" borderId="10" xfId="0" applyFont="1" applyFill="1" applyBorder="1" applyAlignment="1">
      <alignment horizontal="center" vertical="center"/>
    </xf>
    <xf numFmtId="0" fontId="38" fillId="6" borderId="2" xfId="0" applyFont="1" applyFill="1" applyBorder="1" applyAlignment="1">
      <alignment horizontal="center" vertical="center"/>
    </xf>
    <xf numFmtId="0" fontId="38" fillId="6" borderId="3" xfId="0" applyFont="1" applyFill="1" applyBorder="1" applyAlignment="1">
      <alignment horizontal="center" vertical="center"/>
    </xf>
    <xf numFmtId="20" fontId="7" fillId="0" borderId="12" xfId="0" applyNumberFormat="1" applyFont="1" applyFill="1" applyBorder="1" applyAlignment="1">
      <alignment horizontal="center" vertical="center"/>
    </xf>
    <xf numFmtId="0" fontId="7" fillId="2" borderId="10" xfId="0" applyFont="1" applyFill="1" applyBorder="1" applyAlignment="1">
      <alignment horizontal="center" vertical="center"/>
    </xf>
    <xf numFmtId="0" fontId="7" fillId="2" borderId="3" xfId="0" applyFont="1" applyFill="1" applyBorder="1" applyAlignment="1">
      <alignment horizontal="center" vertical="center"/>
    </xf>
    <xf numFmtId="0" fontId="6" fillId="0" borderId="12" xfId="0" applyFont="1" applyFill="1" applyBorder="1" applyAlignment="1">
      <alignment horizontal="center" vertical="center"/>
    </xf>
    <xf numFmtId="188" fontId="7" fillId="0" borderId="2" xfId="0" applyNumberFormat="1" applyFont="1" applyFill="1" applyBorder="1" applyAlignment="1">
      <alignment horizontal="center" vertical="center"/>
    </xf>
    <xf numFmtId="188" fontId="7" fillId="0" borderId="3" xfId="0" applyNumberFormat="1" applyFont="1" applyFill="1" applyBorder="1" applyAlignment="1">
      <alignment horizontal="center" vertical="center"/>
    </xf>
    <xf numFmtId="188" fontId="7" fillId="0" borderId="10" xfId="0" applyNumberFormat="1" applyFont="1" applyFill="1" applyBorder="1" applyAlignment="1">
      <alignment horizontal="center" vertical="center"/>
    </xf>
    <xf numFmtId="0" fontId="7" fillId="0" borderId="16" xfId="0" applyFont="1" applyFill="1" applyBorder="1" applyAlignment="1">
      <alignment horizontal="left" vertical="top"/>
    </xf>
    <xf numFmtId="0" fontId="7" fillId="0" borderId="17" xfId="0" applyFont="1" applyFill="1" applyBorder="1" applyAlignment="1">
      <alignment horizontal="left" vertical="top"/>
    </xf>
    <xf numFmtId="0" fontId="7" fillId="0" borderId="18" xfId="0" applyFont="1" applyFill="1" applyBorder="1" applyAlignment="1">
      <alignment horizontal="left" vertical="top"/>
    </xf>
    <xf numFmtId="0" fontId="7" fillId="0" borderId="8" xfId="0" applyFont="1" applyFill="1" applyBorder="1" applyAlignment="1">
      <alignment horizontal="left" vertical="top"/>
    </xf>
    <xf numFmtId="0" fontId="7" fillId="0" borderId="0" xfId="0" applyFont="1" applyFill="1" applyBorder="1" applyAlignment="1">
      <alignment horizontal="left" vertical="top"/>
    </xf>
    <xf numFmtId="0" fontId="7" fillId="0" borderId="11" xfId="0" applyFont="1" applyFill="1" applyBorder="1" applyAlignment="1">
      <alignment horizontal="left" vertical="top"/>
    </xf>
    <xf numFmtId="0" fontId="7" fillId="0" borderId="62" xfId="0" applyFont="1" applyFill="1" applyBorder="1" applyAlignment="1">
      <alignment horizontal="left" vertical="top"/>
    </xf>
    <xf numFmtId="0" fontId="7" fillId="0" borderId="15" xfId="0" applyFont="1" applyFill="1" applyBorder="1" applyAlignment="1">
      <alignment horizontal="left" vertical="top"/>
    </xf>
    <xf numFmtId="0" fontId="7" fillId="0" borderId="65" xfId="0" applyFont="1" applyFill="1" applyBorder="1" applyAlignment="1">
      <alignment horizontal="left" vertical="top"/>
    </xf>
    <xf numFmtId="0" fontId="7" fillId="0" borderId="1" xfId="0" applyFont="1" applyFill="1" applyBorder="1" applyAlignment="1">
      <alignment horizontal="left" vertical="top"/>
    </xf>
    <xf numFmtId="0" fontId="7" fillId="0" borderId="4" xfId="0" applyFont="1" applyFill="1" applyBorder="1" applyAlignment="1">
      <alignment horizontal="left" vertical="top"/>
    </xf>
    <xf numFmtId="0" fontId="7" fillId="0" borderId="5" xfId="0" applyFont="1" applyFill="1" applyBorder="1" applyAlignment="1">
      <alignment horizontal="left" vertical="top"/>
    </xf>
    <xf numFmtId="0" fontId="42" fillId="6" borderId="1" xfId="0" applyFont="1" applyFill="1" applyBorder="1" applyAlignment="1">
      <alignment horizontal="center" vertical="center" wrapText="1"/>
    </xf>
    <xf numFmtId="0" fontId="39" fillId="6" borderId="4" xfId="0" applyFont="1" applyFill="1" applyBorder="1" applyAlignment="1">
      <alignment horizontal="center" vertical="center"/>
    </xf>
    <xf numFmtId="0" fontId="39" fillId="6" borderId="5" xfId="0" applyFont="1" applyFill="1" applyBorder="1" applyAlignment="1">
      <alignment horizontal="center" vertical="center"/>
    </xf>
    <xf numFmtId="0" fontId="39" fillId="6" borderId="9" xfId="0" applyFont="1" applyFill="1" applyBorder="1" applyAlignment="1">
      <alignment horizontal="center" vertical="center"/>
    </xf>
    <xf numFmtId="0" fontId="39" fillId="6" borderId="6" xfId="0" applyFont="1" applyFill="1" applyBorder="1" applyAlignment="1">
      <alignment horizontal="center" vertical="center"/>
    </xf>
    <xf numFmtId="0" fontId="39" fillId="6" borderId="7" xfId="0" applyFont="1" applyFill="1" applyBorder="1" applyAlignment="1">
      <alignment horizontal="center" vertical="center"/>
    </xf>
    <xf numFmtId="0" fontId="38" fillId="6" borderId="1" xfId="0" applyFont="1" applyFill="1" applyBorder="1" applyAlignment="1">
      <alignment horizontal="center" vertical="center" wrapText="1"/>
    </xf>
    <xf numFmtId="0" fontId="38" fillId="6" borderId="5" xfId="0" applyFont="1" applyFill="1" applyBorder="1" applyAlignment="1">
      <alignment horizontal="center" vertical="center"/>
    </xf>
    <xf numFmtId="0" fontId="38" fillId="6" borderId="7" xfId="0" applyFont="1" applyFill="1" applyBorder="1" applyAlignment="1">
      <alignment horizontal="center" vertical="center"/>
    </xf>
    <xf numFmtId="0" fontId="38" fillId="6" borderId="10" xfId="0" applyFont="1" applyFill="1" applyBorder="1" applyAlignment="1">
      <alignment horizontal="center" vertical="center" wrapText="1"/>
    </xf>
    <xf numFmtId="0" fontId="6" fillId="0" borderId="10" xfId="0" applyFont="1" applyFill="1" applyBorder="1" applyAlignment="1">
      <alignment horizontal="left" vertical="center"/>
    </xf>
    <xf numFmtId="0" fontId="6" fillId="0" borderId="2" xfId="0" applyFont="1" applyFill="1" applyBorder="1" applyAlignment="1">
      <alignment horizontal="left" vertical="center"/>
    </xf>
    <xf numFmtId="0" fontId="6" fillId="0" borderId="3" xfId="0" applyFont="1" applyFill="1" applyBorder="1" applyAlignment="1">
      <alignment horizontal="left" vertical="center"/>
    </xf>
    <xf numFmtId="0" fontId="7" fillId="0" borderId="10"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xf>
    <xf numFmtId="0" fontId="6" fillId="0" borderId="2" xfId="0" applyFont="1" applyFill="1" applyBorder="1"/>
    <xf numFmtId="0" fontId="6" fillId="0" borderId="3" xfId="0" applyFont="1" applyFill="1" applyBorder="1"/>
    <xf numFmtId="0" fontId="6" fillId="0" borderId="9" xfId="0" applyFont="1" applyFill="1" applyBorder="1" applyAlignment="1">
      <alignment horizontal="left" vertical="center"/>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6" fillId="0" borderId="10"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3" xfId="0" applyFont="1" applyFill="1" applyBorder="1" applyAlignment="1">
      <alignment horizontal="center" vertical="center"/>
    </xf>
    <xf numFmtId="49" fontId="6" fillId="0" borderId="4" xfId="0" applyNumberFormat="1" applyFont="1" applyFill="1" applyBorder="1" applyAlignment="1">
      <alignment horizontal="center" vertical="center"/>
    </xf>
    <xf numFmtId="0" fontId="6" fillId="0" borderId="1"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7" fillId="0" borderId="5"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5" borderId="1" xfId="0" applyFont="1" applyFill="1" applyBorder="1" applyAlignment="1">
      <alignment horizontal="right" vertical="center" wrapText="1"/>
    </xf>
    <xf numFmtId="0" fontId="7" fillId="5" borderId="4" xfId="0" applyFont="1" applyFill="1" applyBorder="1" applyAlignment="1">
      <alignment horizontal="right" vertical="center" wrapText="1"/>
    </xf>
    <xf numFmtId="0" fontId="7" fillId="5" borderId="9" xfId="0" applyFont="1" applyFill="1" applyBorder="1" applyAlignment="1">
      <alignment horizontal="right" vertical="center" wrapText="1"/>
    </xf>
    <xf numFmtId="0" fontId="7" fillId="5" borderId="6" xfId="0" applyFont="1" applyFill="1" applyBorder="1" applyAlignment="1">
      <alignment horizontal="right" vertical="center" wrapText="1"/>
    </xf>
    <xf numFmtId="0" fontId="6" fillId="0" borderId="1"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5" borderId="5"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9" xfId="0" applyFont="1" applyFill="1" applyBorder="1" applyAlignment="1">
      <alignment horizontal="left" vertical="top"/>
    </xf>
    <xf numFmtId="0" fontId="7" fillId="0" borderId="6" xfId="0" applyFont="1" applyFill="1" applyBorder="1" applyAlignment="1">
      <alignment horizontal="left" vertical="top"/>
    </xf>
    <xf numFmtId="0" fontId="7" fillId="0" borderId="7" xfId="0" applyFont="1" applyFill="1" applyBorder="1" applyAlignment="1">
      <alignment horizontal="left" vertical="top"/>
    </xf>
    <xf numFmtId="0" fontId="38" fillId="6" borderId="2" xfId="0" applyFont="1" applyFill="1" applyBorder="1" applyAlignment="1">
      <alignment horizontal="center" vertical="center" wrapText="1"/>
    </xf>
    <xf numFmtId="0" fontId="38" fillId="6" borderId="3" xfId="0" applyFont="1" applyFill="1" applyBorder="1" applyAlignment="1">
      <alignment horizontal="center" vertical="center" wrapText="1"/>
    </xf>
    <xf numFmtId="0" fontId="7" fillId="3" borderId="10" xfId="0" applyFont="1" applyFill="1" applyBorder="1" applyAlignment="1">
      <alignment horizontal="center" vertical="center" shrinkToFit="1"/>
    </xf>
    <xf numFmtId="0" fontId="7" fillId="3" borderId="2" xfId="0" applyFont="1" applyFill="1" applyBorder="1" applyAlignment="1">
      <alignment horizontal="center" vertical="center" shrinkToFit="1"/>
    </xf>
    <xf numFmtId="0" fontId="7" fillId="3" borderId="3" xfId="0" applyFont="1" applyFill="1" applyBorder="1" applyAlignment="1">
      <alignment horizontal="center" vertical="center" shrinkToFit="1"/>
    </xf>
    <xf numFmtId="0" fontId="7" fillId="3" borderId="10" xfId="0" applyFont="1" applyFill="1" applyBorder="1" applyAlignment="1">
      <alignment horizontal="center" vertical="center"/>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6" fillId="0" borderId="12" xfId="0" applyFont="1" applyFill="1" applyBorder="1" applyAlignment="1">
      <alignment horizontal="left" vertical="center"/>
    </xf>
    <xf numFmtId="0" fontId="7" fillId="2" borderId="2" xfId="0" applyFont="1" applyFill="1" applyBorder="1" applyAlignment="1">
      <alignment horizontal="center" vertical="center"/>
    </xf>
    <xf numFmtId="20" fontId="7" fillId="0" borderId="10" xfId="0" applyNumberFormat="1" applyFont="1" applyFill="1" applyBorder="1" applyAlignment="1">
      <alignment horizontal="center" vertical="center"/>
    </xf>
    <xf numFmtId="20" fontId="7" fillId="0" borderId="2" xfId="0" applyNumberFormat="1" applyFont="1" applyFill="1" applyBorder="1" applyAlignment="1">
      <alignment horizontal="center" vertical="center"/>
    </xf>
    <xf numFmtId="20" fontId="7" fillId="0" borderId="3" xfId="0" applyNumberFormat="1" applyFont="1" applyFill="1" applyBorder="1" applyAlignment="1">
      <alignment horizontal="center" vertical="center"/>
    </xf>
    <xf numFmtId="0" fontId="7" fillId="0" borderId="1" xfId="0" applyFont="1" applyFill="1" applyBorder="1" applyAlignment="1">
      <alignment horizontal="right" vertical="center" wrapText="1"/>
    </xf>
    <xf numFmtId="0" fontId="7" fillId="0" borderId="4" xfId="0" applyFont="1" applyFill="1" applyBorder="1" applyAlignment="1">
      <alignment horizontal="right" vertical="center" wrapText="1"/>
    </xf>
    <xf numFmtId="0" fontId="7" fillId="0" borderId="9" xfId="0" applyFont="1" applyFill="1" applyBorder="1" applyAlignment="1">
      <alignment horizontal="right" vertical="center" wrapText="1"/>
    </xf>
    <xf numFmtId="0" fontId="7" fillId="0" borderId="6" xfId="0" applyFont="1" applyFill="1" applyBorder="1" applyAlignment="1">
      <alignment horizontal="right" vertical="center" wrapText="1"/>
    </xf>
    <xf numFmtId="0" fontId="92" fillId="15" borderId="4" xfId="0" applyFont="1" applyFill="1" applyBorder="1" applyAlignment="1">
      <alignment horizontal="center" vertical="center"/>
    </xf>
    <xf numFmtId="0" fontId="92" fillId="15" borderId="6" xfId="0" applyFont="1" applyFill="1" applyBorder="1" applyAlignment="1">
      <alignment horizontal="center" vertical="center"/>
    </xf>
    <xf numFmtId="0" fontId="6" fillId="0" borderId="9" xfId="0" applyFont="1" applyFill="1" applyBorder="1" applyAlignment="1">
      <alignment horizontal="center" vertical="center" shrinkToFit="1"/>
    </xf>
    <xf numFmtId="0" fontId="6" fillId="0" borderId="6" xfId="0" applyFont="1" applyFill="1" applyBorder="1" applyAlignment="1">
      <alignment horizontal="center" vertical="center" shrinkToFit="1"/>
    </xf>
    <xf numFmtId="0" fontId="6" fillId="0" borderId="1" xfId="0" applyFont="1" applyFill="1" applyBorder="1" applyAlignment="1">
      <alignment horizontal="center" vertical="center" shrinkToFit="1"/>
    </xf>
    <xf numFmtId="0" fontId="6" fillId="0" borderId="4" xfId="0" applyFont="1" applyFill="1" applyBorder="1" applyAlignment="1">
      <alignment horizontal="center" vertical="center" shrinkToFit="1"/>
    </xf>
    <xf numFmtId="0" fontId="7" fillId="10" borderId="0" xfId="0" applyFont="1" applyFill="1" applyBorder="1" applyAlignment="1">
      <alignment horizontal="right" vertical="center" wrapText="1"/>
    </xf>
    <xf numFmtId="0" fontId="7" fillId="2" borderId="6" xfId="0" applyFont="1" applyFill="1" applyBorder="1" applyAlignment="1">
      <alignment horizontal="center" vertical="center"/>
    </xf>
    <xf numFmtId="6" fontId="38" fillId="6" borderId="12" xfId="4" applyFont="1" applyFill="1" applyBorder="1" applyAlignment="1">
      <alignment horizontal="center" vertical="center"/>
    </xf>
    <xf numFmtId="6" fontId="38" fillId="6" borderId="10" xfId="4" applyFont="1" applyFill="1" applyBorder="1" applyAlignment="1">
      <alignment horizontal="center" vertical="center" shrinkToFit="1"/>
    </xf>
    <xf numFmtId="6" fontId="38" fillId="6" borderId="2" xfId="4" applyFont="1" applyFill="1" applyBorder="1" applyAlignment="1">
      <alignment horizontal="center" vertical="center" shrinkToFit="1"/>
    </xf>
    <xf numFmtId="6" fontId="38" fillId="6" borderId="3" xfId="4" applyFont="1" applyFill="1" applyBorder="1" applyAlignment="1">
      <alignment horizontal="center" vertical="center" shrinkToFit="1"/>
    </xf>
    <xf numFmtId="0" fontId="7" fillId="0" borderId="10" xfId="0" applyFont="1" applyFill="1" applyBorder="1" applyAlignment="1">
      <alignment horizontal="left" vertical="center"/>
    </xf>
    <xf numFmtId="0" fontId="7" fillId="0" borderId="2" xfId="0" applyFont="1" applyFill="1" applyBorder="1" applyAlignment="1">
      <alignment horizontal="left" vertical="center"/>
    </xf>
    <xf numFmtId="0" fontId="7" fillId="0" borderId="3" xfId="0" applyFont="1" applyFill="1" applyBorder="1" applyAlignment="1">
      <alignment horizontal="left" vertical="center"/>
    </xf>
    <xf numFmtId="178" fontId="7" fillId="5" borderId="1" xfId="0" applyNumberFormat="1" applyFont="1" applyFill="1" applyBorder="1" applyAlignment="1">
      <alignment horizontal="center" vertical="center"/>
    </xf>
    <xf numFmtId="178" fontId="7" fillId="5" borderId="4" xfId="0" applyNumberFormat="1" applyFont="1" applyFill="1" applyBorder="1" applyAlignment="1">
      <alignment horizontal="center" vertical="center"/>
    </xf>
    <xf numFmtId="178" fontId="7" fillId="5" borderId="5" xfId="0" applyNumberFormat="1" applyFont="1" applyFill="1" applyBorder="1" applyAlignment="1">
      <alignment horizontal="center" vertical="center"/>
    </xf>
    <xf numFmtId="187" fontId="7" fillId="0" borderId="1" xfId="0" applyNumberFormat="1" applyFont="1" applyFill="1" applyBorder="1" applyAlignment="1">
      <alignment horizontal="center" vertical="center" shrinkToFit="1"/>
    </xf>
    <xf numFmtId="187" fontId="7" fillId="0" borderId="4" xfId="0" applyNumberFormat="1" applyFont="1" applyFill="1" applyBorder="1" applyAlignment="1">
      <alignment horizontal="center" vertical="center" shrinkToFit="1"/>
    </xf>
    <xf numFmtId="187" fontId="7" fillId="0" borderId="5" xfId="0" applyNumberFormat="1" applyFont="1" applyFill="1" applyBorder="1" applyAlignment="1">
      <alignment horizontal="center" vertical="center" shrinkToFit="1"/>
    </xf>
    <xf numFmtId="187" fontId="7" fillId="0" borderId="9" xfId="0" applyNumberFormat="1" applyFont="1" applyFill="1" applyBorder="1" applyAlignment="1">
      <alignment horizontal="center" vertical="center" shrinkToFit="1"/>
    </xf>
    <xf numFmtId="187" fontId="7" fillId="0" borderId="6" xfId="0" applyNumberFormat="1" applyFont="1" applyFill="1" applyBorder="1" applyAlignment="1">
      <alignment horizontal="center" vertical="center" shrinkToFit="1"/>
    </xf>
    <xf numFmtId="187" fontId="7" fillId="0" borderId="7" xfId="0" applyNumberFormat="1" applyFont="1" applyFill="1" applyBorder="1" applyAlignment="1">
      <alignment horizontal="center" vertical="center" shrinkToFit="1"/>
    </xf>
    <xf numFmtId="0" fontId="7" fillId="5" borderId="1" xfId="0" applyFont="1" applyFill="1" applyBorder="1" applyAlignment="1">
      <alignment horizontal="center" vertical="center"/>
    </xf>
    <xf numFmtId="0" fontId="7" fillId="5" borderId="4" xfId="0" applyFont="1" applyFill="1" applyBorder="1" applyAlignment="1">
      <alignment horizontal="center" vertical="center"/>
    </xf>
    <xf numFmtId="0" fontId="7" fillId="5" borderId="9" xfId="0" applyFont="1" applyFill="1" applyBorder="1" applyAlignment="1">
      <alignment horizontal="center" vertical="center"/>
    </xf>
    <xf numFmtId="0" fontId="7" fillId="5" borderId="6" xfId="0" applyFont="1" applyFill="1" applyBorder="1" applyAlignment="1">
      <alignment horizontal="center" vertical="center"/>
    </xf>
    <xf numFmtId="178" fontId="11" fillId="0" borderId="5" xfId="0" applyNumberFormat="1" applyFont="1" applyFill="1" applyBorder="1" applyAlignment="1">
      <alignment horizontal="center" vertical="center" shrinkToFit="1"/>
    </xf>
    <xf numFmtId="178" fontId="11" fillId="0" borderId="7" xfId="0" applyNumberFormat="1" applyFont="1" applyFill="1" applyBorder="1" applyAlignment="1">
      <alignment horizontal="center" vertical="center" shrinkToFit="1"/>
    </xf>
    <xf numFmtId="38" fontId="7" fillId="0" borderId="1" xfId="2" applyFont="1" applyFill="1" applyBorder="1" applyAlignment="1">
      <alignment horizontal="center" vertical="center"/>
    </xf>
    <xf numFmtId="38" fontId="7" fillId="0" borderId="4" xfId="2" applyFont="1" applyFill="1" applyBorder="1" applyAlignment="1">
      <alignment horizontal="center" vertical="center"/>
    </xf>
    <xf numFmtId="38" fontId="7" fillId="0" borderId="9" xfId="2" applyFont="1" applyFill="1" applyBorder="1" applyAlignment="1">
      <alignment horizontal="center" vertical="center"/>
    </xf>
    <xf numFmtId="38" fontId="7" fillId="0" borderId="6" xfId="2" applyFont="1" applyFill="1" applyBorder="1" applyAlignment="1">
      <alignment horizontal="center" vertical="center"/>
    </xf>
    <xf numFmtId="0" fontId="7" fillId="0" borderId="1" xfId="0" applyNumberFormat="1" applyFont="1" applyFill="1" applyBorder="1" applyAlignment="1">
      <alignment horizontal="center" vertical="center"/>
    </xf>
    <xf numFmtId="0" fontId="7" fillId="0" borderId="5" xfId="0" applyNumberFormat="1" applyFont="1" applyFill="1" applyBorder="1" applyAlignment="1">
      <alignment horizontal="center" vertical="center"/>
    </xf>
    <xf numFmtId="0" fontId="7" fillId="0" borderId="9" xfId="0" applyNumberFormat="1" applyFont="1" applyFill="1" applyBorder="1" applyAlignment="1">
      <alignment horizontal="center" vertical="center"/>
    </xf>
    <xf numFmtId="0" fontId="7" fillId="0" borderId="7" xfId="0" applyNumberFormat="1" applyFont="1" applyFill="1" applyBorder="1" applyAlignment="1">
      <alignment horizontal="center" vertical="center"/>
    </xf>
    <xf numFmtId="9" fontId="8" fillId="5" borderId="1" xfId="0" applyNumberFormat="1" applyFont="1" applyFill="1" applyBorder="1" applyAlignment="1">
      <alignment horizontal="center" vertical="center" shrinkToFit="1"/>
    </xf>
    <xf numFmtId="0" fontId="0" fillId="5" borderId="5" xfId="0" applyFill="1" applyBorder="1"/>
    <xf numFmtId="0" fontId="0" fillId="5" borderId="9" xfId="0" applyFill="1" applyBorder="1"/>
    <xf numFmtId="0" fontId="0" fillId="5" borderId="7" xfId="0" applyFill="1" applyBorder="1"/>
    <xf numFmtId="0" fontId="7" fillId="3" borderId="12" xfId="0" applyFont="1" applyFill="1" applyBorder="1" applyAlignment="1">
      <alignment horizontal="center" vertical="center"/>
    </xf>
    <xf numFmtId="0" fontId="38" fillId="6" borderId="1" xfId="0" applyFont="1" applyFill="1" applyBorder="1" applyAlignment="1">
      <alignment horizontal="center" vertical="center" wrapText="1" justifyLastLine="1"/>
    </xf>
    <xf numFmtId="0" fontId="38" fillId="6" borderId="5" xfId="0" applyFont="1" applyFill="1" applyBorder="1" applyAlignment="1">
      <alignment horizontal="center" vertical="center" wrapText="1" justifyLastLine="1"/>
    </xf>
    <xf numFmtId="0" fontId="38" fillId="6" borderId="9" xfId="0" applyFont="1" applyFill="1" applyBorder="1" applyAlignment="1">
      <alignment horizontal="center" vertical="center" wrapText="1" justifyLastLine="1"/>
    </xf>
    <xf numFmtId="0" fontId="38" fillId="6" borderId="7" xfId="0" applyFont="1" applyFill="1" applyBorder="1" applyAlignment="1">
      <alignment horizontal="center" vertical="center" wrapText="1" justifyLastLine="1"/>
    </xf>
    <xf numFmtId="38" fontId="7" fillId="0" borderId="0" xfId="2" applyFont="1" applyFill="1" applyBorder="1" applyAlignment="1">
      <alignment horizontal="center" vertical="center"/>
    </xf>
    <xf numFmtId="38" fontId="7" fillId="0" borderId="11" xfId="2" applyFont="1" applyFill="1" applyBorder="1" applyAlignment="1">
      <alignment horizontal="center" vertical="center"/>
    </xf>
    <xf numFmtId="38" fontId="7" fillId="0" borderId="8" xfId="2" applyFont="1" applyFill="1" applyBorder="1" applyAlignment="1">
      <alignment horizontal="center" vertical="center"/>
    </xf>
    <xf numFmtId="0" fontId="38" fillId="6" borderId="10" xfId="0" applyFont="1" applyFill="1" applyBorder="1" applyAlignment="1">
      <alignment horizontal="center" vertical="center" wrapText="1" shrinkToFit="1"/>
    </xf>
    <xf numFmtId="0" fontId="38" fillId="6" borderId="2" xfId="0" applyFont="1" applyFill="1" applyBorder="1" applyAlignment="1">
      <alignment horizontal="center" vertical="center" wrapText="1" shrinkToFit="1"/>
    </xf>
    <xf numFmtId="0" fontId="7" fillId="3" borderId="12" xfId="0" applyFont="1" applyFill="1" applyBorder="1" applyAlignment="1">
      <alignment horizontal="left" vertical="center"/>
    </xf>
    <xf numFmtId="0" fontId="6" fillId="0" borderId="45" xfId="0" applyFont="1" applyFill="1" applyBorder="1" applyAlignment="1">
      <alignment vertical="center"/>
    </xf>
    <xf numFmtId="0" fontId="6" fillId="0" borderId="46" xfId="0" applyFont="1" applyFill="1" applyBorder="1" applyAlignment="1">
      <alignment vertical="center"/>
    </xf>
    <xf numFmtId="0" fontId="6" fillId="0" borderId="47" xfId="0" applyFont="1" applyFill="1" applyBorder="1" applyAlignment="1">
      <alignment vertical="center"/>
    </xf>
    <xf numFmtId="182" fontId="7" fillId="0" borderId="10" xfId="0" applyNumberFormat="1" applyFont="1" applyFill="1" applyBorder="1" applyAlignment="1">
      <alignment horizontal="right" vertical="center"/>
    </xf>
    <xf numFmtId="182" fontId="7" fillId="0" borderId="3" xfId="0" applyNumberFormat="1" applyFont="1" applyFill="1" applyBorder="1" applyAlignment="1">
      <alignment horizontal="right" vertical="center"/>
    </xf>
    <xf numFmtId="182" fontId="7" fillId="5" borderId="1" xfId="0" applyNumberFormat="1" applyFont="1" applyFill="1" applyBorder="1" applyAlignment="1">
      <alignment horizontal="center" vertical="center"/>
    </xf>
    <xf numFmtId="182" fontId="7" fillId="5" borderId="5" xfId="0" applyNumberFormat="1" applyFont="1" applyFill="1" applyBorder="1" applyAlignment="1">
      <alignment horizontal="center" vertical="center"/>
    </xf>
    <xf numFmtId="182" fontId="7" fillId="5" borderId="8" xfId="0" applyNumberFormat="1" applyFont="1" applyFill="1" applyBorder="1" applyAlignment="1">
      <alignment horizontal="center" vertical="center"/>
    </xf>
    <xf numFmtId="182" fontId="7" fillId="5" borderId="11" xfId="0" applyNumberFormat="1" applyFont="1" applyFill="1" applyBorder="1" applyAlignment="1">
      <alignment horizontal="center" vertical="center"/>
    </xf>
    <xf numFmtId="182" fontId="7" fillId="5" borderId="9" xfId="0" applyNumberFormat="1" applyFont="1" applyFill="1" applyBorder="1" applyAlignment="1">
      <alignment horizontal="center" vertical="center"/>
    </xf>
    <xf numFmtId="182" fontId="7" fillId="5" borderId="7" xfId="0" applyNumberFormat="1" applyFont="1" applyFill="1" applyBorder="1" applyAlignment="1">
      <alignment horizontal="center" vertical="center"/>
    </xf>
    <xf numFmtId="182" fontId="7" fillId="0" borderId="1" xfId="0" applyNumberFormat="1" applyFont="1" applyFill="1" applyBorder="1" applyAlignment="1">
      <alignment horizontal="right" vertical="center"/>
    </xf>
    <xf numFmtId="182" fontId="7" fillId="0" borderId="5" xfId="0" applyNumberFormat="1" applyFont="1" applyFill="1" applyBorder="1" applyAlignment="1">
      <alignment horizontal="right" vertical="center"/>
    </xf>
    <xf numFmtId="182" fontId="7" fillId="0" borderId="8" xfId="0" applyNumberFormat="1" applyFont="1" applyFill="1" applyBorder="1" applyAlignment="1">
      <alignment horizontal="right" vertical="center"/>
    </xf>
    <xf numFmtId="182" fontId="7" fillId="0" borderId="11" xfId="0" applyNumberFormat="1" applyFont="1" applyFill="1" applyBorder="1" applyAlignment="1">
      <alignment horizontal="right" vertical="center"/>
    </xf>
    <xf numFmtId="182" fontId="7" fillId="0" borderId="9" xfId="0" applyNumberFormat="1" applyFont="1" applyFill="1" applyBorder="1" applyAlignment="1">
      <alignment horizontal="right" vertical="center"/>
    </xf>
    <xf numFmtId="182" fontId="7" fillId="0" borderId="7" xfId="0" applyNumberFormat="1" applyFont="1" applyFill="1" applyBorder="1" applyAlignment="1">
      <alignment horizontal="right" vertical="center"/>
    </xf>
    <xf numFmtId="0" fontId="7" fillId="0" borderId="9"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7" xfId="0" applyFont="1" applyFill="1" applyBorder="1" applyAlignment="1">
      <alignment horizontal="center" vertical="center"/>
    </xf>
    <xf numFmtId="0" fontId="38" fillId="6" borderId="2" xfId="0" applyFont="1" applyFill="1" applyBorder="1" applyAlignment="1">
      <alignment horizontal="center" vertical="center" shrinkToFit="1"/>
    </xf>
    <xf numFmtId="0" fontId="7" fillId="5" borderId="7" xfId="0" applyFont="1" applyFill="1" applyBorder="1" applyAlignment="1">
      <alignment horizontal="center" vertical="center"/>
    </xf>
    <xf numFmtId="0" fontId="7" fillId="3" borderId="10" xfId="0" applyFont="1" applyFill="1" applyBorder="1" applyAlignment="1">
      <alignment horizontal="left" vertical="center"/>
    </xf>
    <xf numFmtId="0" fontId="7" fillId="3" borderId="2" xfId="0" applyFont="1" applyFill="1" applyBorder="1" applyAlignment="1">
      <alignment horizontal="left" vertical="center"/>
    </xf>
    <xf numFmtId="0" fontId="7" fillId="3" borderId="3" xfId="0" applyFont="1" applyFill="1" applyBorder="1" applyAlignment="1">
      <alignment horizontal="left" vertical="center"/>
    </xf>
    <xf numFmtId="38" fontId="7" fillId="0" borderId="15" xfId="2" applyFont="1" applyFill="1" applyBorder="1" applyAlignment="1">
      <alignment horizontal="center" vertical="center"/>
    </xf>
    <xf numFmtId="38" fontId="7" fillId="0" borderId="65" xfId="2" applyFont="1" applyFill="1" applyBorder="1" applyAlignment="1">
      <alignment horizontal="center" vertical="center"/>
    </xf>
    <xf numFmtId="0" fontId="7" fillId="0" borderId="8"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11" xfId="0" applyFont="1" applyFill="1" applyBorder="1" applyAlignment="1">
      <alignment horizontal="center" vertical="center"/>
    </xf>
    <xf numFmtId="38" fontId="7" fillId="0" borderId="62" xfId="2" applyFont="1" applyFill="1" applyBorder="1" applyAlignment="1">
      <alignment horizontal="center" vertical="center"/>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38" fillId="6" borderId="9" xfId="0" applyFont="1" applyFill="1" applyBorder="1" applyAlignment="1">
      <alignment horizontal="center" vertical="center" wrapText="1"/>
    </xf>
    <xf numFmtId="0" fontId="38" fillId="6" borderId="6"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182" fontId="7" fillId="3" borderId="10" xfId="0" applyNumberFormat="1" applyFont="1" applyFill="1" applyBorder="1" applyAlignment="1">
      <alignment horizontal="right" vertical="center"/>
    </xf>
    <xf numFmtId="182" fontId="7" fillId="3" borderId="3" xfId="0" applyNumberFormat="1" applyFont="1" applyFill="1" applyBorder="1" applyAlignment="1">
      <alignment horizontal="right" vertical="center"/>
    </xf>
    <xf numFmtId="0" fontId="38" fillId="6" borderId="4" xfId="0" applyFont="1" applyFill="1" applyBorder="1" applyAlignment="1">
      <alignment horizontal="center" vertical="center" wrapText="1"/>
    </xf>
    <xf numFmtId="0" fontId="38" fillId="6" borderId="5" xfId="0" applyFont="1" applyFill="1" applyBorder="1" applyAlignment="1">
      <alignment horizontal="center" vertical="center" wrapText="1"/>
    </xf>
    <xf numFmtId="0" fontId="38" fillId="6" borderId="7" xfId="0" applyFont="1" applyFill="1" applyBorder="1" applyAlignment="1">
      <alignment horizontal="center" vertical="center" wrapText="1"/>
    </xf>
    <xf numFmtId="0" fontId="26" fillId="3" borderId="1" xfId="0" applyFont="1" applyFill="1" applyBorder="1" applyAlignment="1">
      <alignment horizontal="right" vertical="center"/>
    </xf>
    <xf numFmtId="0" fontId="26" fillId="3" borderId="5" xfId="0" applyFont="1" applyFill="1" applyBorder="1" applyAlignment="1">
      <alignment horizontal="right" vertical="center"/>
    </xf>
    <xf numFmtId="0" fontId="26" fillId="3" borderId="8" xfId="0" applyFont="1" applyFill="1" applyBorder="1" applyAlignment="1">
      <alignment horizontal="right" vertical="center"/>
    </xf>
    <xf numFmtId="0" fontId="26" fillId="3" borderId="11" xfId="0" applyFont="1" applyFill="1" applyBorder="1" applyAlignment="1">
      <alignment horizontal="right" vertical="center"/>
    </xf>
    <xf numFmtId="0" fontId="26" fillId="3" borderId="9" xfId="0" applyFont="1" applyFill="1" applyBorder="1" applyAlignment="1">
      <alignment horizontal="right" vertical="center"/>
    </xf>
    <xf numFmtId="0" fontId="26" fillId="3" borderId="7" xfId="0" applyFont="1" applyFill="1" applyBorder="1" applyAlignment="1">
      <alignment horizontal="right" vertical="center"/>
    </xf>
    <xf numFmtId="0" fontId="7" fillId="3" borderId="1"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5" xfId="0" applyFont="1" applyFill="1" applyBorder="1" applyAlignment="1">
      <alignment horizontal="center" vertical="center"/>
    </xf>
    <xf numFmtId="0" fontId="7" fillId="3" borderId="9" xfId="0" applyFont="1" applyFill="1" applyBorder="1" applyAlignment="1">
      <alignment horizontal="center" vertical="center"/>
    </xf>
    <xf numFmtId="0" fontId="7" fillId="3" borderId="6" xfId="0" applyFont="1" applyFill="1" applyBorder="1" applyAlignment="1">
      <alignment horizontal="center" vertical="center"/>
    </xf>
    <xf numFmtId="0" fontId="7" fillId="3" borderId="7" xfId="0" applyFont="1" applyFill="1" applyBorder="1" applyAlignment="1">
      <alignment horizontal="center" vertical="center"/>
    </xf>
    <xf numFmtId="0" fontId="7" fillId="0" borderId="10" xfId="0" applyFont="1" applyFill="1" applyBorder="1" applyAlignment="1">
      <alignment horizontal="center" vertical="center" shrinkToFit="1"/>
    </xf>
    <xf numFmtId="0" fontId="7" fillId="0" borderId="2" xfId="0" applyFont="1" applyFill="1" applyBorder="1" applyAlignment="1">
      <alignment horizontal="center" vertical="center" shrinkToFit="1"/>
    </xf>
    <xf numFmtId="0" fontId="7" fillId="0" borderId="3" xfId="0" applyFont="1" applyFill="1" applyBorder="1" applyAlignment="1">
      <alignment horizontal="center" vertical="center" shrinkToFit="1"/>
    </xf>
    <xf numFmtId="0" fontId="7" fillId="3" borderId="1"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0"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38" fillId="6" borderId="3" xfId="0" applyFont="1" applyFill="1" applyBorder="1" applyAlignment="1">
      <alignment horizontal="center" vertical="center" wrapText="1" shrinkToFit="1"/>
    </xf>
    <xf numFmtId="182" fontId="7" fillId="3" borderId="1" xfId="0" applyNumberFormat="1" applyFont="1" applyFill="1" applyBorder="1" applyAlignment="1">
      <alignment horizontal="right" vertical="center"/>
    </xf>
    <xf numFmtId="182" fontId="7" fillId="3" borderId="5" xfId="0" applyNumberFormat="1" applyFont="1" applyFill="1" applyBorder="1" applyAlignment="1">
      <alignment horizontal="right" vertical="center"/>
    </xf>
    <xf numFmtId="182" fontId="7" fillId="3" borderId="8" xfId="0" applyNumberFormat="1" applyFont="1" applyFill="1" applyBorder="1" applyAlignment="1">
      <alignment horizontal="right" vertical="center"/>
    </xf>
    <xf numFmtId="182" fontId="7" fillId="3" borderId="11" xfId="0" applyNumberFormat="1" applyFont="1" applyFill="1" applyBorder="1" applyAlignment="1">
      <alignment horizontal="right" vertical="center"/>
    </xf>
    <xf numFmtId="182" fontId="7" fillId="3" borderId="9" xfId="0" applyNumberFormat="1" applyFont="1" applyFill="1" applyBorder="1" applyAlignment="1">
      <alignment horizontal="right" vertical="center"/>
    </xf>
    <xf numFmtId="182" fontId="7" fillId="3" borderId="7" xfId="0" applyNumberFormat="1" applyFont="1" applyFill="1" applyBorder="1" applyAlignment="1">
      <alignment horizontal="right" vertical="center"/>
    </xf>
    <xf numFmtId="0" fontId="7" fillId="3" borderId="13" xfId="0" applyFont="1" applyFill="1" applyBorder="1" applyAlignment="1">
      <alignment horizontal="center" vertical="center" textRotation="255" wrapText="1"/>
    </xf>
    <xf numFmtId="0" fontId="7" fillId="3" borderId="44" xfId="0" applyFont="1" applyFill="1" applyBorder="1" applyAlignment="1">
      <alignment horizontal="center" vertical="center" textRotation="255" wrapText="1"/>
    </xf>
    <xf numFmtId="0" fontId="7" fillId="3" borderId="14" xfId="0" applyFont="1" applyFill="1" applyBorder="1" applyAlignment="1">
      <alignment horizontal="center" vertical="center" textRotation="255" wrapText="1"/>
    </xf>
    <xf numFmtId="0" fontId="38" fillId="6" borderId="1" xfId="0" applyFont="1" applyFill="1" applyBorder="1" applyAlignment="1">
      <alignment horizontal="right" vertical="center"/>
    </xf>
    <xf numFmtId="0" fontId="38" fillId="6" borderId="4" xfId="0" applyFont="1" applyFill="1" applyBorder="1" applyAlignment="1">
      <alignment horizontal="right" vertical="center"/>
    </xf>
    <xf numFmtId="0" fontId="38" fillId="6" borderId="5" xfId="0" applyFont="1" applyFill="1" applyBorder="1" applyAlignment="1">
      <alignment horizontal="right" vertical="center"/>
    </xf>
    <xf numFmtId="0" fontId="38" fillId="6" borderId="9" xfId="0" applyFont="1" applyFill="1" applyBorder="1" applyAlignment="1">
      <alignment horizontal="left" vertical="center"/>
    </xf>
    <xf numFmtId="0" fontId="38" fillId="6" borderId="6" xfId="0" applyFont="1" applyFill="1" applyBorder="1" applyAlignment="1">
      <alignment horizontal="left" vertical="center"/>
    </xf>
    <xf numFmtId="0" fontId="38" fillId="6" borderId="7" xfId="0" applyFont="1" applyFill="1" applyBorder="1" applyAlignment="1">
      <alignment horizontal="left" vertical="center"/>
    </xf>
    <xf numFmtId="0" fontId="7" fillId="0" borderId="1" xfId="0" applyFont="1" applyFill="1" applyBorder="1" applyAlignment="1">
      <alignment horizontal="left" vertical="center" wrapText="1"/>
    </xf>
    <xf numFmtId="0" fontId="7" fillId="0" borderId="4" xfId="0" applyFont="1" applyFill="1" applyBorder="1" applyAlignment="1">
      <alignment horizontal="left" vertical="center" wrapText="1"/>
    </xf>
    <xf numFmtId="0" fontId="7" fillId="0" borderId="5" xfId="0" applyFont="1" applyFill="1" applyBorder="1" applyAlignment="1">
      <alignment horizontal="left" vertical="center" wrapText="1"/>
    </xf>
    <xf numFmtId="0" fontId="7" fillId="0" borderId="8" xfId="0" applyFont="1" applyFill="1" applyBorder="1" applyAlignment="1">
      <alignment horizontal="left" vertical="center" wrapText="1"/>
    </xf>
    <xf numFmtId="0" fontId="7" fillId="0" borderId="0" xfId="0" applyFont="1" applyFill="1" applyBorder="1" applyAlignment="1">
      <alignment horizontal="left" vertical="center" wrapText="1"/>
    </xf>
    <xf numFmtId="0" fontId="7" fillId="0" borderId="11" xfId="0" applyFont="1" applyFill="1" applyBorder="1" applyAlignment="1">
      <alignment horizontal="left" vertical="center" wrapText="1"/>
    </xf>
    <xf numFmtId="0" fontId="7" fillId="0" borderId="9" xfId="0" applyFont="1" applyFill="1" applyBorder="1" applyAlignment="1">
      <alignment horizontal="left" vertical="center" wrapText="1"/>
    </xf>
    <xf numFmtId="0" fontId="7" fillId="0" borderId="6" xfId="0" applyFont="1" applyFill="1" applyBorder="1" applyAlignment="1">
      <alignment horizontal="left" vertical="center" wrapText="1"/>
    </xf>
    <xf numFmtId="0" fontId="7" fillId="0" borderId="7" xfId="0" applyFont="1" applyFill="1" applyBorder="1" applyAlignment="1">
      <alignment horizontal="left" vertical="center" wrapText="1"/>
    </xf>
    <xf numFmtId="184" fontId="7" fillId="0" borderId="12" xfId="0" applyNumberFormat="1" applyFont="1" applyFill="1" applyBorder="1" applyAlignment="1">
      <alignment horizontal="right" vertical="center"/>
    </xf>
    <xf numFmtId="0" fontId="5" fillId="0" borderId="10" xfId="0" applyFont="1" applyFill="1" applyBorder="1" applyAlignment="1">
      <alignment horizontal="left" vertical="center"/>
    </xf>
    <xf numFmtId="0" fontId="5" fillId="0" borderId="2" xfId="0" applyFont="1" applyFill="1" applyBorder="1" applyAlignment="1">
      <alignment horizontal="left" vertical="center"/>
    </xf>
    <xf numFmtId="0" fontId="5" fillId="0" borderId="3" xfId="0" applyFont="1" applyFill="1" applyBorder="1" applyAlignment="1">
      <alignment horizontal="left" vertical="center"/>
    </xf>
    <xf numFmtId="0" fontId="7" fillId="2" borderId="1"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5" xfId="0" applyFont="1" applyFill="1" applyBorder="1" applyAlignment="1">
      <alignment horizontal="center" vertical="center"/>
    </xf>
    <xf numFmtId="0" fontId="7" fillId="0" borderId="74" xfId="0" applyFont="1" applyFill="1" applyBorder="1" applyAlignment="1">
      <alignment horizontal="center" vertical="center" textRotation="255"/>
    </xf>
    <xf numFmtId="0" fontId="7" fillId="0" borderId="75" xfId="0" applyFont="1" applyFill="1" applyBorder="1" applyAlignment="1">
      <alignment horizontal="center" vertical="center" textRotation="255"/>
    </xf>
    <xf numFmtId="0" fontId="7" fillId="0" borderId="76" xfId="0" applyFont="1" applyFill="1" applyBorder="1" applyAlignment="1">
      <alignment horizontal="center" vertical="center" textRotation="255"/>
    </xf>
    <xf numFmtId="0" fontId="7" fillId="0" borderId="12" xfId="0" applyFont="1" applyFill="1" applyBorder="1" applyAlignment="1">
      <alignment horizontal="center" vertical="center" textRotation="255"/>
    </xf>
    <xf numFmtId="0" fontId="7" fillId="0" borderId="103" xfId="0" applyFont="1" applyFill="1" applyBorder="1" applyAlignment="1">
      <alignment horizontal="center" vertical="center" textRotation="255"/>
    </xf>
    <xf numFmtId="0" fontId="7" fillId="0" borderId="25" xfId="0" applyFont="1" applyFill="1" applyBorder="1" applyAlignment="1">
      <alignment horizontal="center" vertical="center"/>
    </xf>
    <xf numFmtId="0" fontId="7" fillId="0" borderId="26" xfId="0" applyFont="1" applyFill="1" applyBorder="1" applyAlignment="1">
      <alignment horizontal="center" vertical="center"/>
    </xf>
    <xf numFmtId="0" fontId="7" fillId="0" borderId="24" xfId="0" applyFont="1" applyFill="1" applyBorder="1" applyAlignment="1">
      <alignment horizontal="center" vertical="center"/>
    </xf>
    <xf numFmtId="0" fontId="7" fillId="3" borderId="13" xfId="0" applyFont="1" applyFill="1" applyBorder="1" applyAlignment="1">
      <alignment horizontal="center" vertical="center"/>
    </xf>
    <xf numFmtId="0" fontId="7" fillId="3" borderId="14" xfId="0" applyFont="1" applyFill="1" applyBorder="1" applyAlignment="1">
      <alignment horizontal="center" vertical="center"/>
    </xf>
    <xf numFmtId="0" fontId="7" fillId="3" borderId="13" xfId="0" applyFont="1" applyFill="1" applyBorder="1" applyAlignment="1">
      <alignment vertical="center" textRotation="255"/>
    </xf>
    <xf numFmtId="0" fontId="7" fillId="3" borderId="14" xfId="0" applyFont="1" applyFill="1" applyBorder="1" applyAlignment="1">
      <alignment vertical="center" textRotation="255"/>
    </xf>
    <xf numFmtId="0" fontId="39" fillId="6" borderId="3" xfId="0" applyFont="1" applyFill="1" applyBorder="1" applyAlignment="1">
      <alignment horizontal="center"/>
    </xf>
    <xf numFmtId="0" fontId="7" fillId="0" borderId="10" xfId="0" applyFont="1" applyFill="1" applyBorder="1" applyAlignment="1">
      <alignment horizontal="right" vertical="center"/>
    </xf>
    <xf numFmtId="0" fontId="7" fillId="0" borderId="2" xfId="0" applyFont="1" applyFill="1" applyBorder="1" applyAlignment="1">
      <alignment horizontal="right" vertical="center"/>
    </xf>
    <xf numFmtId="0" fontId="18" fillId="0" borderId="86" xfId="0" applyFont="1" applyFill="1" applyBorder="1" applyAlignment="1">
      <alignment horizontal="center" vertical="center" shrinkToFit="1"/>
    </xf>
    <xf numFmtId="0" fontId="18" fillId="0" borderId="2" xfId="0" applyFont="1" applyFill="1" applyBorder="1" applyAlignment="1">
      <alignment horizontal="center" vertical="center" shrinkToFit="1"/>
    </xf>
    <xf numFmtId="0" fontId="18" fillId="0" borderId="3" xfId="0" applyFont="1" applyFill="1" applyBorder="1" applyAlignment="1">
      <alignment horizontal="center" vertical="center" shrinkToFit="1"/>
    </xf>
    <xf numFmtId="0" fontId="7" fillId="0" borderId="27" xfId="0" applyFont="1" applyFill="1" applyBorder="1" applyAlignment="1">
      <alignment horizontal="right" vertical="center"/>
    </xf>
    <xf numFmtId="0" fontId="7" fillId="0" borderId="28" xfId="0" applyFont="1" applyFill="1" applyBorder="1" applyAlignment="1">
      <alignment horizontal="right" vertical="center"/>
    </xf>
    <xf numFmtId="0" fontId="7" fillId="0" borderId="44" xfId="0" applyFont="1" applyFill="1" applyBorder="1" applyAlignment="1">
      <alignment horizontal="center" vertical="center" textRotation="255" shrinkToFit="1"/>
    </xf>
    <xf numFmtId="0" fontId="7" fillId="0" borderId="99" xfId="0" applyFont="1" applyFill="1" applyBorder="1" applyAlignment="1">
      <alignment horizontal="center" vertical="center" textRotation="255" shrinkToFit="1"/>
    </xf>
    <xf numFmtId="0" fontId="7" fillId="0" borderId="25" xfId="0" applyFont="1" applyFill="1" applyBorder="1" applyAlignment="1">
      <alignment horizontal="right" vertical="center"/>
    </xf>
    <xf numFmtId="0" fontId="7" fillId="0" borderId="26" xfId="0" applyFont="1" applyFill="1" applyBorder="1" applyAlignment="1">
      <alignment horizontal="right" vertical="center"/>
    </xf>
    <xf numFmtId="0" fontId="7" fillId="0" borderId="27" xfId="0" applyFont="1" applyFill="1" applyBorder="1" applyAlignment="1">
      <alignment horizontal="center" vertical="center"/>
    </xf>
    <xf numFmtId="0" fontId="7" fillId="0" borderId="28" xfId="0" applyFont="1" applyFill="1" applyBorder="1" applyAlignment="1">
      <alignment horizontal="center" vertical="center"/>
    </xf>
    <xf numFmtId="0" fontId="7" fillId="0" borderId="19" xfId="0" applyFont="1" applyFill="1" applyBorder="1" applyAlignment="1">
      <alignment horizontal="center" vertical="center"/>
    </xf>
    <xf numFmtId="0" fontId="7" fillId="0" borderId="77" xfId="0" applyFont="1" applyFill="1" applyBorder="1" applyAlignment="1">
      <alignment horizontal="center" vertical="center"/>
    </xf>
    <xf numFmtId="0" fontId="7" fillId="0" borderId="78" xfId="0" applyFont="1" applyFill="1" applyBorder="1" applyAlignment="1">
      <alignment horizontal="center" vertical="center"/>
    </xf>
    <xf numFmtId="0" fontId="7" fillId="0" borderId="79" xfId="0" applyFont="1" applyFill="1" applyBorder="1" applyAlignment="1">
      <alignment horizontal="center" vertical="center"/>
    </xf>
    <xf numFmtId="183" fontId="7" fillId="5" borderId="10" xfId="0" applyNumberFormat="1" applyFont="1" applyFill="1" applyBorder="1" applyAlignment="1">
      <alignment horizontal="right" vertical="center"/>
    </xf>
    <xf numFmtId="183" fontId="7" fillId="5" borderId="2" xfId="0" applyNumberFormat="1" applyFont="1" applyFill="1" applyBorder="1" applyAlignment="1">
      <alignment horizontal="right" vertical="center"/>
    </xf>
    <xf numFmtId="183" fontId="7" fillId="5" borderId="3" xfId="0" applyNumberFormat="1" applyFont="1" applyFill="1" applyBorder="1" applyAlignment="1">
      <alignment horizontal="right" vertical="center"/>
    </xf>
    <xf numFmtId="183" fontId="7" fillId="5" borderId="62" xfId="0" applyNumberFormat="1" applyFont="1" applyFill="1" applyBorder="1" applyAlignment="1">
      <alignment horizontal="right" vertical="center"/>
    </xf>
    <xf numFmtId="183" fontId="7" fillId="5" borderId="15" xfId="0" applyNumberFormat="1" applyFont="1" applyFill="1" applyBorder="1" applyAlignment="1">
      <alignment horizontal="right" vertical="center"/>
    </xf>
    <xf numFmtId="183" fontId="7" fillId="5" borderId="65" xfId="0" applyNumberFormat="1" applyFont="1" applyFill="1" applyBorder="1" applyAlignment="1">
      <alignment horizontal="right" vertical="center"/>
    </xf>
    <xf numFmtId="0" fontId="7" fillId="0" borderId="1" xfId="0" applyFont="1" applyFill="1" applyBorder="1" applyAlignment="1">
      <alignment horizontal="center" vertical="center" textRotation="255"/>
    </xf>
    <xf numFmtId="0" fontId="7" fillId="0" borderId="8" xfId="0" applyFont="1" applyFill="1" applyBorder="1" applyAlignment="1">
      <alignment horizontal="center" vertical="center" textRotation="255"/>
    </xf>
    <xf numFmtId="0" fontId="7" fillId="0" borderId="9" xfId="0" applyFont="1" applyFill="1" applyBorder="1" applyAlignment="1">
      <alignment horizontal="center" vertical="center" textRotation="255"/>
    </xf>
    <xf numFmtId="0" fontId="7" fillId="0" borderId="13" xfId="0" applyFont="1" applyFill="1" applyBorder="1" applyAlignment="1">
      <alignment horizontal="center" vertical="center" textRotation="255"/>
    </xf>
    <xf numFmtId="0" fontId="7" fillId="0" borderId="44" xfId="0" applyFont="1" applyFill="1" applyBorder="1" applyAlignment="1">
      <alignment horizontal="center" vertical="center" textRotation="255"/>
    </xf>
    <xf numFmtId="0" fontId="7" fillId="0" borderId="14" xfId="0" applyFont="1" applyFill="1" applyBorder="1" applyAlignment="1">
      <alignment horizontal="center" vertical="center" textRotation="255"/>
    </xf>
    <xf numFmtId="0" fontId="7" fillId="4" borderId="1" xfId="0" applyFont="1" applyFill="1" applyBorder="1" applyAlignment="1">
      <alignment horizontal="left" vertical="center" shrinkToFit="1"/>
    </xf>
    <xf numFmtId="0" fontId="7" fillId="4" borderId="4" xfId="0" applyFont="1" applyFill="1" applyBorder="1" applyAlignment="1">
      <alignment horizontal="left" vertical="center" shrinkToFit="1"/>
    </xf>
    <xf numFmtId="0" fontId="0" fillId="0" borderId="80" xfId="0" applyBorder="1" applyAlignment="1">
      <alignment horizontal="center"/>
    </xf>
    <xf numFmtId="0" fontId="0" fillId="0" borderId="81" xfId="0" applyBorder="1" applyAlignment="1">
      <alignment horizontal="center"/>
    </xf>
    <xf numFmtId="0" fontId="0" fillId="0" borderId="82" xfId="0" applyBorder="1" applyAlignment="1">
      <alignment horizontal="center"/>
    </xf>
    <xf numFmtId="0" fontId="0" fillId="0" borderId="100" xfId="0" applyBorder="1" applyAlignment="1">
      <alignment horizontal="center"/>
    </xf>
    <xf numFmtId="0" fontId="0" fillId="0" borderId="101" xfId="0" applyBorder="1" applyAlignment="1">
      <alignment horizontal="center"/>
    </xf>
    <xf numFmtId="0" fontId="0" fillId="0" borderId="102" xfId="0" applyBorder="1" applyAlignment="1">
      <alignment horizontal="center"/>
    </xf>
    <xf numFmtId="0" fontId="0" fillId="0" borderId="83" xfId="0" applyBorder="1" applyAlignment="1">
      <alignment horizontal="center"/>
    </xf>
    <xf numFmtId="0" fontId="0" fillId="0" borderId="84" xfId="0" applyBorder="1" applyAlignment="1">
      <alignment horizontal="center"/>
    </xf>
    <xf numFmtId="0" fontId="0" fillId="0" borderId="85" xfId="0" applyBorder="1" applyAlignment="1">
      <alignment horizontal="center"/>
    </xf>
    <xf numFmtId="0" fontId="7" fillId="4" borderId="106" xfId="0" applyFont="1" applyFill="1" applyBorder="1" applyAlignment="1">
      <alignment horizontal="center" vertical="center" textRotation="255"/>
    </xf>
    <xf numFmtId="0" fontId="7" fillId="4" borderId="107" xfId="0" applyFont="1" applyFill="1" applyBorder="1" applyAlignment="1">
      <alignment horizontal="center" vertical="center" textRotation="255"/>
    </xf>
    <xf numFmtId="0" fontId="7" fillId="4" borderId="108" xfId="0" applyFont="1" applyFill="1" applyBorder="1" applyAlignment="1">
      <alignment horizontal="center" vertical="center" textRotation="255"/>
    </xf>
    <xf numFmtId="0" fontId="7" fillId="4" borderId="10" xfId="0" applyFont="1" applyFill="1" applyBorder="1" applyAlignment="1">
      <alignment horizontal="left" vertical="center" shrinkToFit="1"/>
    </xf>
    <xf numFmtId="0" fontId="7" fillId="4" borderId="2" xfId="0" applyFont="1" applyFill="1" applyBorder="1" applyAlignment="1">
      <alignment horizontal="left" vertical="center" shrinkToFit="1"/>
    </xf>
    <xf numFmtId="0" fontId="7" fillId="0" borderId="80" xfId="0" applyFont="1" applyFill="1" applyBorder="1" applyAlignment="1">
      <alignment horizontal="center" vertical="center"/>
    </xf>
    <xf numFmtId="0" fontId="7" fillId="0" borderId="81" xfId="0" applyFont="1" applyFill="1" applyBorder="1" applyAlignment="1">
      <alignment horizontal="center" vertical="center"/>
    </xf>
    <xf numFmtId="0" fontId="7" fillId="0" borderId="95" xfId="0" applyFont="1" applyFill="1" applyBorder="1" applyAlignment="1">
      <alignment horizontal="center" vertical="center"/>
    </xf>
    <xf numFmtId="0" fontId="7" fillId="0" borderId="100" xfId="0" applyFont="1" applyFill="1" applyBorder="1" applyAlignment="1">
      <alignment horizontal="center" vertical="center"/>
    </xf>
    <xf numFmtId="0" fontId="7" fillId="0" borderId="101" xfId="0" applyFont="1" applyFill="1" applyBorder="1" applyAlignment="1">
      <alignment horizontal="center" vertical="center"/>
    </xf>
    <xf numFmtId="0" fontId="7" fillId="0" borderId="110" xfId="0" applyFont="1" applyFill="1" applyBorder="1" applyAlignment="1">
      <alignment horizontal="center" vertical="center"/>
    </xf>
    <xf numFmtId="0" fontId="7" fillId="0" borderId="83" xfId="0" applyFont="1" applyFill="1" applyBorder="1" applyAlignment="1">
      <alignment horizontal="center" vertical="center"/>
    </xf>
    <xf numFmtId="0" fontId="7" fillId="0" borderId="84" xfId="0" applyFont="1" applyFill="1" applyBorder="1" applyAlignment="1">
      <alignment horizontal="center" vertical="center"/>
    </xf>
    <xf numFmtId="0" fontId="7" fillId="0" borderId="96" xfId="0" applyFont="1" applyFill="1" applyBorder="1" applyAlignment="1">
      <alignment horizontal="center" vertical="center"/>
    </xf>
    <xf numFmtId="0" fontId="7" fillId="5" borderId="25" xfId="0" applyFont="1" applyFill="1" applyBorder="1" applyAlignment="1">
      <alignment horizontal="right" vertical="center"/>
    </xf>
    <xf numFmtId="0" fontId="7" fillId="5" borderId="26" xfId="0" applyFont="1" applyFill="1" applyBorder="1" applyAlignment="1">
      <alignment horizontal="right" vertical="center"/>
    </xf>
    <xf numFmtId="182" fontId="7" fillId="0" borderId="45" xfId="0" applyNumberFormat="1" applyFont="1" applyFill="1" applyBorder="1" applyAlignment="1">
      <alignment horizontal="center" vertical="center"/>
    </xf>
    <xf numFmtId="0" fontId="7" fillId="0" borderId="46" xfId="0" applyFont="1" applyFill="1" applyBorder="1" applyAlignment="1">
      <alignment horizontal="center" vertical="center"/>
    </xf>
    <xf numFmtId="0" fontId="7" fillId="0" borderId="47" xfId="0" applyFont="1" applyFill="1" applyBorder="1" applyAlignment="1">
      <alignment horizontal="center" vertical="center"/>
    </xf>
    <xf numFmtId="0" fontId="7" fillId="0" borderId="0" xfId="0" applyFont="1" applyFill="1" applyBorder="1" applyAlignment="1">
      <alignment horizontal="left" vertical="center"/>
    </xf>
    <xf numFmtId="0" fontId="7" fillId="0" borderId="45" xfId="0" applyFont="1" applyFill="1" applyBorder="1" applyAlignment="1">
      <alignment horizontal="center" vertical="center"/>
    </xf>
    <xf numFmtId="0" fontId="48" fillId="0" borderId="10" xfId="0" applyFont="1" applyFill="1" applyBorder="1" applyAlignment="1">
      <alignment horizontal="right" vertical="center"/>
    </xf>
    <xf numFmtId="0" fontId="48" fillId="0" borderId="2" xfId="0" applyFont="1" applyFill="1" applyBorder="1" applyAlignment="1">
      <alignment horizontal="right" vertical="center"/>
    </xf>
    <xf numFmtId="0" fontId="7" fillId="0" borderId="51" xfId="0" applyFont="1" applyFill="1" applyBorder="1" applyAlignment="1">
      <alignment horizontal="center" vertical="center"/>
    </xf>
    <xf numFmtId="0" fontId="7" fillId="0" borderId="52" xfId="0" applyFont="1" applyFill="1" applyBorder="1" applyAlignment="1">
      <alignment horizontal="center" vertical="center"/>
    </xf>
    <xf numFmtId="0" fontId="7" fillId="0" borderId="109" xfId="0" applyFont="1" applyFill="1" applyBorder="1" applyAlignment="1">
      <alignment horizontal="center" vertical="center"/>
    </xf>
    <xf numFmtId="0" fontId="7" fillId="0" borderId="48" xfId="0" applyFont="1" applyFill="1" applyBorder="1" applyAlignment="1">
      <alignment horizontal="center" vertical="center"/>
    </xf>
    <xf numFmtId="0" fontId="7" fillId="0" borderId="49" xfId="0" applyFont="1" applyFill="1" applyBorder="1" applyAlignment="1">
      <alignment horizontal="center" vertical="center"/>
    </xf>
    <xf numFmtId="0" fontId="7" fillId="0" borderId="111" xfId="0" applyFont="1" applyFill="1" applyBorder="1" applyAlignment="1">
      <alignment horizontal="center" vertical="center"/>
    </xf>
    <xf numFmtId="0" fontId="7" fillId="0" borderId="70" xfId="0" applyFont="1" applyFill="1" applyBorder="1" applyAlignment="1">
      <alignment horizontal="center" vertical="center" textRotation="255" shrinkToFit="1"/>
    </xf>
    <xf numFmtId="0" fontId="7" fillId="0" borderId="71" xfId="0" applyFont="1" applyFill="1" applyBorder="1" applyAlignment="1">
      <alignment horizontal="center" vertical="center" textRotation="255" shrinkToFit="1"/>
    </xf>
    <xf numFmtId="0" fontId="7" fillId="0" borderId="72" xfId="0" applyFont="1" applyFill="1" applyBorder="1" applyAlignment="1">
      <alignment horizontal="center" vertical="center" textRotation="255" shrinkToFit="1"/>
    </xf>
    <xf numFmtId="0" fontId="7" fillId="3" borderId="12" xfId="0" quotePrefix="1" applyFont="1" applyFill="1" applyBorder="1" applyAlignment="1">
      <alignment horizontal="center" vertical="center"/>
    </xf>
    <xf numFmtId="0" fontId="7" fillId="0" borderId="87" xfId="0" applyFont="1" applyFill="1" applyBorder="1" applyAlignment="1">
      <alignment horizontal="left" vertical="center"/>
    </xf>
    <xf numFmtId="0" fontId="38" fillId="6" borderId="1" xfId="0" applyFont="1" applyFill="1" applyBorder="1" applyAlignment="1">
      <alignment horizontal="left" vertical="center" wrapText="1"/>
    </xf>
    <xf numFmtId="0" fontId="38" fillId="6" borderId="4" xfId="0" applyFont="1" applyFill="1" applyBorder="1" applyAlignment="1">
      <alignment horizontal="left" vertical="center" wrapText="1"/>
    </xf>
    <xf numFmtId="0" fontId="38" fillId="6" borderId="5" xfId="0" applyFont="1" applyFill="1" applyBorder="1" applyAlignment="1">
      <alignment horizontal="left" vertical="center" wrapText="1"/>
    </xf>
    <xf numFmtId="0" fontId="38" fillId="6" borderId="9" xfId="0" applyFont="1" applyFill="1" applyBorder="1" applyAlignment="1">
      <alignment horizontal="left" vertical="center" wrapText="1"/>
    </xf>
    <xf numFmtId="0" fontId="38" fillId="6" borderId="6" xfId="0" applyFont="1" applyFill="1" applyBorder="1" applyAlignment="1">
      <alignment horizontal="left" vertical="center" wrapText="1"/>
    </xf>
    <xf numFmtId="0" fontId="38" fillId="6" borderId="7" xfId="0" applyFont="1" applyFill="1" applyBorder="1" applyAlignment="1">
      <alignment horizontal="left" vertical="center" wrapText="1"/>
    </xf>
    <xf numFmtId="183" fontId="7" fillId="5" borderId="1" xfId="0" applyNumberFormat="1" applyFont="1" applyFill="1" applyBorder="1" applyAlignment="1">
      <alignment horizontal="right" vertical="center"/>
    </xf>
    <xf numFmtId="183" fontId="7" fillId="5" borderId="4" xfId="0" applyNumberFormat="1" applyFont="1" applyFill="1" applyBorder="1" applyAlignment="1">
      <alignment horizontal="right" vertical="center"/>
    </xf>
    <xf numFmtId="183" fontId="7" fillId="5" borderId="5" xfId="0" applyNumberFormat="1" applyFont="1" applyFill="1" applyBorder="1" applyAlignment="1">
      <alignment horizontal="right" vertical="center"/>
    </xf>
    <xf numFmtId="38" fontId="7" fillId="5" borderId="1" xfId="0" applyNumberFormat="1" applyFont="1" applyFill="1" applyBorder="1" applyAlignment="1">
      <alignment horizontal="right" vertical="center"/>
    </xf>
    <xf numFmtId="38" fontId="7" fillId="5" borderId="4" xfId="0" applyNumberFormat="1" applyFont="1" applyFill="1" applyBorder="1" applyAlignment="1">
      <alignment horizontal="right" vertical="center"/>
    </xf>
    <xf numFmtId="0" fontId="7" fillId="0" borderId="86" xfId="0" applyFont="1" applyFill="1" applyBorder="1" applyAlignment="1">
      <alignment horizontal="left" vertical="center" shrinkToFit="1"/>
    </xf>
    <xf numFmtId="0" fontId="7" fillId="0" borderId="2" xfId="0" applyFont="1" applyFill="1" applyBorder="1" applyAlignment="1">
      <alignment horizontal="left" vertical="center" shrinkToFit="1"/>
    </xf>
    <xf numFmtId="0" fontId="7" fillId="0" borderId="104" xfId="0" applyFont="1" applyFill="1" applyBorder="1" applyAlignment="1">
      <alignment horizontal="left" vertical="center" shrinkToFit="1"/>
    </xf>
    <xf numFmtId="0" fontId="7" fillId="0" borderId="4" xfId="0" applyFont="1" applyFill="1" applyBorder="1" applyAlignment="1">
      <alignment horizontal="left" vertical="center" shrinkToFit="1"/>
    </xf>
    <xf numFmtId="0" fontId="7" fillId="11" borderId="10" xfId="0" applyFont="1" applyFill="1" applyBorder="1" applyAlignment="1">
      <alignment horizontal="center" vertical="center"/>
    </xf>
    <xf numFmtId="0" fontId="7" fillId="11" borderId="2" xfId="0" applyFont="1" applyFill="1" applyBorder="1" applyAlignment="1">
      <alignment horizontal="center" vertical="center"/>
    </xf>
    <xf numFmtId="0" fontId="7" fillId="3" borderId="10" xfId="0" applyFont="1" applyFill="1" applyBorder="1" applyAlignment="1">
      <alignment horizontal="right" vertical="center"/>
    </xf>
    <xf numFmtId="0" fontId="7" fillId="3" borderId="2" xfId="0" applyFont="1" applyFill="1" applyBorder="1" applyAlignment="1">
      <alignment horizontal="right" vertical="center"/>
    </xf>
    <xf numFmtId="0" fontId="7" fillId="3" borderId="3" xfId="0" applyFont="1" applyFill="1" applyBorder="1" applyAlignment="1">
      <alignment horizontal="right" vertical="center"/>
    </xf>
    <xf numFmtId="0" fontId="10" fillId="3" borderId="10" xfId="0" applyFont="1" applyFill="1" applyBorder="1" applyAlignment="1">
      <alignment horizontal="center" vertical="center"/>
    </xf>
    <xf numFmtId="0" fontId="10" fillId="3" borderId="3"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0" xfId="0" applyFont="1" applyFill="1" applyBorder="1" applyAlignment="1">
      <alignment horizontal="center" vertical="center"/>
    </xf>
    <xf numFmtId="0" fontId="5" fillId="0" borderId="9" xfId="0" applyFont="1" applyFill="1" applyBorder="1" applyAlignment="1">
      <alignment horizontal="left" vertical="center"/>
    </xf>
    <xf numFmtId="0" fontId="5" fillId="0" borderId="6" xfId="0" applyFont="1" applyFill="1" applyBorder="1" applyAlignment="1">
      <alignment horizontal="left" vertical="center"/>
    </xf>
    <xf numFmtId="0" fontId="5" fillId="0" borderId="7" xfId="0" applyFont="1" applyFill="1" applyBorder="1" applyAlignment="1">
      <alignment horizontal="left" vertical="center"/>
    </xf>
    <xf numFmtId="0" fontId="7" fillId="0" borderId="3" xfId="0" applyFont="1" applyFill="1" applyBorder="1" applyAlignment="1">
      <alignment horizontal="right" vertical="center"/>
    </xf>
    <xf numFmtId="0" fontId="7" fillId="2" borderId="9" xfId="0" applyFont="1" applyFill="1" applyBorder="1" applyAlignment="1">
      <alignment horizontal="center" vertical="center"/>
    </xf>
    <xf numFmtId="0" fontId="7" fillId="2" borderId="7" xfId="0" applyFont="1" applyFill="1" applyBorder="1" applyAlignment="1">
      <alignment horizontal="center" vertical="center"/>
    </xf>
    <xf numFmtId="57" fontId="7" fillId="3" borderId="10" xfId="0" applyNumberFormat="1" applyFont="1" applyFill="1" applyBorder="1" applyAlignment="1">
      <alignment horizontal="center" vertical="center"/>
    </xf>
    <xf numFmtId="57" fontId="7" fillId="3" borderId="2" xfId="0" applyNumberFormat="1" applyFont="1" applyFill="1" applyBorder="1" applyAlignment="1">
      <alignment horizontal="center" vertical="center"/>
    </xf>
    <xf numFmtId="57" fontId="7" fillId="3" borderId="3" xfId="0" applyNumberFormat="1" applyFont="1" applyFill="1" applyBorder="1" applyAlignment="1">
      <alignment horizontal="center" vertical="center"/>
    </xf>
    <xf numFmtId="0" fontId="7" fillId="2" borderId="16" xfId="0" applyFont="1" applyFill="1" applyBorder="1" applyAlignment="1">
      <alignment horizontal="center" vertical="center"/>
    </xf>
    <xf numFmtId="0" fontId="7" fillId="2" borderId="18" xfId="0" applyFont="1" applyFill="1" applyBorder="1" applyAlignment="1">
      <alignment horizontal="center" vertical="center"/>
    </xf>
    <xf numFmtId="0" fontId="7" fillId="3" borderId="67" xfId="0" applyFont="1" applyFill="1" applyBorder="1" applyAlignment="1">
      <alignment horizontal="center" vertical="center"/>
    </xf>
    <xf numFmtId="0" fontId="7" fillId="3" borderId="68" xfId="0" applyFont="1" applyFill="1" applyBorder="1" applyAlignment="1">
      <alignment horizontal="center" vertical="center"/>
    </xf>
    <xf numFmtId="0" fontId="7" fillId="3" borderId="69" xfId="0" applyFont="1" applyFill="1" applyBorder="1" applyAlignment="1">
      <alignment horizontal="center" vertical="center"/>
    </xf>
    <xf numFmtId="0" fontId="7" fillId="0" borderId="82" xfId="0" applyFont="1" applyFill="1" applyBorder="1" applyAlignment="1">
      <alignment horizontal="center" vertical="center"/>
    </xf>
    <xf numFmtId="0" fontId="7" fillId="0" borderId="102" xfId="0" applyFont="1" applyFill="1" applyBorder="1" applyAlignment="1">
      <alignment horizontal="center" vertical="center"/>
    </xf>
    <xf numFmtId="0" fontId="7" fillId="0" borderId="85" xfId="0" applyFont="1" applyFill="1" applyBorder="1" applyAlignment="1">
      <alignment horizontal="center" vertical="center"/>
    </xf>
    <xf numFmtId="0" fontId="7" fillId="3" borderId="10" xfId="0" quotePrefix="1" applyFont="1" applyFill="1" applyBorder="1" applyAlignment="1">
      <alignment horizontal="right" vertical="center"/>
    </xf>
    <xf numFmtId="183" fontId="7" fillId="5" borderId="77" xfId="0" applyNumberFormat="1" applyFont="1" applyFill="1" applyBorder="1" applyAlignment="1">
      <alignment horizontal="right" vertical="center"/>
    </xf>
    <xf numFmtId="183" fontId="7" fillId="5" borderId="78" xfId="0" applyNumberFormat="1" applyFont="1" applyFill="1" applyBorder="1" applyAlignment="1">
      <alignment horizontal="right" vertical="center"/>
    </xf>
    <xf numFmtId="183" fontId="7" fillId="5" borderId="79" xfId="0" applyNumberFormat="1" applyFont="1" applyFill="1" applyBorder="1" applyAlignment="1">
      <alignment horizontal="right" vertical="center"/>
    </xf>
    <xf numFmtId="0" fontId="0" fillId="0" borderId="75" xfId="0" applyFont="1" applyBorder="1" applyAlignment="1">
      <alignment horizontal="center" vertical="center" textRotation="255"/>
    </xf>
    <xf numFmtId="0" fontId="0" fillId="0" borderId="76" xfId="0" applyFont="1" applyBorder="1" applyAlignment="1">
      <alignment horizontal="center" vertical="center" textRotation="255"/>
    </xf>
    <xf numFmtId="0" fontId="0" fillId="0" borderId="80" xfId="0" applyFont="1" applyBorder="1" applyAlignment="1">
      <alignment horizontal="center"/>
    </xf>
    <xf numFmtId="0" fontId="0" fillId="0" borderId="81" xfId="0" applyFont="1" applyBorder="1" applyAlignment="1">
      <alignment horizontal="center"/>
    </xf>
    <xf numFmtId="0" fontId="0" fillId="0" borderId="82" xfId="0" applyFont="1" applyBorder="1" applyAlignment="1">
      <alignment horizontal="center"/>
    </xf>
    <xf numFmtId="0" fontId="0" fillId="0" borderId="83" xfId="0" applyFont="1" applyBorder="1" applyAlignment="1">
      <alignment horizontal="center"/>
    </xf>
    <xf numFmtId="0" fontId="0" fillId="0" borderId="84" xfId="0" applyFont="1" applyBorder="1" applyAlignment="1">
      <alignment horizontal="center"/>
    </xf>
    <xf numFmtId="0" fontId="0" fillId="0" borderId="85" xfId="0" applyFont="1" applyBorder="1" applyAlignment="1">
      <alignment horizontal="center"/>
    </xf>
    <xf numFmtId="0" fontId="7" fillId="5" borderId="10" xfId="0" applyNumberFormat="1" applyFont="1" applyFill="1" applyBorder="1" applyAlignment="1">
      <alignment horizontal="right" vertical="center"/>
    </xf>
    <xf numFmtId="0" fontId="7" fillId="5" borderId="2" xfId="0" applyNumberFormat="1" applyFont="1" applyFill="1" applyBorder="1" applyAlignment="1">
      <alignment horizontal="right" vertical="center"/>
    </xf>
    <xf numFmtId="0" fontId="7" fillId="0" borderId="104" xfId="0" applyFont="1" applyFill="1" applyBorder="1" applyAlignment="1">
      <alignment horizontal="center" vertical="center" shrinkToFit="1"/>
    </xf>
    <xf numFmtId="0" fontId="7" fillId="0" borderId="4" xfId="0" applyFont="1" applyFill="1" applyBorder="1" applyAlignment="1">
      <alignment horizontal="center" vertical="center" shrinkToFit="1"/>
    </xf>
    <xf numFmtId="0" fontId="7" fillId="0" borderId="5" xfId="0" applyFont="1" applyFill="1" applyBorder="1" applyAlignment="1">
      <alignment horizontal="center" vertical="center" shrinkToFit="1"/>
    </xf>
    <xf numFmtId="0" fontId="7" fillId="0" borderId="21" xfId="0" applyFont="1" applyFill="1" applyBorder="1" applyAlignment="1">
      <alignment horizontal="left" vertical="center" shrinkToFit="1"/>
    </xf>
    <xf numFmtId="0" fontId="7" fillId="0" borderId="22" xfId="0" applyFont="1" applyFill="1" applyBorder="1" applyAlignment="1">
      <alignment horizontal="left" vertical="center" shrinkToFit="1"/>
    </xf>
    <xf numFmtId="0" fontId="7" fillId="0" borderId="94" xfId="0" applyFont="1" applyFill="1" applyBorder="1" applyAlignment="1">
      <alignment horizontal="left" vertical="center" shrinkToFit="1"/>
    </xf>
    <xf numFmtId="0" fontId="8" fillId="3" borderId="10" xfId="0" applyFont="1" applyFill="1" applyBorder="1" applyAlignment="1">
      <alignment horizontal="center" vertical="center" shrinkToFit="1"/>
    </xf>
    <xf numFmtId="0" fontId="8" fillId="3" borderId="2" xfId="0" applyFont="1" applyFill="1" applyBorder="1" applyAlignment="1">
      <alignment horizontal="center" vertical="center" shrinkToFit="1"/>
    </xf>
    <xf numFmtId="0" fontId="8" fillId="3" borderId="3" xfId="0" applyFont="1" applyFill="1" applyBorder="1" applyAlignment="1">
      <alignment horizontal="center" vertical="center" shrinkToFit="1"/>
    </xf>
    <xf numFmtId="0" fontId="5" fillId="0" borderId="1" xfId="0" applyFont="1" applyFill="1" applyBorder="1" applyAlignment="1">
      <alignment horizontal="left" vertical="center"/>
    </xf>
    <xf numFmtId="0" fontId="5" fillId="0" borderId="4" xfId="0" applyFont="1" applyFill="1" applyBorder="1" applyAlignment="1">
      <alignment horizontal="left" vertical="center"/>
    </xf>
    <xf numFmtId="0" fontId="5" fillId="0" borderId="5" xfId="0" applyFont="1" applyFill="1" applyBorder="1" applyAlignment="1">
      <alignment horizontal="left" vertical="center"/>
    </xf>
    <xf numFmtId="0" fontId="7" fillId="0" borderId="91" xfId="0" applyFont="1" applyFill="1" applyBorder="1" applyAlignment="1">
      <alignment horizontal="center" vertical="center" shrinkToFit="1"/>
    </xf>
    <xf numFmtId="0" fontId="7" fillId="0" borderId="22" xfId="0" applyFont="1" applyFill="1" applyBorder="1" applyAlignment="1">
      <alignment horizontal="center" vertical="center" shrinkToFit="1"/>
    </xf>
    <xf numFmtId="0" fontId="7" fillId="0" borderId="92" xfId="0"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93" xfId="0" applyFont="1" applyFill="1" applyBorder="1" applyAlignment="1">
      <alignment horizontal="left" vertical="center" wrapText="1"/>
    </xf>
    <xf numFmtId="0" fontId="7" fillId="0" borderId="91" xfId="0" applyFont="1" applyFill="1" applyBorder="1" applyAlignment="1">
      <alignment horizontal="left" vertical="center" wrapText="1"/>
    </xf>
    <xf numFmtId="0" fontId="7" fillId="0" borderId="22" xfId="0" applyFont="1" applyFill="1" applyBorder="1" applyAlignment="1">
      <alignment horizontal="left" vertical="center" wrapText="1"/>
    </xf>
    <xf numFmtId="0" fontId="7" fillId="0" borderId="94" xfId="0" applyFont="1" applyFill="1" applyBorder="1" applyAlignment="1">
      <alignment horizontal="left" vertical="center" wrapText="1"/>
    </xf>
    <xf numFmtId="0" fontId="7" fillId="0" borderId="33" xfId="0" applyFont="1" applyFill="1" applyBorder="1" applyAlignment="1">
      <alignment horizontal="center" vertical="center" textRotation="255" shrinkToFit="1"/>
    </xf>
    <xf numFmtId="0" fontId="7" fillId="0" borderId="0" xfId="0" applyFont="1" applyFill="1" applyBorder="1" applyAlignment="1">
      <alignment horizontal="center" vertical="center" textRotation="255" shrinkToFit="1"/>
    </xf>
    <xf numFmtId="0" fontId="7" fillId="0" borderId="87" xfId="0" applyFont="1" applyFill="1" applyBorder="1" applyAlignment="1">
      <alignment horizontal="center" vertical="center" textRotation="255" shrinkToFit="1"/>
    </xf>
    <xf numFmtId="0" fontId="38" fillId="6" borderId="12" xfId="0" applyFont="1" applyFill="1" applyBorder="1" applyAlignment="1">
      <alignment horizontal="center" vertical="center" wrapText="1"/>
    </xf>
    <xf numFmtId="0" fontId="38" fillId="6" borderId="12" xfId="0" applyFont="1" applyFill="1" applyBorder="1" applyAlignment="1">
      <alignment horizontal="center" vertical="center"/>
    </xf>
    <xf numFmtId="0" fontId="40" fillId="6" borderId="12" xfId="0" applyFont="1" applyFill="1" applyBorder="1" applyAlignment="1">
      <alignment horizontal="center" vertical="center" wrapText="1"/>
    </xf>
    <xf numFmtId="0" fontId="40" fillId="6" borderId="12" xfId="0" applyFont="1" applyFill="1" applyBorder="1" applyAlignment="1">
      <alignment horizontal="center" vertical="center"/>
    </xf>
    <xf numFmtId="0" fontId="7" fillId="0" borderId="97" xfId="0" applyFont="1" applyFill="1" applyBorder="1" applyAlignment="1">
      <alignment horizontal="center" vertical="center" textRotation="255" shrinkToFit="1"/>
    </xf>
    <xf numFmtId="0" fontId="7" fillId="0" borderId="30" xfId="0" applyFont="1" applyFill="1" applyBorder="1" applyAlignment="1">
      <alignment horizontal="center" vertical="center" textRotation="255" shrinkToFit="1"/>
    </xf>
    <xf numFmtId="0" fontId="7" fillId="0" borderId="98" xfId="0" applyFont="1" applyFill="1" applyBorder="1" applyAlignment="1">
      <alignment horizontal="center" vertical="center" textRotation="255" shrinkToFit="1"/>
    </xf>
    <xf numFmtId="184" fontId="7" fillId="3" borderId="10" xfId="0" applyNumberFormat="1" applyFont="1" applyFill="1" applyBorder="1" applyAlignment="1">
      <alignment horizontal="right" vertical="center"/>
    </xf>
    <xf numFmtId="184" fontId="7" fillId="3" borderId="3" xfId="0" applyNumberFormat="1" applyFont="1" applyFill="1" applyBorder="1" applyAlignment="1">
      <alignment horizontal="right" vertical="center"/>
    </xf>
    <xf numFmtId="0" fontId="7" fillId="0" borderId="87" xfId="0" applyFont="1" applyFill="1" applyBorder="1" applyAlignment="1">
      <alignment horizontal="center" vertical="center" shrinkToFit="1"/>
    </xf>
    <xf numFmtId="0" fontId="7" fillId="0" borderId="88" xfId="0" applyFont="1" applyFill="1" applyBorder="1" applyAlignment="1">
      <alignment horizontal="center" vertical="center" shrinkToFit="1"/>
    </xf>
    <xf numFmtId="0" fontId="7" fillId="0" borderId="30" xfId="0" applyFont="1" applyFill="1" applyBorder="1" applyAlignment="1">
      <alignment horizontal="left" vertical="center" wrapText="1"/>
    </xf>
    <xf numFmtId="0" fontId="7" fillId="0" borderId="31" xfId="0" applyFont="1" applyFill="1" applyBorder="1" applyAlignment="1">
      <alignment horizontal="left" vertical="center" wrapText="1"/>
    </xf>
    <xf numFmtId="0" fontId="7" fillId="0" borderId="33" xfId="0" applyFont="1" applyFill="1" applyBorder="1" applyAlignment="1">
      <alignment horizontal="left" vertical="center"/>
    </xf>
    <xf numFmtId="38" fontId="7" fillId="3" borderId="1" xfId="2" quotePrefix="1" applyFont="1" applyFill="1" applyBorder="1" applyAlignment="1">
      <alignment horizontal="right" vertical="center"/>
    </xf>
    <xf numFmtId="38" fontId="7" fillId="3" borderId="4" xfId="2" applyFont="1" applyFill="1" applyBorder="1" applyAlignment="1">
      <alignment horizontal="right" vertical="center"/>
    </xf>
    <xf numFmtId="38" fontId="7" fillId="3" borderId="9" xfId="2" applyFont="1" applyFill="1" applyBorder="1" applyAlignment="1">
      <alignment horizontal="right" vertical="center"/>
    </xf>
    <xf numFmtId="38" fontId="7" fillId="3" borderId="6" xfId="2" applyFont="1" applyFill="1" applyBorder="1" applyAlignment="1">
      <alignment horizontal="right" vertical="center"/>
    </xf>
    <xf numFmtId="0" fontId="47" fillId="6" borderId="1" xfId="0" applyFont="1" applyFill="1" applyBorder="1" applyAlignment="1">
      <alignment horizontal="center" vertical="center" wrapText="1"/>
    </xf>
    <xf numFmtId="0" fontId="47" fillId="6" borderId="4" xfId="0" applyFont="1" applyFill="1" applyBorder="1" applyAlignment="1">
      <alignment horizontal="center" vertical="center" wrapText="1"/>
    </xf>
    <xf numFmtId="0" fontId="47" fillId="6" borderId="5" xfId="0" applyFont="1" applyFill="1" applyBorder="1" applyAlignment="1">
      <alignment horizontal="center" vertical="center" wrapText="1"/>
    </xf>
    <xf numFmtId="38" fontId="7" fillId="3" borderId="10" xfId="2" quotePrefix="1" applyFont="1" applyFill="1" applyBorder="1" applyAlignment="1">
      <alignment horizontal="right" vertical="center"/>
    </xf>
    <xf numFmtId="38" fontId="7" fillId="3" borderId="2" xfId="2" applyFont="1" applyFill="1" applyBorder="1" applyAlignment="1">
      <alignment horizontal="right" vertical="center"/>
    </xf>
    <xf numFmtId="0" fontId="7" fillId="3" borderId="1" xfId="0" quotePrefix="1" applyFont="1" applyFill="1" applyBorder="1" applyAlignment="1">
      <alignment horizontal="right" vertical="center"/>
    </xf>
    <xf numFmtId="0" fontId="9" fillId="3" borderId="5" xfId="0" applyFont="1" applyFill="1" applyBorder="1" applyAlignment="1">
      <alignment horizontal="right" vertical="center"/>
    </xf>
    <xf numFmtId="0" fontId="7" fillId="3" borderId="9" xfId="0" applyFont="1" applyFill="1" applyBorder="1" applyAlignment="1">
      <alignment horizontal="right" vertical="center"/>
    </xf>
    <xf numFmtId="0" fontId="9" fillId="3" borderId="7" xfId="0" applyFont="1" applyFill="1" applyBorder="1" applyAlignment="1">
      <alignment horizontal="right" vertical="center"/>
    </xf>
    <xf numFmtId="0" fontId="7" fillId="2" borderId="12" xfId="0" applyFont="1" applyFill="1" applyBorder="1" applyAlignment="1">
      <alignment horizontal="center" vertical="center" shrinkToFit="1"/>
    </xf>
    <xf numFmtId="0" fontId="38" fillId="6" borderId="12" xfId="0" applyFont="1" applyFill="1" applyBorder="1" applyAlignment="1">
      <alignment horizontal="right" vertical="center"/>
    </xf>
    <xf numFmtId="0" fontId="38" fillId="6" borderId="13" xfId="0" applyFont="1" applyFill="1" applyBorder="1" applyAlignment="1">
      <alignment horizontal="center" vertical="center" textRotation="255" wrapText="1"/>
    </xf>
    <xf numFmtId="0" fontId="38" fillId="6" borderId="44" xfId="0" applyFont="1" applyFill="1" applyBorder="1" applyAlignment="1">
      <alignment horizontal="center" vertical="center" textRotation="255" wrapText="1"/>
    </xf>
    <xf numFmtId="0" fontId="38" fillId="6" borderId="14" xfId="0" applyFont="1" applyFill="1" applyBorder="1" applyAlignment="1">
      <alignment horizontal="center" vertical="center" textRotation="255" wrapText="1"/>
    </xf>
    <xf numFmtId="0" fontId="38" fillId="6" borderId="13" xfId="0" applyFont="1" applyFill="1" applyBorder="1" applyAlignment="1">
      <alignment horizontal="center" vertical="center" textRotation="255" shrinkToFit="1"/>
    </xf>
    <xf numFmtId="0" fontId="38" fillId="6" borderId="44" xfId="0" applyFont="1" applyFill="1" applyBorder="1" applyAlignment="1">
      <alignment horizontal="center" vertical="center" textRotation="255" shrinkToFit="1"/>
    </xf>
    <xf numFmtId="0" fontId="38" fillId="6" borderId="14" xfId="0" applyFont="1" applyFill="1" applyBorder="1" applyAlignment="1">
      <alignment horizontal="center" vertical="center" textRotation="255" shrinkToFit="1"/>
    </xf>
    <xf numFmtId="0" fontId="38" fillId="6" borderId="8" xfId="0" applyFont="1" applyFill="1" applyBorder="1" applyAlignment="1">
      <alignment horizontal="center" vertical="center" wrapText="1"/>
    </xf>
    <xf numFmtId="0" fontId="38" fillId="6" borderId="0" xfId="0" applyFont="1" applyFill="1" applyBorder="1" applyAlignment="1">
      <alignment horizontal="center" vertical="center" wrapText="1"/>
    </xf>
    <xf numFmtId="0" fontId="38" fillId="6" borderId="11" xfId="0" applyFont="1" applyFill="1" applyBorder="1" applyAlignment="1">
      <alignment horizontal="center" vertical="center" wrapText="1"/>
    </xf>
    <xf numFmtId="0" fontId="7" fillId="3" borderId="13" xfId="0" applyFont="1" applyFill="1" applyBorder="1" applyAlignment="1">
      <alignment horizontal="center" vertical="center" textRotation="255"/>
    </xf>
    <xf numFmtId="0" fontId="7" fillId="3" borderId="44" xfId="0" applyFont="1" applyFill="1" applyBorder="1" applyAlignment="1">
      <alignment horizontal="center" vertical="center" textRotation="255"/>
    </xf>
    <xf numFmtId="0" fontId="7" fillId="3" borderId="14" xfId="0" applyFont="1" applyFill="1" applyBorder="1" applyAlignment="1">
      <alignment horizontal="center" vertical="center" textRotation="255"/>
    </xf>
    <xf numFmtId="0" fontId="8" fillId="3" borderId="12" xfId="0" applyFont="1" applyFill="1" applyBorder="1" applyAlignment="1">
      <alignment horizontal="center" vertical="center" shrinkToFit="1"/>
    </xf>
    <xf numFmtId="0" fontId="7" fillId="3" borderId="12" xfId="0" applyFont="1" applyFill="1" applyBorder="1" applyAlignment="1">
      <alignment horizontal="center" vertical="distributed" wrapText="1"/>
    </xf>
    <xf numFmtId="0" fontId="7" fillId="3" borderId="12" xfId="0" applyFont="1" applyFill="1" applyBorder="1" applyAlignment="1">
      <alignment horizontal="center" vertical="center" shrinkToFit="1"/>
    </xf>
    <xf numFmtId="0" fontId="8" fillId="3" borderId="12" xfId="0" applyFont="1" applyFill="1" applyBorder="1" applyAlignment="1">
      <alignment horizontal="center" vertical="center"/>
    </xf>
    <xf numFmtId="0" fontId="38" fillId="6" borderId="13" xfId="0" applyFont="1" applyFill="1" applyBorder="1" applyAlignment="1">
      <alignment horizontal="center" vertical="distributed" textRotation="255"/>
    </xf>
    <xf numFmtId="0" fontId="38" fillId="6" borderId="44" xfId="0" applyFont="1" applyFill="1" applyBorder="1" applyAlignment="1">
      <alignment horizontal="center" vertical="distributed" textRotation="255"/>
    </xf>
    <xf numFmtId="0" fontId="38" fillId="6" borderId="14" xfId="0" applyFont="1" applyFill="1" applyBorder="1" applyAlignment="1">
      <alignment horizontal="center" vertical="distributed" textRotation="255"/>
    </xf>
    <xf numFmtId="0" fontId="38" fillId="6" borderId="8" xfId="0" applyFont="1" applyFill="1" applyBorder="1" applyAlignment="1">
      <alignment horizontal="center" vertical="center"/>
    </xf>
    <xf numFmtId="0" fontId="38" fillId="6" borderId="0" xfId="0" applyFont="1" applyFill="1" applyBorder="1" applyAlignment="1">
      <alignment horizontal="center" vertical="center"/>
    </xf>
    <xf numFmtId="0" fontId="38" fillId="6" borderId="11" xfId="0" applyFont="1" applyFill="1" applyBorder="1" applyAlignment="1">
      <alignment horizontal="center" vertical="center"/>
    </xf>
    <xf numFmtId="0" fontId="38" fillId="6" borderId="10" xfId="0" applyFont="1" applyFill="1" applyBorder="1" applyAlignment="1">
      <alignment horizontal="center" vertical="center" textRotation="255" wrapText="1"/>
    </xf>
    <xf numFmtId="0" fontId="39" fillId="6" borderId="3" xfId="0" applyFont="1" applyFill="1" applyBorder="1" applyAlignment="1">
      <alignment horizontal="center" vertical="center" wrapText="1"/>
    </xf>
    <xf numFmtId="0" fontId="7" fillId="0" borderId="44"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14" xfId="0" applyFont="1" applyFill="1" applyBorder="1" applyAlignment="1">
      <alignment horizontal="center" vertical="center"/>
    </xf>
    <xf numFmtId="57" fontId="7" fillId="3" borderId="12" xfId="0" applyNumberFormat="1" applyFont="1" applyFill="1" applyBorder="1" applyAlignment="1">
      <alignment horizontal="center" vertical="center" wrapText="1"/>
    </xf>
    <xf numFmtId="0" fontId="7" fillId="3" borderId="12" xfId="0" applyFont="1" applyFill="1" applyBorder="1" applyAlignment="1">
      <alignment horizontal="center" vertical="center" wrapText="1"/>
    </xf>
    <xf numFmtId="38" fontId="7" fillId="3" borderId="5" xfId="2" applyFont="1" applyFill="1" applyBorder="1" applyAlignment="1">
      <alignment horizontal="center" vertical="center"/>
    </xf>
    <xf numFmtId="38" fontId="7" fillId="3" borderId="7" xfId="2" applyFont="1" applyFill="1" applyBorder="1" applyAlignment="1">
      <alignment horizontal="center" vertical="center"/>
    </xf>
    <xf numFmtId="0" fontId="7" fillId="3" borderId="13" xfId="0" applyFont="1" applyFill="1" applyBorder="1" applyAlignment="1">
      <alignment horizontal="center" vertical="center" textRotation="255" shrinkToFit="1"/>
    </xf>
    <xf numFmtId="0" fontId="7" fillId="3" borderId="14" xfId="0" applyFont="1" applyFill="1" applyBorder="1" applyAlignment="1">
      <alignment horizontal="center" vertical="center" textRotation="255" shrinkToFit="1"/>
    </xf>
    <xf numFmtId="0" fontId="7" fillId="0" borderId="90" xfId="0" applyFont="1" applyFill="1" applyBorder="1" applyAlignment="1">
      <alignment horizontal="center" vertical="center"/>
    </xf>
    <xf numFmtId="0" fontId="7" fillId="0" borderId="16" xfId="0" applyFont="1" applyFill="1" applyBorder="1" applyAlignment="1">
      <alignment horizontal="center" vertical="center"/>
    </xf>
    <xf numFmtId="0" fontId="7" fillId="0" borderId="17" xfId="0" applyFont="1" applyFill="1" applyBorder="1" applyAlignment="1">
      <alignment horizontal="center" vertical="center"/>
    </xf>
    <xf numFmtId="0" fontId="7" fillId="0" borderId="18" xfId="0" applyFont="1" applyFill="1" applyBorder="1" applyAlignment="1">
      <alignment horizontal="center" vertical="center"/>
    </xf>
    <xf numFmtId="38" fontId="7" fillId="3" borderId="10" xfId="2" applyFont="1" applyFill="1" applyBorder="1" applyAlignment="1">
      <alignment horizontal="right" vertical="center"/>
    </xf>
    <xf numFmtId="0" fontId="7" fillId="0" borderId="89" xfId="0" applyFont="1" applyFill="1" applyBorder="1" applyAlignment="1">
      <alignment horizontal="center" vertical="center" textRotation="255" shrinkToFit="1"/>
    </xf>
    <xf numFmtId="0" fontId="7" fillId="11" borderId="20" xfId="0" applyFont="1" applyFill="1" applyBorder="1" applyAlignment="1">
      <alignment horizontal="center" vertical="center"/>
    </xf>
    <xf numFmtId="0" fontId="7" fillId="0" borderId="86" xfId="0" applyFont="1" applyFill="1" applyBorder="1" applyAlignment="1">
      <alignment horizontal="center" vertical="center" shrinkToFit="1"/>
    </xf>
    <xf numFmtId="0" fontId="38" fillId="8" borderId="104" xfId="0" applyFont="1" applyFill="1" applyBorder="1" applyAlignment="1">
      <alignment horizontal="center" vertical="center" wrapText="1"/>
    </xf>
    <xf numFmtId="0" fontId="38" fillId="8" borderId="4" xfId="0" applyFont="1" applyFill="1" applyBorder="1" applyAlignment="1">
      <alignment horizontal="center" vertical="center"/>
    </xf>
    <xf numFmtId="0" fontId="38" fillId="8" borderId="5" xfId="0" applyFont="1" applyFill="1" applyBorder="1" applyAlignment="1">
      <alignment horizontal="center" vertical="center"/>
    </xf>
    <xf numFmtId="0" fontId="78" fillId="0" borderId="97" xfId="0" applyFont="1" applyFill="1" applyBorder="1" applyAlignment="1">
      <alignment horizontal="left" vertical="center" wrapText="1" shrinkToFit="1"/>
    </xf>
    <xf numFmtId="0" fontId="78" fillId="0" borderId="33" xfId="0" applyFont="1" applyFill="1" applyBorder="1" applyAlignment="1">
      <alignment horizontal="left" vertical="center" shrinkToFit="1"/>
    </xf>
    <xf numFmtId="0" fontId="79" fillId="0" borderId="33" xfId="0" applyFont="1" applyFill="1" applyBorder="1" applyAlignment="1">
      <alignment horizontal="left" vertical="center"/>
    </xf>
    <xf numFmtId="0" fontId="78" fillId="0" borderId="98" xfId="0" applyFont="1" applyFill="1" applyBorder="1" applyAlignment="1">
      <alignment horizontal="left" vertical="center" shrinkToFit="1"/>
    </xf>
    <xf numFmtId="0" fontId="78" fillId="0" borderId="87" xfId="0" applyFont="1" applyFill="1" applyBorder="1" applyAlignment="1">
      <alignment horizontal="left" vertical="center" shrinkToFit="1"/>
    </xf>
    <xf numFmtId="0" fontId="79" fillId="0" borderId="87" xfId="0" applyFont="1" applyFill="1" applyBorder="1" applyAlignment="1">
      <alignment horizontal="left" vertical="center"/>
    </xf>
    <xf numFmtId="181" fontId="7" fillId="5" borderId="10" xfId="0" applyNumberFormat="1" applyFont="1" applyFill="1" applyBorder="1" applyAlignment="1">
      <alignment horizontal="center" vertical="center"/>
    </xf>
    <xf numFmtId="181" fontId="7" fillId="5" borderId="73" xfId="0" applyNumberFormat="1" applyFont="1" applyFill="1" applyBorder="1" applyAlignment="1">
      <alignment horizontal="center" vertical="center"/>
    </xf>
    <xf numFmtId="0" fontId="7" fillId="4" borderId="105" xfId="0" applyFont="1" applyFill="1" applyBorder="1" applyAlignment="1">
      <alignment horizontal="left" vertical="center"/>
    </xf>
    <xf numFmtId="0" fontId="7" fillId="4" borderId="6" xfId="0" applyFont="1" applyFill="1" applyBorder="1" applyAlignment="1">
      <alignment horizontal="left" vertical="center"/>
    </xf>
    <xf numFmtId="0" fontId="7" fillId="0" borderId="86" xfId="0" applyFont="1" applyFill="1" applyBorder="1" applyAlignment="1">
      <alignment horizontal="center" vertical="center"/>
    </xf>
    <xf numFmtId="0" fontId="7" fillId="10" borderId="33" xfId="0" applyFont="1" applyFill="1" applyBorder="1" applyAlignment="1">
      <alignment horizontal="center" vertical="center"/>
    </xf>
    <xf numFmtId="0" fontId="7" fillId="10" borderId="34" xfId="0" applyFont="1" applyFill="1" applyBorder="1" applyAlignment="1">
      <alignment horizontal="center" vertical="center"/>
    </xf>
    <xf numFmtId="0" fontId="7" fillId="10" borderId="87" xfId="0" applyFont="1" applyFill="1" applyBorder="1" applyAlignment="1">
      <alignment horizontal="center" vertical="center"/>
    </xf>
    <xf numFmtId="0" fontId="7" fillId="10" borderId="88" xfId="0" applyFont="1" applyFill="1" applyBorder="1" applyAlignment="1">
      <alignment horizontal="center" vertical="center"/>
    </xf>
    <xf numFmtId="0" fontId="7" fillId="0" borderId="32" xfId="0" applyFont="1" applyFill="1" applyBorder="1" applyAlignment="1">
      <alignment horizontal="center" vertical="center"/>
    </xf>
    <xf numFmtId="0" fontId="7" fillId="0" borderId="9" xfId="0" applyFont="1" applyFill="1" applyBorder="1" applyAlignment="1">
      <alignment horizontal="right" vertical="center"/>
    </xf>
    <xf numFmtId="0" fontId="7" fillId="0" borderId="6" xfId="0" applyFont="1" applyFill="1" applyBorder="1" applyAlignment="1">
      <alignment horizontal="right" vertical="center"/>
    </xf>
    <xf numFmtId="0" fontId="7" fillId="10" borderId="0" xfId="0" applyFont="1" applyFill="1" applyBorder="1" applyAlignment="1">
      <alignment horizontal="center" vertical="center"/>
    </xf>
    <xf numFmtId="0" fontId="38" fillId="10" borderId="0" xfId="0" applyFont="1" applyFill="1" applyBorder="1" applyAlignment="1">
      <alignment horizontal="center" vertical="center" wrapText="1"/>
    </xf>
    <xf numFmtId="0" fontId="38" fillId="10" borderId="0" xfId="0" applyFont="1" applyFill="1" applyBorder="1" applyAlignment="1">
      <alignment horizontal="center" vertical="center"/>
    </xf>
    <xf numFmtId="181" fontId="7" fillId="5" borderId="2" xfId="0" applyNumberFormat="1" applyFont="1" applyFill="1" applyBorder="1" applyAlignment="1">
      <alignment horizontal="center" vertical="center"/>
    </xf>
    <xf numFmtId="0" fontId="7" fillId="0" borderId="4" xfId="0" applyFont="1" applyFill="1" applyBorder="1" applyAlignment="1">
      <alignment horizontal="center" vertical="center" textRotation="255"/>
    </xf>
    <xf numFmtId="0" fontId="7" fillId="0" borderId="0" xfId="0" applyFont="1" applyFill="1" applyBorder="1" applyAlignment="1">
      <alignment horizontal="center" vertical="center" textRotation="255"/>
    </xf>
    <xf numFmtId="0" fontId="7" fillId="0" borderId="6" xfId="0" applyFont="1" applyFill="1" applyBorder="1" applyAlignment="1">
      <alignment horizontal="center" vertical="center" textRotation="255"/>
    </xf>
    <xf numFmtId="0" fontId="7" fillId="16" borderId="10" xfId="0" applyFont="1" applyFill="1" applyBorder="1" applyAlignment="1">
      <alignment horizontal="center" vertical="center"/>
    </xf>
    <xf numFmtId="0" fontId="7" fillId="16" borderId="2" xfId="0" applyFont="1" applyFill="1" applyBorder="1" applyAlignment="1">
      <alignment horizontal="center" vertical="center"/>
    </xf>
    <xf numFmtId="0" fontId="7" fillId="16" borderId="3" xfId="0" applyFont="1" applyFill="1" applyBorder="1" applyAlignment="1">
      <alignment horizontal="center" vertical="center"/>
    </xf>
    <xf numFmtId="0" fontId="7" fillId="0" borderId="10"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12" xfId="0" applyFont="1" applyBorder="1" applyAlignment="1">
      <alignment horizontal="center" vertical="center"/>
    </xf>
    <xf numFmtId="0" fontId="7" fillId="16" borderId="12" xfId="0" applyFont="1" applyFill="1" applyBorder="1" applyAlignment="1">
      <alignment horizontal="center" vertical="center"/>
    </xf>
    <xf numFmtId="0" fontId="7" fillId="3" borderId="10" xfId="0" applyFont="1" applyFill="1" applyBorder="1" applyAlignment="1">
      <alignment horizontal="center" vertical="center" wrapText="1"/>
    </xf>
    <xf numFmtId="0" fontId="7" fillId="3" borderId="10" xfId="0" applyFont="1" applyFill="1" applyBorder="1" applyAlignment="1">
      <alignment horizontal="left" vertical="center" shrinkToFit="1"/>
    </xf>
    <xf numFmtId="0" fontId="7" fillId="3" borderId="2" xfId="0" applyFont="1" applyFill="1" applyBorder="1" applyAlignment="1">
      <alignment horizontal="left" vertical="center" shrinkToFit="1"/>
    </xf>
    <xf numFmtId="0" fontId="7" fillId="3" borderId="3" xfId="0" applyFont="1" applyFill="1" applyBorder="1" applyAlignment="1">
      <alignment horizontal="left" vertical="center" shrinkToFit="1"/>
    </xf>
    <xf numFmtId="0" fontId="71" fillId="0" borderId="10" xfId="0" applyFont="1" applyBorder="1" applyAlignment="1">
      <alignment horizontal="left" vertical="center" wrapText="1"/>
    </xf>
    <xf numFmtId="0" fontId="71" fillId="0" borderId="2" xfId="0" applyFont="1" applyBorder="1" applyAlignment="1">
      <alignment horizontal="left" vertical="center" wrapText="1"/>
    </xf>
    <xf numFmtId="0" fontId="71" fillId="0" borderId="3" xfId="0" applyFont="1" applyBorder="1" applyAlignment="1">
      <alignment horizontal="left" vertical="center" wrapText="1"/>
    </xf>
    <xf numFmtId="0" fontId="71" fillId="0" borderId="12" xfId="0" applyFont="1" applyBorder="1" applyAlignment="1">
      <alignment horizontal="left" vertical="center" wrapText="1"/>
    </xf>
    <xf numFmtId="0" fontId="98" fillId="0" borderId="10" xfId="0" applyFont="1" applyFill="1" applyBorder="1" applyAlignment="1">
      <alignment horizontal="center" vertical="center"/>
    </xf>
    <xf numFmtId="0" fontId="98" fillId="0" borderId="2" xfId="0" applyFont="1" applyFill="1" applyBorder="1" applyAlignment="1">
      <alignment horizontal="center" vertical="center"/>
    </xf>
    <xf numFmtId="0" fontId="98" fillId="0" borderId="3" xfId="0" applyFont="1" applyFill="1" applyBorder="1" applyAlignment="1">
      <alignment horizontal="center" vertical="center"/>
    </xf>
    <xf numFmtId="0" fontId="7" fillId="6" borderId="10" xfId="0" applyFont="1" applyFill="1" applyBorder="1" applyAlignment="1">
      <alignment horizontal="center" vertical="center"/>
    </xf>
    <xf numFmtId="0" fontId="7" fillId="6" borderId="2" xfId="0" applyFont="1" applyFill="1" applyBorder="1" applyAlignment="1">
      <alignment horizontal="center" vertical="center"/>
    </xf>
    <xf numFmtId="0" fontId="7" fillId="6" borderId="3" xfId="0" applyFont="1" applyFill="1" applyBorder="1" applyAlignment="1">
      <alignment horizontal="center" vertical="center"/>
    </xf>
    <xf numFmtId="0" fontId="71" fillId="0" borderId="1" xfId="0" applyFont="1" applyBorder="1" applyAlignment="1">
      <alignment horizontal="left" vertical="center" wrapText="1"/>
    </xf>
    <xf numFmtId="0" fontId="71" fillId="0" borderId="4" xfId="0" applyFont="1" applyBorder="1" applyAlignment="1">
      <alignment horizontal="left" vertical="center" wrapText="1"/>
    </xf>
    <xf numFmtId="0" fontId="71" fillId="0" borderId="5" xfId="0" applyFont="1" applyBorder="1" applyAlignment="1">
      <alignment horizontal="left" vertical="center" wrapText="1"/>
    </xf>
    <xf numFmtId="0" fontId="7" fillId="6" borderId="13" xfId="0" applyFont="1" applyFill="1" applyBorder="1" applyAlignment="1">
      <alignment horizontal="center" vertical="center" textRotation="255"/>
    </xf>
    <xf numFmtId="0" fontId="7" fillId="6" borderId="14" xfId="0" applyFont="1" applyFill="1" applyBorder="1" applyAlignment="1">
      <alignment horizontal="center" vertical="center" textRotation="255"/>
    </xf>
    <xf numFmtId="0" fontId="7" fillId="0" borderId="12" xfId="0" applyFont="1" applyFill="1" applyBorder="1" applyAlignment="1">
      <alignment vertical="center" textRotation="255"/>
    </xf>
    <xf numFmtId="0" fontId="9" fillId="0" borderId="12" xfId="0" applyFont="1" applyFill="1" applyBorder="1" applyAlignment="1">
      <alignment vertical="center" textRotation="255"/>
    </xf>
    <xf numFmtId="14" fontId="7" fillId="0" borderId="10" xfId="0" applyNumberFormat="1" applyFont="1" applyFill="1" applyBorder="1" applyAlignment="1">
      <alignment horizontal="center" vertical="center"/>
    </xf>
    <xf numFmtId="0" fontId="29" fillId="5" borderId="54" xfId="0" applyFont="1" applyFill="1" applyBorder="1" applyAlignment="1">
      <alignment horizontal="left" vertical="center" wrapText="1"/>
    </xf>
    <xf numFmtId="0" fontId="0" fillId="0" borderId="55" xfId="0" applyBorder="1"/>
    <xf numFmtId="0" fontId="0" fillId="0" borderId="56" xfId="0" applyBorder="1"/>
    <xf numFmtId="0" fontId="0" fillId="0" borderId="57" xfId="0" applyBorder="1"/>
    <xf numFmtId="0" fontId="0" fillId="0" borderId="0" xfId="0"/>
    <xf numFmtId="0" fontId="0" fillId="0" borderId="58" xfId="0" applyBorder="1"/>
    <xf numFmtId="0" fontId="0" fillId="0" borderId="59" xfId="0" applyBorder="1"/>
    <xf numFmtId="0" fontId="0" fillId="0" borderId="60" xfId="0" applyBorder="1"/>
    <xf numFmtId="0" fontId="0" fillId="0" borderId="61" xfId="0" applyBorder="1"/>
    <xf numFmtId="0" fontId="7" fillId="0" borderId="0" xfId="0" applyFont="1" applyAlignment="1">
      <alignment horizontal="center" vertical="center" wrapText="1"/>
    </xf>
    <xf numFmtId="0" fontId="7" fillId="0" borderId="10" xfId="0" applyFont="1" applyBorder="1" applyAlignment="1">
      <alignment horizontal="left"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1"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7" fillId="0" borderId="12" xfId="0" applyFont="1" applyBorder="1" applyAlignment="1">
      <alignment horizontal="left" vertical="center" wrapText="1"/>
    </xf>
    <xf numFmtId="0" fontId="18" fillId="0" borderId="2" xfId="0" applyFont="1" applyBorder="1" applyAlignment="1">
      <alignment horizontal="left" vertical="center" shrinkToFit="1"/>
    </xf>
    <xf numFmtId="0" fontId="7" fillId="0" borderId="0" xfId="0" applyFont="1" applyFill="1" applyAlignment="1">
      <alignment horizontal="center" vertical="center"/>
    </xf>
    <xf numFmtId="0" fontId="7" fillId="6" borderId="10" xfId="0" applyFont="1" applyFill="1" applyBorder="1" applyAlignment="1">
      <alignment horizontal="center" vertical="center" wrapText="1"/>
    </xf>
    <xf numFmtId="0" fontId="7" fillId="6" borderId="3" xfId="0" applyFont="1" applyFill="1" applyBorder="1" applyAlignment="1">
      <alignment horizontal="center" vertical="center" wrapText="1"/>
    </xf>
    <xf numFmtId="0" fontId="7" fillId="6" borderId="2" xfId="0" applyFont="1" applyFill="1" applyBorder="1" applyAlignment="1">
      <alignment horizontal="center" vertical="center" wrapText="1"/>
    </xf>
    <xf numFmtId="0" fontId="72" fillId="5" borderId="54" xfId="0" applyFont="1" applyFill="1" applyBorder="1" applyAlignment="1">
      <alignment horizontal="left" vertical="center" wrapText="1"/>
    </xf>
    <xf numFmtId="0" fontId="29" fillId="5" borderId="55" xfId="0" applyFont="1" applyFill="1" applyBorder="1" applyAlignment="1">
      <alignment horizontal="left" vertical="center" wrapText="1"/>
    </xf>
    <xf numFmtId="0" fontId="29" fillId="5" borderId="56" xfId="0" applyFont="1" applyFill="1" applyBorder="1" applyAlignment="1">
      <alignment horizontal="left" vertical="center" wrapText="1"/>
    </xf>
    <xf numFmtId="0" fontId="29" fillId="5" borderId="57" xfId="0" applyFont="1" applyFill="1" applyBorder="1" applyAlignment="1">
      <alignment horizontal="left" vertical="center" wrapText="1"/>
    </xf>
    <xf numFmtId="0" fontId="29" fillId="5" borderId="0" xfId="0" applyFont="1" applyFill="1" applyAlignment="1">
      <alignment horizontal="left" vertical="center" wrapText="1"/>
    </xf>
    <xf numFmtId="0" fontId="29" fillId="5" borderId="58" xfId="0" applyFont="1" applyFill="1" applyBorder="1" applyAlignment="1">
      <alignment horizontal="left" vertical="center" wrapText="1"/>
    </xf>
    <xf numFmtId="58" fontId="7" fillId="0" borderId="10" xfId="0" applyNumberFormat="1" applyFont="1" applyBorder="1" applyAlignment="1">
      <alignment horizontal="center" vertical="center"/>
    </xf>
    <xf numFmtId="58" fontId="7" fillId="0" borderId="2" xfId="0" applyNumberFormat="1" applyFont="1" applyBorder="1" applyAlignment="1">
      <alignment horizontal="center" vertical="center"/>
    </xf>
    <xf numFmtId="58" fontId="7" fillId="0" borderId="3" xfId="0" applyNumberFormat="1" applyFont="1" applyBorder="1" applyAlignment="1">
      <alignment horizontal="center" vertical="center"/>
    </xf>
    <xf numFmtId="0" fontId="7" fillId="0" borderId="10" xfId="0" applyFont="1" applyBorder="1" applyAlignment="1">
      <alignment vertical="center"/>
    </xf>
    <xf numFmtId="0" fontId="7" fillId="0" borderId="2" xfId="0" applyFont="1" applyBorder="1" applyAlignment="1">
      <alignment vertical="center"/>
    </xf>
    <xf numFmtId="0" fontId="7" fillId="0" borderId="3" xfId="0" applyFont="1" applyBorder="1" applyAlignment="1">
      <alignment vertical="center"/>
    </xf>
    <xf numFmtId="0" fontId="7" fillId="0" borderId="0" xfId="0" applyFont="1" applyAlignment="1">
      <alignment vertical="center" shrinkToFit="1"/>
    </xf>
    <xf numFmtId="0" fontId="48" fillId="0" borderId="12" xfId="0" applyFont="1" applyBorder="1" applyAlignment="1">
      <alignment horizontal="left" vertical="center"/>
    </xf>
    <xf numFmtId="0" fontId="7" fillId="0" borderId="12" xfId="0" applyFont="1" applyBorder="1" applyAlignment="1">
      <alignment horizontal="left" vertical="center"/>
    </xf>
    <xf numFmtId="0" fontId="7" fillId="0" borderId="13" xfId="0" applyFont="1" applyBorder="1" applyAlignment="1">
      <alignment horizontal="center" vertical="center" textRotation="255"/>
    </xf>
    <xf numFmtId="0" fontId="7" fillId="0" borderId="44" xfId="0" applyFont="1" applyBorder="1" applyAlignment="1">
      <alignment horizontal="center" vertical="center" textRotation="255"/>
    </xf>
    <xf numFmtId="0" fontId="6" fillId="0" borderId="0" xfId="0" applyFont="1" applyAlignment="1">
      <alignment horizontal="center" vertical="center"/>
    </xf>
    <xf numFmtId="0" fontId="52" fillId="0" borderId="13" xfId="5" applyFont="1" applyFill="1" applyBorder="1" applyAlignment="1">
      <alignment horizontal="center" vertical="center" textRotation="255" shrinkToFit="1"/>
    </xf>
    <xf numFmtId="0" fontId="52" fillId="0" borderId="44" xfId="5" applyFont="1" applyFill="1" applyBorder="1" applyAlignment="1">
      <alignment horizontal="center" vertical="center" textRotation="255" shrinkToFit="1"/>
    </xf>
    <xf numFmtId="0" fontId="52" fillId="0" borderId="14" xfId="5" applyFont="1" applyFill="1" applyBorder="1" applyAlignment="1">
      <alignment horizontal="center" vertical="center" textRotation="255" shrinkToFit="1"/>
    </xf>
    <xf numFmtId="179" fontId="52" fillId="0" borderId="10" xfId="5" applyNumberFormat="1" applyFont="1" applyFill="1" applyBorder="1" applyAlignment="1">
      <alignment horizontal="right" vertical="center"/>
    </xf>
    <xf numFmtId="179" fontId="52" fillId="0" borderId="2" xfId="5" applyNumberFormat="1" applyFont="1" applyFill="1" applyBorder="1" applyAlignment="1">
      <alignment horizontal="right" vertical="center"/>
    </xf>
    <xf numFmtId="0" fontId="52" fillId="0" borderId="6" xfId="5" applyFont="1" applyFill="1" applyBorder="1" applyAlignment="1">
      <alignment horizontal="center" vertical="center"/>
    </xf>
    <xf numFmtId="0" fontId="52" fillId="0" borderId="7" xfId="5" applyFont="1" applyFill="1" applyBorder="1" applyAlignment="1">
      <alignment horizontal="center" vertical="center"/>
    </xf>
    <xf numFmtId="0" fontId="52" fillId="0" borderId="10" xfId="5" applyFont="1" applyFill="1" applyBorder="1" applyAlignment="1">
      <alignment horizontal="left" vertical="center"/>
    </xf>
    <xf numFmtId="0" fontId="52" fillId="0" borderId="2" xfId="5" applyFont="1" applyFill="1" applyBorder="1" applyAlignment="1">
      <alignment horizontal="left" vertical="center"/>
    </xf>
    <xf numFmtId="0" fontId="52" fillId="0" borderId="2" xfId="5" applyFont="1" applyFill="1" applyBorder="1" applyAlignment="1">
      <alignment horizontal="center" vertical="center"/>
    </xf>
    <xf numFmtId="0" fontId="52" fillId="0" borderId="3" xfId="5" applyFont="1" applyFill="1" applyBorder="1" applyAlignment="1">
      <alignment horizontal="center" vertical="center"/>
    </xf>
    <xf numFmtId="0" fontId="52" fillId="0" borderId="10" xfId="5" applyFont="1" applyFill="1" applyBorder="1" applyAlignment="1">
      <alignment horizontal="right" vertical="center"/>
    </xf>
    <xf numFmtId="0" fontId="52" fillId="0" borderId="2" xfId="5" applyFont="1" applyFill="1" applyBorder="1" applyAlignment="1">
      <alignment horizontal="right" vertical="center"/>
    </xf>
    <xf numFmtId="0" fontId="54" fillId="6" borderId="13" xfId="5" applyFont="1" applyFill="1" applyBorder="1" applyAlignment="1">
      <alignment horizontal="center" vertical="center" textRotation="255"/>
    </xf>
    <xf numFmtId="0" fontId="54" fillId="6" borderId="44" xfId="5" applyFont="1" applyFill="1" applyBorder="1" applyAlignment="1">
      <alignment horizontal="center" vertical="center" textRotation="255"/>
    </xf>
    <xf numFmtId="0" fontId="54" fillId="6" borderId="14" xfId="5" applyFont="1" applyFill="1" applyBorder="1" applyAlignment="1">
      <alignment horizontal="center" vertical="center" textRotation="255"/>
    </xf>
    <xf numFmtId="0" fontId="54" fillId="6" borderId="12" xfId="5" applyFont="1" applyFill="1" applyBorder="1" applyAlignment="1">
      <alignment horizontal="center" vertical="center" textRotation="255"/>
    </xf>
    <xf numFmtId="0" fontId="52" fillId="0" borderId="12" xfId="5" applyFont="1" applyFill="1" applyBorder="1" applyAlignment="1">
      <alignment horizontal="center" vertical="center" textRotation="255"/>
    </xf>
    <xf numFmtId="0" fontId="7" fillId="0" borderId="12" xfId="0" applyFont="1" applyBorder="1" applyAlignment="1">
      <alignment horizontal="center" vertical="center" textRotation="255"/>
    </xf>
    <xf numFmtId="0" fontId="7" fillId="0" borderId="12" xfId="0" applyFont="1" applyBorder="1" applyAlignment="1">
      <alignment vertical="center"/>
    </xf>
    <xf numFmtId="0" fontId="52" fillId="0" borderId="9" xfId="5" applyFont="1" applyFill="1" applyBorder="1" applyAlignment="1">
      <alignment horizontal="right" vertical="center"/>
    </xf>
    <xf numFmtId="0" fontId="52" fillId="0" borderId="6" xfId="5" applyFont="1" applyFill="1" applyBorder="1" applyAlignment="1">
      <alignment horizontal="right" vertical="center"/>
    </xf>
    <xf numFmtId="0" fontId="52" fillId="0" borderId="5" xfId="5" applyFont="1" applyFill="1" applyBorder="1" applyAlignment="1">
      <alignment horizontal="center" vertical="center" textRotation="255"/>
    </xf>
    <xf numFmtId="0" fontId="52" fillId="0" borderId="11" xfId="5" applyFont="1" applyFill="1" applyBorder="1" applyAlignment="1">
      <alignment horizontal="center" vertical="center" textRotation="255"/>
    </xf>
    <xf numFmtId="0" fontId="52" fillId="0" borderId="7" xfId="5" applyFont="1" applyFill="1" applyBorder="1" applyAlignment="1">
      <alignment horizontal="center" vertical="center" textRotation="255"/>
    </xf>
    <xf numFmtId="179" fontId="52" fillId="0" borderId="8" xfId="5" applyNumberFormat="1" applyFont="1" applyFill="1" applyBorder="1" applyAlignment="1">
      <alignment horizontal="right" vertical="center"/>
    </xf>
    <xf numFmtId="179" fontId="52" fillId="0" borderId="0" xfId="5" applyNumberFormat="1" applyFont="1" applyFill="1" applyBorder="1" applyAlignment="1">
      <alignment horizontal="right" vertical="center"/>
    </xf>
    <xf numFmtId="0" fontId="52" fillId="0" borderId="10" xfId="5" applyFont="1" applyFill="1" applyBorder="1" applyAlignment="1">
      <alignment horizontal="center" vertical="center"/>
    </xf>
    <xf numFmtId="0" fontId="6" fillId="0" borderId="0" xfId="0" applyFont="1" applyAlignment="1">
      <alignment horizontal="left" vertical="center"/>
    </xf>
    <xf numFmtId="0" fontId="7" fillId="0" borderId="14" xfId="0" applyFont="1" applyBorder="1" applyAlignment="1">
      <alignment horizontal="center" vertical="center" textRotation="255"/>
    </xf>
    <xf numFmtId="0" fontId="7" fillId="0" borderId="2" xfId="0" applyFont="1" applyBorder="1" applyAlignment="1">
      <alignment horizontal="right" vertical="center"/>
    </xf>
    <xf numFmtId="0" fontId="7" fillId="2" borderId="43" xfId="0" applyFont="1" applyFill="1" applyBorder="1" applyAlignment="1">
      <alignment horizontal="center" vertical="center"/>
    </xf>
    <xf numFmtId="0" fontId="7" fillId="0" borderId="10" xfId="0" applyFont="1" applyBorder="1" applyAlignment="1">
      <alignment horizontal="center" vertical="center" justifyLastLine="1"/>
    </xf>
    <xf numFmtId="0" fontId="7" fillId="0" borderId="2" xfId="0" applyFont="1" applyBorder="1" applyAlignment="1">
      <alignment horizontal="center" vertical="center" justifyLastLine="1"/>
    </xf>
    <xf numFmtId="0" fontId="7" fillId="0" borderId="3" xfId="0" applyFont="1" applyBorder="1" applyAlignment="1">
      <alignment horizontal="center" vertical="center" justifyLastLine="1"/>
    </xf>
    <xf numFmtId="0" fontId="7" fillId="0" borderId="1"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10" xfId="0" applyFont="1" applyBorder="1" applyAlignment="1">
      <alignment horizontal="left" vertical="center" shrinkToFit="1"/>
    </xf>
    <xf numFmtId="0" fontId="7" fillId="0" borderId="2" xfId="0" applyFont="1" applyBorder="1" applyAlignment="1">
      <alignment horizontal="left" vertical="center" shrinkToFit="1"/>
    </xf>
    <xf numFmtId="0" fontId="7" fillId="0" borderId="3" xfId="0" applyFont="1" applyBorder="1" applyAlignment="1">
      <alignment horizontal="left" vertical="center" shrinkToFit="1"/>
    </xf>
    <xf numFmtId="0" fontId="7" fillId="16" borderId="43" xfId="0" applyFont="1" applyFill="1" applyBorder="1" applyAlignment="1">
      <alignment horizontal="center" vertical="center"/>
    </xf>
    <xf numFmtId="0" fontId="7" fillId="19" borderId="12" xfId="0" applyFont="1" applyFill="1" applyBorder="1" applyAlignment="1">
      <alignment horizontal="center" vertical="center"/>
    </xf>
    <xf numFmtId="0" fontId="7" fillId="18" borderId="10" xfId="0" applyFont="1" applyFill="1" applyBorder="1" applyAlignment="1">
      <alignment horizontal="center" vertical="center"/>
    </xf>
    <xf numFmtId="0" fontId="7" fillId="18" borderId="2" xfId="0" applyFont="1" applyFill="1" applyBorder="1" applyAlignment="1">
      <alignment horizontal="center" vertical="center"/>
    </xf>
    <xf numFmtId="0" fontId="7" fillId="18" borderId="3" xfId="0" applyFont="1" applyFill="1" applyBorder="1" applyAlignment="1">
      <alignment horizontal="center" vertical="center"/>
    </xf>
    <xf numFmtId="0" fontId="7" fillId="18" borderId="12" xfId="0" applyFont="1" applyFill="1" applyBorder="1" applyAlignment="1">
      <alignment horizontal="center" vertical="center"/>
    </xf>
    <xf numFmtId="0" fontId="7" fillId="0" borderId="8" xfId="0" applyFont="1" applyBorder="1" applyAlignment="1">
      <alignment horizontal="left" vertical="top" wrapText="1"/>
    </xf>
    <xf numFmtId="0" fontId="7" fillId="0" borderId="0" xfId="0" applyFont="1" applyAlignment="1">
      <alignment horizontal="left" vertical="top" wrapText="1"/>
    </xf>
    <xf numFmtId="0" fontId="7" fillId="0" borderId="11" xfId="0" applyFont="1" applyBorder="1" applyAlignment="1">
      <alignment horizontal="left" vertical="top" wrapText="1"/>
    </xf>
    <xf numFmtId="0" fontId="7" fillId="0" borderId="9" xfId="0" applyFont="1" applyBorder="1" applyAlignment="1">
      <alignment horizontal="left" vertical="top" wrapText="1"/>
    </xf>
    <xf numFmtId="0" fontId="7" fillId="0" borderId="6"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0" xfId="0" applyFont="1" applyAlignment="1">
      <alignment horizontal="center" vertical="center"/>
    </xf>
    <xf numFmtId="0" fontId="7" fillId="0" borderId="1" xfId="0" applyFont="1" applyBorder="1" applyAlignment="1">
      <alignment horizontal="left" vertical="center"/>
    </xf>
    <xf numFmtId="0" fontId="7" fillId="0" borderId="4" xfId="0" applyFont="1" applyBorder="1" applyAlignment="1">
      <alignment horizontal="left" vertical="center"/>
    </xf>
    <xf numFmtId="0" fontId="7" fillId="0" borderId="5" xfId="0" applyFont="1" applyBorder="1" applyAlignment="1">
      <alignment horizontal="left" vertical="center"/>
    </xf>
    <xf numFmtId="0" fontId="7" fillId="0" borderId="9"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0" xfId="0" applyFont="1" applyBorder="1" applyAlignment="1">
      <alignment vertical="center" wrapText="1"/>
    </xf>
    <xf numFmtId="0" fontId="7" fillId="0" borderId="12" xfId="0" applyFont="1" applyBorder="1" applyAlignment="1">
      <alignment horizontal="left" vertical="top"/>
    </xf>
    <xf numFmtId="0" fontId="7" fillId="0" borderId="12" xfId="0" applyFont="1" applyBorder="1" applyAlignment="1">
      <alignment horizontal="left" vertical="top" wrapText="1"/>
    </xf>
    <xf numFmtId="38" fontId="7" fillId="0" borderId="0" xfId="2" applyFont="1" applyFill="1" applyAlignment="1">
      <alignment horizontal="right" vertical="center"/>
    </xf>
    <xf numFmtId="0" fontId="18" fillId="0" borderId="0" xfId="0" applyFont="1" applyAlignment="1">
      <alignment horizontal="right" vertical="center"/>
    </xf>
    <xf numFmtId="0" fontId="7" fillId="0" borderId="0" xfId="0" applyFont="1" applyAlignment="1">
      <alignment horizontal="right" vertical="center"/>
    </xf>
    <xf numFmtId="0" fontId="7" fillId="0" borderId="1" xfId="0" applyFont="1" applyBorder="1" applyAlignment="1">
      <alignment horizontal="left" vertical="top" wrapText="1"/>
    </xf>
    <xf numFmtId="0" fontId="7" fillId="0" borderId="4" xfId="0" applyFont="1" applyBorder="1" applyAlignment="1">
      <alignment horizontal="left" vertical="top" wrapText="1"/>
    </xf>
    <xf numFmtId="0" fontId="7" fillId="0" borderId="5" xfId="0" applyFont="1" applyBorder="1" applyAlignment="1">
      <alignment horizontal="left" vertical="top" wrapText="1"/>
    </xf>
    <xf numFmtId="0" fontId="2" fillId="0" borderId="10"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5" fillId="0" borderId="13" xfId="0" applyFont="1" applyBorder="1" applyAlignment="1">
      <alignment horizontal="center" vertical="center" textRotation="255"/>
    </xf>
    <xf numFmtId="0" fontId="5" fillId="0" borderId="14" xfId="0" applyFont="1" applyBorder="1" applyAlignment="1">
      <alignment horizontal="center" vertical="center" textRotation="255"/>
    </xf>
    <xf numFmtId="0" fontId="7" fillId="0" borderId="1" xfId="0" applyFont="1" applyBorder="1" applyAlignment="1">
      <alignment horizontal="left" vertical="top"/>
    </xf>
    <xf numFmtId="0" fontId="7" fillId="0" borderId="4" xfId="0" applyFont="1" applyBorder="1" applyAlignment="1">
      <alignment horizontal="left" vertical="top"/>
    </xf>
    <xf numFmtId="0" fontId="7" fillId="0" borderId="5" xfId="0" applyFont="1" applyBorder="1" applyAlignment="1">
      <alignment horizontal="left" vertical="top"/>
    </xf>
    <xf numFmtId="0" fontId="52" fillId="2" borderId="10" xfId="5" applyFont="1" applyFill="1" applyBorder="1" applyAlignment="1">
      <alignment horizontal="center" vertical="center"/>
    </xf>
    <xf numFmtId="0" fontId="52" fillId="2" borderId="2" xfId="5" applyFont="1" applyFill="1" applyBorder="1" applyAlignment="1">
      <alignment horizontal="center" vertical="center"/>
    </xf>
    <xf numFmtId="0" fontId="52" fillId="0" borderId="4" xfId="5" applyFont="1" applyFill="1" applyBorder="1" applyAlignment="1">
      <alignment horizontal="center" vertical="center"/>
    </xf>
    <xf numFmtId="0" fontId="52" fillId="0" borderId="5" xfId="5" applyFont="1" applyFill="1" applyBorder="1" applyAlignment="1">
      <alignment horizontal="center" vertical="center"/>
    </xf>
    <xf numFmtId="0" fontId="52" fillId="2" borderId="1" xfId="5" applyFont="1" applyFill="1" applyBorder="1" applyAlignment="1">
      <alignment horizontal="center" vertical="center"/>
    </xf>
    <xf numFmtId="0" fontId="52" fillId="2" borderId="8" xfId="5" applyFont="1" applyFill="1" applyBorder="1" applyAlignment="1">
      <alignment horizontal="center" vertical="center"/>
    </xf>
    <xf numFmtId="0" fontId="52" fillId="2" borderId="9" xfId="5" applyFont="1" applyFill="1" applyBorder="1" applyAlignment="1">
      <alignment horizontal="center" vertical="center"/>
    </xf>
    <xf numFmtId="0" fontId="49" fillId="0" borderId="12" xfId="5" applyFont="1" applyBorder="1"/>
    <xf numFmtId="0" fontId="52" fillId="0" borderId="1" xfId="5" applyFont="1" applyFill="1" applyBorder="1" applyAlignment="1">
      <alignment horizontal="center" vertical="center" textRotation="255" shrinkToFit="1"/>
    </xf>
    <xf numFmtId="0" fontId="52" fillId="0" borderId="8" xfId="5" applyFont="1" applyFill="1" applyBorder="1" applyAlignment="1">
      <alignment horizontal="center" vertical="center" textRotation="255" shrinkToFit="1"/>
    </xf>
    <xf numFmtId="0" fontId="52" fillId="0" borderId="9" xfId="5" applyFont="1" applyFill="1" applyBorder="1" applyAlignment="1">
      <alignment horizontal="center" vertical="center" textRotation="255" shrinkToFit="1"/>
    </xf>
    <xf numFmtId="0" fontId="52" fillId="0" borderId="12" xfId="5" applyFont="1" applyFill="1" applyBorder="1" applyAlignment="1">
      <alignment horizontal="center" vertical="center"/>
    </xf>
    <xf numFmtId="0" fontId="7" fillId="0" borderId="10" xfId="0" applyFont="1" applyBorder="1" applyAlignment="1">
      <alignment horizontal="left" vertical="top"/>
    </xf>
    <xf numFmtId="0" fontId="7" fillId="0" borderId="2" xfId="0" applyFont="1" applyBorder="1" applyAlignment="1">
      <alignment horizontal="left" vertical="top"/>
    </xf>
    <xf numFmtId="0" fontId="7" fillId="0" borderId="3" xfId="0" applyFont="1" applyBorder="1" applyAlignment="1">
      <alignment horizontal="left" vertical="top"/>
    </xf>
    <xf numFmtId="0" fontId="7" fillId="0" borderId="10" xfId="0" applyFont="1" applyBorder="1" applyAlignment="1">
      <alignment horizontal="left" vertical="top" wrapText="1"/>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50" fillId="5" borderId="54" xfId="5" applyFont="1" applyFill="1" applyBorder="1" applyAlignment="1">
      <alignment horizontal="left" vertical="center" wrapText="1"/>
    </xf>
    <xf numFmtId="0" fontId="50" fillId="5" borderId="55" xfId="5" applyFont="1" applyFill="1" applyBorder="1" applyAlignment="1">
      <alignment horizontal="left" vertical="center" wrapText="1"/>
    </xf>
    <xf numFmtId="0" fontId="50" fillId="5" borderId="56" xfId="5" applyFont="1" applyFill="1" applyBorder="1" applyAlignment="1">
      <alignment horizontal="left" vertical="center" wrapText="1"/>
    </xf>
    <xf numFmtId="0" fontId="50" fillId="5" borderId="57" xfId="5" applyFont="1" applyFill="1" applyBorder="1" applyAlignment="1">
      <alignment horizontal="left" vertical="center" wrapText="1"/>
    </xf>
    <xf numFmtId="0" fontId="50" fillId="5" borderId="0" xfId="5" applyFont="1" applyFill="1" applyBorder="1" applyAlignment="1">
      <alignment horizontal="left" vertical="center" wrapText="1"/>
    </xf>
    <xf numFmtId="0" fontId="50" fillId="5" borderId="58" xfId="5" applyFont="1" applyFill="1" applyBorder="1" applyAlignment="1">
      <alignment horizontal="left" vertical="center" wrapText="1"/>
    </xf>
    <xf numFmtId="0" fontId="50" fillId="5" borderId="59" xfId="5" applyFont="1" applyFill="1" applyBorder="1" applyAlignment="1">
      <alignment horizontal="left" vertical="center" wrapText="1"/>
    </xf>
    <xf numFmtId="0" fontId="50" fillId="5" borderId="60" xfId="5" applyFont="1" applyFill="1" applyBorder="1" applyAlignment="1">
      <alignment horizontal="left" vertical="center" wrapText="1"/>
    </xf>
    <xf numFmtId="0" fontId="50" fillId="5" borderId="61" xfId="5" applyFont="1" applyFill="1" applyBorder="1" applyAlignment="1">
      <alignment horizontal="left" vertical="center" wrapText="1"/>
    </xf>
    <xf numFmtId="0" fontId="52" fillId="0" borderId="12" xfId="5" applyFont="1" applyFill="1" applyBorder="1" applyAlignment="1">
      <alignment horizontal="left" vertical="center"/>
    </xf>
    <xf numFmtId="0" fontId="52" fillId="2" borderId="43" xfId="5" applyFont="1" applyFill="1" applyBorder="1" applyAlignment="1">
      <alignment horizontal="center" vertical="center"/>
    </xf>
    <xf numFmtId="0" fontId="52" fillId="2" borderId="3" xfId="5" applyFont="1" applyFill="1" applyBorder="1" applyAlignment="1">
      <alignment horizontal="center" vertical="center"/>
    </xf>
    <xf numFmtId="58" fontId="52" fillId="0" borderId="12" xfId="5" applyNumberFormat="1" applyFont="1" applyFill="1" applyBorder="1" applyAlignment="1">
      <alignment horizontal="center" vertical="center"/>
    </xf>
    <xf numFmtId="179" fontId="52" fillId="5" borderId="10" xfId="5" applyNumberFormat="1" applyFont="1" applyFill="1" applyBorder="1" applyAlignment="1">
      <alignment horizontal="right" vertical="center"/>
    </xf>
    <xf numFmtId="179" fontId="52" fillId="5" borderId="2" xfId="5" applyNumberFormat="1" applyFont="1" applyFill="1" applyBorder="1" applyAlignment="1">
      <alignment horizontal="right" vertical="center"/>
    </xf>
    <xf numFmtId="0" fontId="52" fillId="0" borderId="14" xfId="5" applyFont="1" applyFill="1" applyBorder="1" applyAlignment="1">
      <alignment horizontal="center" vertical="center" textRotation="255"/>
    </xf>
    <xf numFmtId="0" fontId="52" fillId="0" borderId="12" xfId="5" applyFont="1" applyFill="1" applyBorder="1" applyAlignment="1">
      <alignment horizontal="center" vertical="center" textRotation="255" wrapText="1"/>
    </xf>
    <xf numFmtId="0" fontId="52" fillId="0" borderId="13" xfId="5" applyFont="1" applyFill="1" applyBorder="1" applyAlignment="1">
      <alignment horizontal="center" vertical="center" textRotation="255"/>
    </xf>
    <xf numFmtId="0" fontId="52" fillId="0" borderId="44" xfId="5" applyFont="1" applyFill="1" applyBorder="1" applyAlignment="1">
      <alignment horizontal="center" vertical="center" textRotation="255"/>
    </xf>
    <xf numFmtId="0" fontId="52" fillId="0" borderId="1" xfId="5" applyFont="1" applyFill="1" applyBorder="1" applyAlignment="1">
      <alignment horizontal="left" vertical="center" wrapText="1"/>
    </xf>
    <xf numFmtId="0" fontId="49" fillId="0" borderId="4" xfId="5" applyFont="1" applyBorder="1"/>
    <xf numFmtId="0" fontId="49" fillId="0" borderId="5" xfId="5" applyFont="1" applyBorder="1"/>
    <xf numFmtId="0" fontId="49" fillId="0" borderId="9" xfId="5" applyFont="1" applyBorder="1"/>
    <xf numFmtId="0" fontId="49" fillId="0" borderId="6" xfId="5" applyFont="1" applyBorder="1"/>
    <xf numFmtId="0" fontId="49" fillId="0" borderId="7" xfId="5" applyFont="1" applyBorder="1"/>
    <xf numFmtId="180" fontId="52" fillId="0" borderId="10" xfId="5" applyNumberFormat="1" applyFont="1" applyFill="1" applyBorder="1" applyAlignment="1">
      <alignment horizontal="right" vertical="center"/>
    </xf>
    <xf numFmtId="180" fontId="52" fillId="0" borderId="2" xfId="5" applyNumberFormat="1" applyFont="1" applyFill="1" applyBorder="1" applyAlignment="1">
      <alignment horizontal="right" vertical="center"/>
    </xf>
    <xf numFmtId="0" fontId="52" fillId="0" borderId="1" xfId="5" applyFont="1" applyFill="1" applyBorder="1" applyAlignment="1">
      <alignment horizontal="right" vertical="center"/>
    </xf>
    <xf numFmtId="0" fontId="52" fillId="0" borderId="4" xfId="5" applyFont="1" applyFill="1" applyBorder="1" applyAlignment="1">
      <alignment horizontal="right" vertical="center"/>
    </xf>
    <xf numFmtId="179" fontId="52" fillId="0" borderId="1" xfId="5" applyNumberFormat="1" applyFont="1" applyFill="1" applyBorder="1" applyAlignment="1">
      <alignment horizontal="right" vertical="center"/>
    </xf>
    <xf numFmtId="179" fontId="52" fillId="0" borderId="4" xfId="5" applyNumberFormat="1" applyFont="1" applyFill="1" applyBorder="1" applyAlignment="1">
      <alignment horizontal="right" vertical="center"/>
    </xf>
    <xf numFmtId="0" fontId="52" fillId="0" borderId="1" xfId="5" applyFont="1" applyFill="1" applyBorder="1" applyAlignment="1">
      <alignment horizontal="left" vertical="center"/>
    </xf>
    <xf numFmtId="0" fontId="52" fillId="0" borderId="4" xfId="5" applyFont="1" applyFill="1" applyBorder="1" applyAlignment="1">
      <alignment horizontal="left" vertical="center"/>
    </xf>
    <xf numFmtId="0" fontId="52" fillId="0" borderId="5" xfId="5" applyFont="1" applyFill="1" applyBorder="1" applyAlignment="1">
      <alignment horizontal="left" vertical="center"/>
    </xf>
    <xf numFmtId="0" fontId="52" fillId="0" borderId="9" xfId="5" applyFont="1" applyFill="1" applyBorder="1" applyAlignment="1">
      <alignment horizontal="left" vertical="center"/>
    </xf>
    <xf numFmtId="0" fontId="52" fillId="0" borderId="6" xfId="5" applyFont="1" applyFill="1" applyBorder="1" applyAlignment="1">
      <alignment horizontal="left" vertical="center"/>
    </xf>
    <xf numFmtId="0" fontId="52" fillId="0" borderId="7" xfId="5" applyFont="1" applyFill="1" applyBorder="1" applyAlignment="1">
      <alignment horizontal="left" vertical="center"/>
    </xf>
    <xf numFmtId="180" fontId="52" fillId="0" borderId="1" xfId="5" applyNumberFormat="1" applyFont="1" applyFill="1" applyBorder="1" applyAlignment="1">
      <alignment horizontal="right" vertical="center"/>
    </xf>
    <xf numFmtId="180" fontId="52" fillId="0" borderId="4" xfId="5" applyNumberFormat="1" applyFont="1" applyFill="1" applyBorder="1" applyAlignment="1">
      <alignment horizontal="right" vertical="center"/>
    </xf>
    <xf numFmtId="180" fontId="52" fillId="0" borderId="9" xfId="5" applyNumberFormat="1" applyFont="1" applyFill="1" applyBorder="1" applyAlignment="1">
      <alignment horizontal="right" vertical="center"/>
    </xf>
    <xf numFmtId="180" fontId="52" fillId="0" borderId="6" xfId="5" applyNumberFormat="1" applyFont="1" applyFill="1" applyBorder="1" applyAlignment="1">
      <alignment horizontal="right" vertical="center"/>
    </xf>
    <xf numFmtId="180" fontId="52" fillId="5" borderId="10" xfId="5" applyNumberFormat="1" applyFont="1" applyFill="1" applyBorder="1" applyAlignment="1">
      <alignment horizontal="right" vertical="center"/>
    </xf>
    <xf numFmtId="180" fontId="52" fillId="5" borderId="2" xfId="5" applyNumberFormat="1" applyFont="1" applyFill="1" applyBorder="1" applyAlignment="1">
      <alignment horizontal="right" vertical="center"/>
    </xf>
    <xf numFmtId="0" fontId="52" fillId="2" borderId="36" xfId="5" applyFont="1" applyFill="1" applyBorder="1" applyAlignment="1">
      <alignment horizontal="center" vertical="center"/>
    </xf>
    <xf numFmtId="0" fontId="52" fillId="2" borderId="4" xfId="5" applyFont="1" applyFill="1" applyBorder="1" applyAlignment="1">
      <alignment horizontal="center" vertical="center"/>
    </xf>
    <xf numFmtId="0" fontId="52" fillId="2" borderId="5" xfId="5" applyFont="1" applyFill="1" applyBorder="1" applyAlignment="1">
      <alignment horizontal="center" vertical="center"/>
    </xf>
    <xf numFmtId="0" fontId="52" fillId="0" borderId="1" xfId="5" applyFont="1" applyFill="1" applyBorder="1" applyAlignment="1">
      <alignment horizontal="left" vertical="top" wrapText="1"/>
    </xf>
    <xf numFmtId="0" fontId="52" fillId="0" borderId="4" xfId="5" applyFont="1" applyFill="1" applyBorder="1" applyAlignment="1">
      <alignment horizontal="left" vertical="top" wrapText="1"/>
    </xf>
    <xf numFmtId="0" fontId="52" fillId="0" borderId="5" xfId="5" applyFont="1" applyFill="1" applyBorder="1" applyAlignment="1">
      <alignment horizontal="left" vertical="top" wrapText="1"/>
    </xf>
    <xf numFmtId="0" fontId="52" fillId="0" borderId="8" xfId="5" applyFont="1" applyFill="1" applyBorder="1" applyAlignment="1">
      <alignment horizontal="left" vertical="top" wrapText="1"/>
    </xf>
    <xf numFmtId="0" fontId="52" fillId="0" borderId="0" xfId="5" applyFont="1" applyFill="1" applyBorder="1" applyAlignment="1">
      <alignment horizontal="left" vertical="top" wrapText="1"/>
    </xf>
    <xf numFmtId="0" fontId="52" fillId="0" borderId="11" xfId="5" applyFont="1" applyFill="1" applyBorder="1" applyAlignment="1">
      <alignment horizontal="left" vertical="top" wrapText="1"/>
    </xf>
    <xf numFmtId="0" fontId="52" fillId="0" borderId="9" xfId="5" applyFont="1" applyFill="1" applyBorder="1" applyAlignment="1">
      <alignment horizontal="left" vertical="top" wrapText="1"/>
    </xf>
    <xf numFmtId="0" fontId="52" fillId="0" borderId="6" xfId="5" applyFont="1" applyFill="1" applyBorder="1" applyAlignment="1">
      <alignment horizontal="left" vertical="top" wrapText="1"/>
    </xf>
    <xf numFmtId="0" fontId="52" fillId="0" borderId="7" xfId="5" applyFont="1" applyFill="1" applyBorder="1" applyAlignment="1">
      <alignment horizontal="left" vertical="top" wrapText="1"/>
    </xf>
    <xf numFmtId="0" fontId="52" fillId="0" borderId="51" xfId="5" applyFont="1" applyFill="1" applyBorder="1" applyAlignment="1">
      <alignment horizontal="center" vertical="center"/>
    </xf>
    <xf numFmtId="0" fontId="52" fillId="0" borderId="52" xfId="5" applyFont="1" applyFill="1" applyBorder="1" applyAlignment="1">
      <alignment horizontal="center" vertical="center"/>
    </xf>
    <xf numFmtId="0" fontId="52" fillId="0" borderId="53" xfId="5" applyFont="1" applyFill="1" applyBorder="1" applyAlignment="1">
      <alignment horizontal="center" vertical="center"/>
    </xf>
    <xf numFmtId="0" fontId="52" fillId="0" borderId="45" xfId="5" applyFont="1" applyFill="1" applyBorder="1" applyAlignment="1">
      <alignment horizontal="center" vertical="center"/>
    </xf>
    <xf numFmtId="0" fontId="52" fillId="0" borderId="46" xfId="5" applyFont="1" applyFill="1" applyBorder="1" applyAlignment="1">
      <alignment horizontal="center" vertical="center"/>
    </xf>
    <xf numFmtId="0" fontId="52" fillId="0" borderId="47" xfId="5" applyFont="1" applyFill="1" applyBorder="1" applyAlignment="1">
      <alignment horizontal="center" vertical="center"/>
    </xf>
    <xf numFmtId="0" fontId="52" fillId="0" borderId="48" xfId="5" applyFont="1" applyFill="1" applyBorder="1" applyAlignment="1">
      <alignment horizontal="center" vertical="center"/>
    </xf>
    <xf numFmtId="0" fontId="52" fillId="0" borderId="49" xfId="5" applyFont="1" applyFill="1" applyBorder="1" applyAlignment="1">
      <alignment horizontal="center" vertical="center"/>
    </xf>
    <xf numFmtId="0" fontId="52" fillId="0" borderId="50" xfId="5" applyFont="1" applyFill="1" applyBorder="1" applyAlignment="1">
      <alignment horizontal="center" vertical="center"/>
    </xf>
    <xf numFmtId="179" fontId="52" fillId="5" borderId="8" xfId="5" applyNumberFormat="1" applyFont="1" applyFill="1" applyBorder="1" applyAlignment="1">
      <alignment horizontal="right" vertical="center"/>
    </xf>
    <xf numFmtId="179" fontId="52" fillId="5" borderId="0" xfId="5" applyNumberFormat="1" applyFont="1" applyFill="1" applyBorder="1" applyAlignment="1">
      <alignment horizontal="right" vertical="center"/>
    </xf>
    <xf numFmtId="0" fontId="29" fillId="5" borderId="54" xfId="5" applyFont="1" applyFill="1" applyBorder="1" applyAlignment="1">
      <alignment horizontal="left" vertical="center" wrapText="1"/>
    </xf>
    <xf numFmtId="0" fontId="29" fillId="5" borderId="55" xfId="5" applyFont="1" applyFill="1" applyBorder="1" applyAlignment="1">
      <alignment horizontal="left" vertical="center" wrapText="1"/>
    </xf>
    <xf numFmtId="0" fontId="29" fillId="5" borderId="56" xfId="5" applyFont="1" applyFill="1" applyBorder="1" applyAlignment="1">
      <alignment horizontal="left" vertical="center" wrapText="1"/>
    </xf>
    <xf numFmtId="0" fontId="29" fillId="5" borderId="57" xfId="5" applyFont="1" applyFill="1" applyBorder="1" applyAlignment="1">
      <alignment horizontal="left" vertical="center" wrapText="1"/>
    </xf>
    <xf numFmtId="0" fontId="29" fillId="5" borderId="0" xfId="5" applyFont="1" applyFill="1" applyBorder="1" applyAlignment="1">
      <alignment horizontal="left" vertical="center" wrapText="1"/>
    </xf>
    <xf numFmtId="0" fontId="29" fillId="5" borderId="58" xfId="5" applyFont="1" applyFill="1" applyBorder="1" applyAlignment="1">
      <alignment horizontal="left" vertical="center" wrapText="1"/>
    </xf>
    <xf numFmtId="0" fontId="29" fillId="5" borderId="59" xfId="5" applyFont="1" applyFill="1" applyBorder="1" applyAlignment="1">
      <alignment horizontal="left" vertical="center" wrapText="1"/>
    </xf>
    <xf numFmtId="0" fontId="29" fillId="5" borderId="60" xfId="5" applyFont="1" applyFill="1" applyBorder="1" applyAlignment="1">
      <alignment horizontal="left" vertical="center" wrapText="1"/>
    </xf>
    <xf numFmtId="0" fontId="29" fillId="5" borderId="61" xfId="5" applyFont="1" applyFill="1" applyBorder="1" applyAlignment="1">
      <alignment horizontal="left" vertical="center" wrapText="1"/>
    </xf>
    <xf numFmtId="38" fontId="7" fillId="0" borderId="12" xfId="3" applyFont="1" applyFill="1" applyBorder="1" applyAlignment="1">
      <alignment horizontal="center" vertical="center" textRotation="255"/>
    </xf>
    <xf numFmtId="38" fontId="7" fillId="0" borderId="12" xfId="3" applyFont="1" applyFill="1" applyBorder="1" applyAlignment="1">
      <alignment horizontal="left" vertical="center"/>
    </xf>
    <xf numFmtId="38" fontId="7" fillId="0" borderId="12" xfId="3" applyFont="1" applyFill="1" applyBorder="1" applyAlignment="1">
      <alignment horizontal="right" vertical="center"/>
    </xf>
    <xf numFmtId="38" fontId="7" fillId="0" borderId="10" xfId="3" applyFont="1" applyFill="1" applyBorder="1" applyAlignment="1">
      <alignment horizontal="right" vertical="center"/>
    </xf>
    <xf numFmtId="0" fontId="7" fillId="0" borderId="10" xfId="5" applyFont="1" applyFill="1" applyBorder="1" applyAlignment="1">
      <alignment horizontal="center" vertical="center"/>
    </xf>
    <xf numFmtId="0" fontId="7" fillId="0" borderId="2" xfId="5" applyFont="1" applyFill="1" applyBorder="1" applyAlignment="1">
      <alignment horizontal="center" vertical="center"/>
    </xf>
    <xf numFmtId="0" fontId="7" fillId="0" borderId="3" xfId="5" applyFont="1" applyFill="1" applyBorder="1" applyAlignment="1">
      <alignment horizontal="center" vertical="center"/>
    </xf>
    <xf numFmtId="0" fontId="7" fillId="2" borderId="17" xfId="5" applyFont="1" applyFill="1" applyBorder="1" applyAlignment="1">
      <alignment horizontal="center" vertical="center"/>
    </xf>
    <xf numFmtId="0" fontId="7" fillId="2" borderId="0" xfId="5" applyFont="1" applyFill="1" applyBorder="1" applyAlignment="1">
      <alignment horizontal="center" vertical="center"/>
    </xf>
    <xf numFmtId="0" fontId="7" fillId="0" borderId="4" xfId="5" applyFont="1" applyFill="1" applyBorder="1" applyAlignment="1">
      <alignment horizontal="center" vertical="center"/>
    </xf>
    <xf numFmtId="0" fontId="7" fillId="0" borderId="5" xfId="5" applyFont="1" applyFill="1" applyBorder="1" applyAlignment="1">
      <alignment horizontal="center" vertical="center"/>
    </xf>
    <xf numFmtId="0" fontId="7" fillId="0" borderId="6" xfId="5" applyFont="1" applyFill="1" applyBorder="1" applyAlignment="1">
      <alignment horizontal="center" vertical="center"/>
    </xf>
    <xf numFmtId="0" fontId="7" fillId="0" borderId="7"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6" xfId="5" applyFont="1" applyFill="1" applyBorder="1" applyAlignment="1">
      <alignment horizontal="center" vertical="center"/>
    </xf>
    <xf numFmtId="0" fontId="7" fillId="0" borderId="0" xfId="5" applyFont="1" applyFill="1" applyBorder="1" applyAlignment="1">
      <alignment horizontal="center" vertical="center"/>
    </xf>
    <xf numFmtId="0" fontId="7" fillId="0" borderId="11" xfId="5" applyFont="1" applyFill="1" applyBorder="1" applyAlignment="1">
      <alignment horizontal="center" vertical="center"/>
    </xf>
    <xf numFmtId="38" fontId="7" fillId="0" borderId="4" xfId="3" applyFont="1" applyFill="1" applyBorder="1" applyAlignment="1">
      <alignment horizontal="right" vertical="center"/>
    </xf>
    <xf numFmtId="38" fontId="7" fillId="0" borderId="6" xfId="3" applyFont="1" applyFill="1" applyBorder="1" applyAlignment="1">
      <alignment horizontal="right" vertical="center"/>
    </xf>
    <xf numFmtId="0" fontId="7" fillId="0" borderId="1" xfId="5" applyFont="1" applyFill="1" applyBorder="1" applyAlignment="1">
      <alignment horizontal="left" vertical="center"/>
    </xf>
    <xf numFmtId="0" fontId="7" fillId="0" borderId="4" xfId="5" applyFont="1" applyFill="1" applyBorder="1" applyAlignment="1">
      <alignment horizontal="left" vertical="center"/>
    </xf>
    <xf numFmtId="0" fontId="7" fillId="0" borderId="5" xfId="5" applyFont="1" applyFill="1" applyBorder="1" applyAlignment="1">
      <alignment horizontal="left" vertical="center"/>
    </xf>
    <xf numFmtId="0" fontId="7" fillId="0" borderId="8" xfId="5" applyFont="1" applyFill="1" applyBorder="1" applyAlignment="1">
      <alignment horizontal="left" vertical="top" wrapText="1"/>
    </xf>
    <xf numFmtId="0" fontId="7" fillId="0" borderId="0" xfId="5" applyFont="1" applyFill="1" applyBorder="1" applyAlignment="1">
      <alignment horizontal="left" vertical="top" wrapText="1"/>
    </xf>
    <xf numFmtId="0" fontId="7" fillId="0" borderId="11" xfId="5" applyFont="1" applyFill="1" applyBorder="1" applyAlignment="1">
      <alignment horizontal="left" vertical="top" wrapText="1"/>
    </xf>
    <xf numFmtId="0" fontId="7" fillId="0" borderId="1" xfId="5" applyFont="1" applyFill="1" applyBorder="1" applyAlignment="1">
      <alignment horizontal="center" vertical="center"/>
    </xf>
    <xf numFmtId="0" fontId="7" fillId="0" borderId="9" xfId="5" applyFont="1" applyFill="1" applyBorder="1" applyAlignment="1">
      <alignment horizontal="center" vertical="center"/>
    </xf>
    <xf numFmtId="38" fontId="7" fillId="0" borderId="1" xfId="3" applyFont="1" applyFill="1" applyBorder="1" applyAlignment="1">
      <alignment horizontal="center" vertical="center"/>
    </xf>
    <xf numFmtId="38" fontId="7" fillId="0" borderId="4" xfId="3" applyFont="1" applyFill="1" applyBorder="1" applyAlignment="1">
      <alignment horizontal="center" vertical="center"/>
    </xf>
    <xf numFmtId="38" fontId="7" fillId="0" borderId="8" xfId="3" applyFont="1" applyFill="1" applyBorder="1" applyAlignment="1">
      <alignment horizontal="center" vertical="center"/>
    </xf>
    <xf numFmtId="38" fontId="7" fillId="0" borderId="0" xfId="3" applyFont="1" applyFill="1" applyBorder="1" applyAlignment="1">
      <alignment horizontal="center" vertical="center"/>
    </xf>
    <xf numFmtId="38" fontId="7" fillId="0" borderId="5" xfId="3" applyFont="1" applyFill="1" applyBorder="1" applyAlignment="1">
      <alignment horizontal="center" vertical="center"/>
    </xf>
    <xf numFmtId="38" fontId="7" fillId="0" borderId="11" xfId="3" applyFont="1" applyFill="1" applyBorder="1" applyAlignment="1">
      <alignment horizontal="center" vertical="center"/>
    </xf>
    <xf numFmtId="38" fontId="7" fillId="0" borderId="0" xfId="3" applyFont="1" applyFill="1" applyBorder="1" applyAlignment="1">
      <alignment horizontal="right" vertical="center"/>
    </xf>
    <xf numFmtId="0" fontId="7" fillId="0" borderId="10" xfId="5" applyFont="1" applyFill="1" applyBorder="1" applyAlignment="1">
      <alignment horizontal="left" vertical="center"/>
    </xf>
    <xf numFmtId="0" fontId="7" fillId="0" borderId="2" xfId="5" applyFont="1" applyFill="1" applyBorder="1" applyAlignment="1">
      <alignment horizontal="left" vertical="center"/>
    </xf>
    <xf numFmtId="38" fontId="7" fillId="0" borderId="67" xfId="3" applyFont="1" applyFill="1" applyBorder="1" applyAlignment="1">
      <alignment horizontal="center" vertical="center"/>
    </xf>
    <xf numFmtId="38" fontId="7" fillId="0" borderId="68" xfId="3" applyFont="1" applyFill="1" applyBorder="1" applyAlignment="1">
      <alignment horizontal="center" vertical="center"/>
    </xf>
    <xf numFmtId="38" fontId="7" fillId="0" borderId="63" xfId="3" applyFont="1" applyFill="1" applyBorder="1" applyAlignment="1">
      <alignment horizontal="center" vertical="center"/>
    </xf>
    <xf numFmtId="38" fontId="7" fillId="0" borderId="64" xfId="3" applyFont="1" applyFill="1" applyBorder="1" applyAlignment="1">
      <alignment horizontal="center" vertical="center"/>
    </xf>
    <xf numFmtId="38" fontId="7" fillId="0" borderId="69" xfId="3" applyFont="1" applyFill="1" applyBorder="1" applyAlignment="1">
      <alignment horizontal="center" vertical="center"/>
    </xf>
    <xf numFmtId="38" fontId="7" fillId="0" borderId="66" xfId="3" applyFont="1" applyFill="1" applyBorder="1" applyAlignment="1">
      <alignment horizontal="center" vertical="center"/>
    </xf>
    <xf numFmtId="38" fontId="7" fillId="0" borderId="68" xfId="3" applyFont="1" applyFill="1" applyBorder="1" applyAlignment="1">
      <alignment horizontal="right" vertical="center"/>
    </xf>
    <xf numFmtId="38" fontId="7" fillId="0" borderId="64" xfId="3" applyFont="1" applyFill="1" applyBorder="1" applyAlignment="1">
      <alignment horizontal="right" vertical="center"/>
    </xf>
    <xf numFmtId="0" fontId="106" fillId="16" borderId="153" xfId="0" applyFont="1" applyFill="1" applyBorder="1" applyAlignment="1">
      <alignment horizontal="center" vertical="center" shrinkToFit="1"/>
    </xf>
    <xf numFmtId="0" fontId="106" fillId="16" borderId="2" xfId="0" applyFont="1" applyFill="1" applyBorder="1" applyAlignment="1">
      <alignment horizontal="center" vertical="center" shrinkToFit="1"/>
    </xf>
    <xf numFmtId="0" fontId="106" fillId="16" borderId="3" xfId="0" applyFont="1" applyFill="1" applyBorder="1" applyAlignment="1">
      <alignment horizontal="center" vertical="center" shrinkToFit="1"/>
    </xf>
    <xf numFmtId="0" fontId="106" fillId="16" borderId="10" xfId="0" applyFont="1" applyFill="1" applyBorder="1" applyAlignment="1">
      <alignment horizontal="left" vertical="center" shrinkToFit="1"/>
    </xf>
    <xf numFmtId="0" fontId="106" fillId="16" borderId="2" xfId="0" applyFont="1" applyFill="1" applyBorder="1" applyAlignment="1">
      <alignment horizontal="left" vertical="center" shrinkToFit="1"/>
    </xf>
    <xf numFmtId="0" fontId="106" fillId="16" borderId="159" xfId="0" applyFont="1" applyFill="1" applyBorder="1" applyAlignment="1">
      <alignment horizontal="center" vertical="center" shrinkToFit="1"/>
    </xf>
    <xf numFmtId="0" fontId="106" fillId="16" borderId="160" xfId="0" applyFont="1" applyFill="1" applyBorder="1" applyAlignment="1">
      <alignment horizontal="center" vertical="center" shrinkToFit="1"/>
    </xf>
    <xf numFmtId="0" fontId="106" fillId="16" borderId="161" xfId="0" applyFont="1" applyFill="1" applyBorder="1" applyAlignment="1">
      <alignment horizontal="center" vertical="center" shrinkToFit="1"/>
    </xf>
    <xf numFmtId="0" fontId="7" fillId="0" borderId="10" xfId="5" applyFont="1" applyFill="1" applyBorder="1" applyAlignment="1">
      <alignment horizontal="center" vertical="center" wrapText="1"/>
    </xf>
    <xf numFmtId="0" fontId="7" fillId="16" borderId="14" xfId="0" applyFont="1" applyFill="1" applyBorder="1" applyAlignment="1">
      <alignment horizontal="center" vertical="center"/>
    </xf>
    <xf numFmtId="0" fontId="7" fillId="0" borderId="1" xfId="5" applyFont="1" applyFill="1" applyBorder="1" applyAlignment="1">
      <alignment horizontal="left" vertical="top" wrapText="1"/>
    </xf>
    <xf numFmtId="0" fontId="7" fillId="0" borderId="4" xfId="5" applyFont="1" applyFill="1" applyBorder="1" applyAlignment="1">
      <alignment horizontal="left" vertical="top" wrapText="1"/>
    </xf>
    <xf numFmtId="0" fontId="7" fillId="0" borderId="5" xfId="5" applyFont="1" applyFill="1" applyBorder="1" applyAlignment="1">
      <alignment horizontal="left" vertical="top" wrapText="1"/>
    </xf>
    <xf numFmtId="0" fontId="7" fillId="0" borderId="9" xfId="5" applyFont="1" applyFill="1" applyBorder="1" applyAlignment="1">
      <alignment horizontal="left" vertical="top" wrapText="1"/>
    </xf>
    <xf numFmtId="0" fontId="7" fillId="0" borderId="6" xfId="5" applyFont="1" applyFill="1" applyBorder="1" applyAlignment="1">
      <alignment horizontal="left" vertical="top" wrapText="1"/>
    </xf>
    <xf numFmtId="0" fontId="7" fillId="0" borderId="7" xfId="5" applyFont="1" applyFill="1" applyBorder="1" applyAlignment="1">
      <alignment horizontal="left" vertical="top" wrapText="1"/>
    </xf>
    <xf numFmtId="38" fontId="7" fillId="0" borderId="62" xfId="3" applyFont="1" applyFill="1" applyBorder="1" applyAlignment="1">
      <alignment horizontal="center" vertical="center"/>
    </xf>
    <xf numFmtId="38" fontId="7" fillId="0" borderId="15" xfId="3" applyFont="1" applyFill="1" applyBorder="1" applyAlignment="1">
      <alignment horizontal="center" vertical="center"/>
    </xf>
    <xf numFmtId="38" fontId="7" fillId="0" borderId="65" xfId="3" applyFont="1" applyFill="1" applyBorder="1" applyAlignment="1">
      <alignment horizontal="center" vertical="center"/>
    </xf>
    <xf numFmtId="38" fontId="7" fillId="0" borderId="15" xfId="3" applyFont="1" applyFill="1" applyBorder="1" applyAlignment="1">
      <alignment horizontal="right" vertical="center"/>
    </xf>
    <xf numFmtId="0" fontId="7" fillId="0" borderId="65" xfId="5" applyFont="1" applyFill="1" applyBorder="1" applyAlignment="1">
      <alignment horizontal="center" vertical="center"/>
    </xf>
    <xf numFmtId="0" fontId="7" fillId="0" borderId="66" xfId="5" applyFont="1" applyFill="1" applyBorder="1" applyAlignment="1">
      <alignment horizontal="center" vertical="center"/>
    </xf>
    <xf numFmtId="0" fontId="7" fillId="0" borderId="69" xfId="5" applyFont="1" applyFill="1" applyBorder="1" applyAlignment="1">
      <alignment horizontal="center" vertical="center"/>
    </xf>
    <xf numFmtId="0" fontId="106" fillId="0" borderId="152" xfId="0" applyFont="1" applyFill="1" applyBorder="1" applyAlignment="1">
      <alignment horizontal="center" vertical="center" wrapText="1"/>
    </xf>
    <xf numFmtId="0" fontId="106" fillId="0" borderId="4" xfId="0" applyFont="1" applyFill="1" applyBorder="1" applyAlignment="1">
      <alignment horizontal="center" vertical="center" wrapText="1"/>
    </xf>
    <xf numFmtId="0" fontId="106" fillId="0" borderId="32" xfId="0" applyFont="1" applyFill="1" applyBorder="1" applyAlignment="1">
      <alignment horizontal="center" vertical="center" wrapText="1"/>
    </xf>
    <xf numFmtId="0" fontId="106" fillId="0" borderId="155" xfId="0" applyFont="1" applyFill="1" applyBorder="1" applyAlignment="1">
      <alignment horizontal="center" vertical="center" wrapText="1"/>
    </xf>
    <xf numFmtId="0" fontId="106" fillId="0" borderId="0" xfId="0" applyFont="1" applyFill="1" applyBorder="1" applyAlignment="1">
      <alignment horizontal="center" vertical="center" wrapText="1"/>
    </xf>
    <xf numFmtId="0" fontId="106" fillId="0" borderId="31" xfId="0" applyFont="1" applyFill="1" applyBorder="1" applyAlignment="1">
      <alignment horizontal="center" vertical="center" wrapText="1"/>
    </xf>
    <xf numFmtId="0" fontId="106" fillId="0" borderId="156" xfId="0" applyFont="1" applyFill="1" applyBorder="1" applyAlignment="1">
      <alignment horizontal="center" vertical="center" wrapText="1"/>
    </xf>
    <xf numFmtId="0" fontId="106" fillId="0" borderId="157" xfId="0" applyFont="1" applyFill="1" applyBorder="1" applyAlignment="1">
      <alignment horizontal="center" vertical="center" wrapText="1"/>
    </xf>
    <xf numFmtId="0" fontId="106" fillId="0" borderId="158" xfId="0" applyFont="1" applyFill="1" applyBorder="1" applyAlignment="1">
      <alignment horizontal="center" vertical="center" wrapText="1"/>
    </xf>
    <xf numFmtId="0" fontId="106" fillId="0" borderId="164" xfId="0" applyFont="1" applyFill="1" applyBorder="1" applyAlignment="1">
      <alignment horizontal="center" vertical="center" shrinkToFit="1"/>
    </xf>
    <xf numFmtId="0" fontId="106" fillId="0" borderId="33" xfId="0" applyFont="1" applyFill="1" applyBorder="1" applyAlignment="1">
      <alignment horizontal="center" vertical="center" shrinkToFit="1"/>
    </xf>
    <xf numFmtId="0" fontId="106" fillId="0" borderId="165" xfId="0" applyFont="1" applyFill="1" applyBorder="1" applyAlignment="1">
      <alignment horizontal="center" vertical="center" shrinkToFit="1"/>
    </xf>
    <xf numFmtId="0" fontId="106" fillId="0" borderId="155" xfId="0" applyFont="1" applyFill="1" applyBorder="1" applyAlignment="1">
      <alignment horizontal="center" vertical="center" shrinkToFit="1"/>
    </xf>
    <xf numFmtId="0" fontId="106" fillId="0" borderId="0" xfId="0" applyFont="1" applyFill="1" applyBorder="1" applyAlignment="1">
      <alignment horizontal="center" vertical="center" shrinkToFit="1"/>
    </xf>
    <xf numFmtId="0" fontId="106" fillId="0" borderId="31" xfId="0" applyFont="1" applyFill="1" applyBorder="1" applyAlignment="1">
      <alignment horizontal="center" vertical="center" shrinkToFit="1"/>
    </xf>
    <xf numFmtId="0" fontId="106" fillId="0" borderId="151" xfId="0" applyFont="1" applyFill="1" applyBorder="1" applyAlignment="1">
      <alignment horizontal="center" vertical="center" shrinkToFit="1"/>
    </xf>
    <xf numFmtId="0" fontId="106" fillId="0" borderId="6" xfId="0" applyFont="1" applyFill="1" applyBorder="1" applyAlignment="1">
      <alignment horizontal="center" vertical="center" shrinkToFit="1"/>
    </xf>
    <xf numFmtId="0" fontId="106" fillId="0" borderId="29" xfId="0" applyFont="1" applyFill="1" applyBorder="1" applyAlignment="1">
      <alignment horizontal="center" vertical="center" shrinkToFit="1"/>
    </xf>
    <xf numFmtId="0" fontId="106" fillId="0" borderId="144" xfId="0" applyFont="1" applyFill="1" applyBorder="1" applyAlignment="1">
      <alignment horizontal="center" vertical="center"/>
    </xf>
    <xf numFmtId="0" fontId="106" fillId="0" borderId="145" xfId="0" applyFont="1" applyFill="1" applyBorder="1" applyAlignment="1">
      <alignment horizontal="center" vertical="center"/>
    </xf>
    <xf numFmtId="0" fontId="106" fillId="0" borderId="146" xfId="0" applyFont="1" applyFill="1" applyBorder="1" applyAlignment="1">
      <alignment horizontal="center" vertical="center"/>
    </xf>
    <xf numFmtId="0" fontId="7" fillId="0" borderId="0" xfId="0" applyFont="1" applyAlignment="1">
      <alignment vertical="center" wrapText="1"/>
    </xf>
    <xf numFmtId="0" fontId="2" fillId="0" borderId="2" xfId="0" applyFont="1" applyBorder="1" applyAlignment="1">
      <alignment horizontal="center" vertical="center" wrapText="1"/>
    </xf>
    <xf numFmtId="0" fontId="7" fillId="16" borderId="166" xfId="0" applyFont="1" applyFill="1" applyBorder="1" applyAlignment="1">
      <alignment horizontal="center" vertical="center"/>
    </xf>
    <xf numFmtId="0" fontId="106" fillId="0" borderId="149" xfId="0" applyFont="1" applyFill="1" applyBorder="1" applyAlignment="1">
      <alignment horizontal="center" vertical="center"/>
    </xf>
    <xf numFmtId="0" fontId="106" fillId="0" borderId="148" xfId="0" applyFont="1" applyFill="1" applyBorder="1" applyAlignment="1">
      <alignment horizontal="center" vertical="center"/>
    </xf>
    <xf numFmtId="0" fontId="106" fillId="16" borderId="162" xfId="0" applyFont="1" applyFill="1" applyBorder="1" applyAlignment="1">
      <alignment horizontal="left" vertical="center" shrinkToFit="1"/>
    </xf>
    <xf numFmtId="0" fontId="106" fillId="16" borderId="160" xfId="0" applyFont="1" applyFill="1" applyBorder="1" applyAlignment="1">
      <alignment horizontal="left" vertical="center" shrinkToFit="1"/>
    </xf>
    <xf numFmtId="0" fontId="106" fillId="0" borderId="147" xfId="0" applyFont="1" applyFill="1" applyBorder="1" applyAlignment="1">
      <alignment horizontal="center" vertical="center"/>
    </xf>
    <xf numFmtId="0" fontId="106" fillId="0" borderId="150" xfId="0" applyFont="1" applyFill="1" applyBorder="1" applyAlignment="1">
      <alignment horizontal="center" vertical="center"/>
    </xf>
    <xf numFmtId="0" fontId="78" fillId="15" borderId="128" xfId="0" applyFont="1" applyFill="1" applyBorder="1" applyAlignment="1">
      <alignment horizontal="center" vertical="center" wrapText="1"/>
    </xf>
    <xf numFmtId="0" fontId="78" fillId="15" borderId="129" xfId="0" applyFont="1" applyFill="1" applyBorder="1" applyAlignment="1">
      <alignment horizontal="center" vertical="center" wrapText="1"/>
    </xf>
    <xf numFmtId="0" fontId="78" fillId="15" borderId="130" xfId="0" applyFont="1" applyFill="1" applyBorder="1" applyAlignment="1">
      <alignment horizontal="center" vertical="center" wrapText="1"/>
    </xf>
    <xf numFmtId="0" fontId="79" fillId="15" borderId="127" xfId="0" applyFont="1" applyFill="1" applyBorder="1" applyAlignment="1">
      <alignment horizontal="center" vertical="center" wrapText="1"/>
    </xf>
    <xf numFmtId="0" fontId="79" fillId="15" borderId="129" xfId="0" applyFont="1" applyFill="1" applyBorder="1" applyAlignment="1">
      <alignment horizontal="center" vertical="center" wrapText="1"/>
    </xf>
    <xf numFmtId="0" fontId="79" fillId="15" borderId="131" xfId="0" applyFont="1" applyFill="1" applyBorder="1" applyAlignment="1">
      <alignment horizontal="center" vertical="center" wrapText="1"/>
    </xf>
    <xf numFmtId="0" fontId="7" fillId="0" borderId="132" xfId="0" applyFont="1" applyBorder="1" applyAlignment="1">
      <alignment horizontal="center" vertical="center" textRotation="255" wrapText="1"/>
    </xf>
    <xf numFmtId="0" fontId="7" fillId="0" borderId="14" xfId="0" applyFont="1" applyBorder="1" applyAlignment="1">
      <alignment horizontal="center" vertical="center" textRotation="255" wrapText="1"/>
    </xf>
    <xf numFmtId="0" fontId="7" fillId="0" borderId="133" xfId="0" applyFont="1" applyBorder="1" applyAlignment="1">
      <alignment horizontal="center" vertical="center" textRotation="255" wrapText="1"/>
    </xf>
    <xf numFmtId="0" fontId="7" fillId="0" borderId="12" xfId="0" applyFont="1" applyBorder="1" applyAlignment="1">
      <alignment horizontal="center" vertical="center" textRotation="255" wrapText="1"/>
    </xf>
    <xf numFmtId="0" fontId="7" fillId="0" borderId="134" xfId="0" applyFont="1" applyBorder="1" applyAlignment="1">
      <alignment horizontal="center" vertical="center" textRotation="255" wrapText="1"/>
    </xf>
    <xf numFmtId="0" fontId="7" fillId="0" borderId="103" xfId="0" applyFont="1" applyBorder="1" applyAlignment="1">
      <alignment horizontal="center" vertical="center" textRotation="255" wrapText="1"/>
    </xf>
    <xf numFmtId="0" fontId="7" fillId="11" borderId="14" xfId="0" applyFont="1" applyFill="1" applyBorder="1" applyAlignment="1">
      <alignment horizontal="center" vertical="center" wrapText="1"/>
    </xf>
    <xf numFmtId="0" fontId="7" fillId="11" borderId="12" xfId="0" applyFont="1" applyFill="1" applyBorder="1" applyAlignment="1">
      <alignment horizontal="center" vertical="center" wrapText="1"/>
    </xf>
    <xf numFmtId="4" fontId="7" fillId="0" borderId="8" xfId="0" applyNumberFormat="1" applyFont="1" applyBorder="1" applyAlignment="1">
      <alignment horizontal="center" vertical="center" wrapText="1"/>
    </xf>
    <xf numFmtId="0" fontId="0" fillId="0" borderId="0" xfId="0" applyAlignment="1">
      <alignment horizontal="center" vertical="center" wrapText="1"/>
    </xf>
    <xf numFmtId="0" fontId="0" fillId="0" borderId="9" xfId="0" applyBorder="1" applyAlignment="1">
      <alignment horizontal="center" vertical="center" wrapText="1"/>
    </xf>
    <xf numFmtId="0" fontId="0" fillId="0" borderId="6" xfId="0" applyBorder="1" applyAlignment="1">
      <alignment horizontal="center" vertical="center" wrapText="1"/>
    </xf>
    <xf numFmtId="0" fontId="7" fillId="11" borderId="0" xfId="0" applyFont="1" applyFill="1" applyAlignment="1">
      <alignment horizontal="center" vertical="center" wrapText="1" shrinkToFit="1"/>
    </xf>
    <xf numFmtId="0" fontId="0" fillId="11" borderId="0" xfId="0" applyFill="1" applyAlignment="1">
      <alignment horizontal="center" vertical="center" wrapText="1"/>
    </xf>
    <xf numFmtId="0" fontId="0" fillId="11" borderId="6" xfId="0" applyFill="1" applyBorder="1" applyAlignment="1">
      <alignment horizontal="center" vertical="center" wrapText="1"/>
    </xf>
    <xf numFmtId="0" fontId="0" fillId="0" borderId="0" xfId="0" applyAlignment="1">
      <alignment vertical="center" wrapText="1"/>
    </xf>
    <xf numFmtId="0" fontId="0" fillId="0" borderId="6" xfId="0" applyBorder="1" applyAlignment="1">
      <alignment vertical="center" wrapText="1"/>
    </xf>
    <xf numFmtId="0" fontId="7" fillId="0" borderId="11" xfId="0" applyFont="1" applyBorder="1" applyAlignment="1">
      <alignment horizontal="center" vertical="center" wrapText="1"/>
    </xf>
    <xf numFmtId="0" fontId="0" fillId="0" borderId="7" xfId="0" applyBorder="1" applyAlignment="1">
      <alignment horizontal="center" vertical="center" wrapText="1"/>
    </xf>
    <xf numFmtId="0" fontId="7" fillId="11" borderId="8" xfId="0" applyFont="1" applyFill="1" applyBorder="1" applyAlignment="1">
      <alignment horizontal="center" vertical="center" wrapText="1"/>
    </xf>
    <xf numFmtId="0" fontId="0" fillId="11" borderId="0" xfId="0" applyFill="1" applyAlignment="1">
      <alignment vertical="center" wrapText="1"/>
    </xf>
    <xf numFmtId="0" fontId="0" fillId="11" borderId="9" xfId="0" applyFill="1" applyBorder="1" applyAlignment="1">
      <alignment vertical="center" wrapText="1"/>
    </xf>
    <xf numFmtId="0" fontId="0" fillId="11" borderId="6" xfId="0" applyFill="1" applyBorder="1" applyAlignment="1">
      <alignment vertical="center" wrapText="1"/>
    </xf>
    <xf numFmtId="4" fontId="7" fillId="16" borderId="8" xfId="0" applyNumberFormat="1" applyFont="1" applyFill="1" applyBorder="1" applyAlignment="1">
      <alignment horizontal="center" vertical="center" wrapText="1"/>
    </xf>
    <xf numFmtId="0" fontId="0" fillId="16" borderId="31" xfId="0" applyFill="1" applyBorder="1" applyAlignment="1">
      <alignment horizontal="center" vertical="center" wrapText="1"/>
    </xf>
    <xf numFmtId="0" fontId="0" fillId="16" borderId="9" xfId="0" applyFill="1" applyBorder="1" applyAlignment="1">
      <alignment horizontal="center" vertical="center" wrapText="1"/>
    </xf>
    <xf numFmtId="0" fontId="0" fillId="16" borderId="29" xfId="0" applyFill="1" applyBorder="1" applyAlignment="1">
      <alignment horizontal="center" vertical="center" wrapText="1"/>
    </xf>
    <xf numFmtId="4" fontId="7" fillId="0" borderId="1" xfId="0" applyNumberFormat="1" applyFont="1" applyBorder="1" applyAlignment="1">
      <alignment horizontal="center" vertical="center" wrapText="1"/>
    </xf>
    <xf numFmtId="0" fontId="0" fillId="0" borderId="4" xfId="0" applyBorder="1" applyAlignment="1">
      <alignment horizontal="center" vertical="center" wrapText="1"/>
    </xf>
    <xf numFmtId="0" fontId="7" fillId="0" borderId="4" xfId="0" applyFont="1" applyBorder="1" applyAlignment="1">
      <alignment horizontal="center" vertical="center" wrapText="1"/>
    </xf>
    <xf numFmtId="0" fontId="7" fillId="11" borderId="4" xfId="0" applyFont="1" applyFill="1" applyBorder="1" applyAlignment="1">
      <alignment horizontal="center" vertical="center" wrapText="1" shrinkToFit="1"/>
    </xf>
    <xf numFmtId="0" fontId="0" fillId="11" borderId="4" xfId="0" applyFill="1" applyBorder="1" applyAlignment="1">
      <alignment horizontal="center" vertical="center" wrapText="1"/>
    </xf>
    <xf numFmtId="0" fontId="0" fillId="0" borderId="4" xfId="0" applyBorder="1" applyAlignment="1">
      <alignment vertical="center" wrapText="1"/>
    </xf>
    <xf numFmtId="0" fontId="7" fillId="0" borderId="5" xfId="0" applyFont="1" applyBorder="1" applyAlignment="1">
      <alignment horizontal="center" vertical="center" wrapText="1"/>
    </xf>
    <xf numFmtId="0" fontId="7" fillId="11" borderId="1" xfId="0" applyFont="1" applyFill="1" applyBorder="1" applyAlignment="1">
      <alignment horizontal="center" vertical="center" wrapText="1"/>
    </xf>
    <xf numFmtId="0" fontId="0" fillId="11" borderId="4" xfId="0" applyFill="1" applyBorder="1" applyAlignment="1">
      <alignment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7" fillId="0" borderId="4" xfId="0" applyFont="1" applyBorder="1" applyAlignment="1">
      <alignment horizontal="center" vertical="center" wrapText="1" shrinkToFit="1"/>
    </xf>
    <xf numFmtId="0" fontId="0" fillId="0" borderId="22" xfId="0" applyBorder="1" applyAlignment="1">
      <alignment vertical="center" wrapText="1"/>
    </xf>
    <xf numFmtId="0" fontId="0" fillId="0" borderId="23" xfId="0" applyBorder="1" applyAlignment="1">
      <alignment horizontal="center" vertical="center" wrapText="1"/>
    </xf>
    <xf numFmtId="0" fontId="7" fillId="10" borderId="1" xfId="0" applyFont="1" applyFill="1" applyBorder="1" applyAlignment="1">
      <alignment horizontal="center" vertical="center" wrapText="1"/>
    </xf>
    <xf numFmtId="0" fontId="0" fillId="0" borderId="21" xfId="0" applyBorder="1" applyAlignment="1">
      <alignment vertical="center" wrapText="1"/>
    </xf>
    <xf numFmtId="4" fontId="7" fillId="16" borderId="136" xfId="0" applyNumberFormat="1" applyFont="1" applyFill="1" applyBorder="1" applyAlignment="1">
      <alignment horizontal="center" vertical="center" wrapText="1"/>
    </xf>
    <xf numFmtId="0" fontId="0" fillId="16" borderId="139" xfId="0" applyFill="1" applyBorder="1" applyAlignment="1">
      <alignment horizontal="center" vertical="center" wrapText="1"/>
    </xf>
    <xf numFmtId="0" fontId="0" fillId="16" borderId="167" xfId="0" applyFill="1" applyBorder="1" applyAlignment="1">
      <alignment horizontal="center" vertical="center" wrapText="1"/>
    </xf>
    <xf numFmtId="0" fontId="0" fillId="16" borderId="168" xfId="0" applyFill="1" applyBorder="1" applyAlignment="1">
      <alignment horizontal="center" vertical="center" wrapText="1"/>
    </xf>
    <xf numFmtId="0" fontId="7" fillId="0" borderId="78" xfId="0" applyFont="1" applyBorder="1" applyAlignment="1">
      <alignment horizontal="center" vertical="center" wrapText="1"/>
    </xf>
    <xf numFmtId="0" fontId="0" fillId="0" borderId="78" xfId="0" applyBorder="1" applyAlignment="1">
      <alignment horizontal="center" vertical="center" wrapText="1"/>
    </xf>
    <xf numFmtId="0" fontId="0" fillId="0" borderId="78" xfId="0" applyBorder="1" applyAlignment="1">
      <alignment vertical="center" wrapText="1"/>
    </xf>
    <xf numFmtId="0" fontId="7" fillId="0" borderId="79" xfId="0" applyFont="1" applyBorder="1" applyAlignment="1">
      <alignment horizontal="center" vertical="center" wrapText="1"/>
    </xf>
    <xf numFmtId="0" fontId="7" fillId="11" borderId="77" xfId="0" applyFont="1" applyFill="1" applyBorder="1" applyAlignment="1">
      <alignment horizontal="center" vertical="center" wrapText="1"/>
    </xf>
    <xf numFmtId="0" fontId="0" fillId="11" borderId="78" xfId="0" applyFill="1" applyBorder="1" applyAlignment="1">
      <alignment vertical="center" wrapText="1"/>
    </xf>
    <xf numFmtId="0" fontId="7" fillId="11" borderId="42" xfId="0" applyFont="1" applyFill="1" applyBorder="1" applyAlignment="1">
      <alignment horizontal="center" vertical="center" wrapText="1"/>
    </xf>
    <xf numFmtId="4" fontId="7" fillId="0" borderId="77" xfId="0" applyNumberFormat="1" applyFont="1" applyBorder="1" applyAlignment="1">
      <alignment horizontal="center" vertical="center" wrapText="1"/>
    </xf>
    <xf numFmtId="0" fontId="7" fillId="11" borderId="78" xfId="0" applyFont="1" applyFill="1" applyBorder="1" applyAlignment="1">
      <alignment horizontal="center" vertical="center" wrapText="1" shrinkToFit="1"/>
    </xf>
    <xf numFmtId="0" fontId="0" fillId="11" borderId="78" xfId="0" applyFill="1" applyBorder="1" applyAlignment="1">
      <alignment horizontal="center" vertical="center" wrapText="1"/>
    </xf>
    <xf numFmtId="0" fontId="6" fillId="0" borderId="0" xfId="0" applyFont="1" applyAlignment="1">
      <alignment horizontal="left" vertical="top" wrapText="1"/>
    </xf>
    <xf numFmtId="0" fontId="78" fillId="15" borderId="10" xfId="0" applyFont="1" applyFill="1" applyBorder="1" applyAlignment="1">
      <alignment horizontal="center" vertical="center" wrapText="1"/>
    </xf>
    <xf numFmtId="0" fontId="78" fillId="15" borderId="2" xfId="0" applyFont="1" applyFill="1" applyBorder="1" applyAlignment="1">
      <alignment horizontal="center" vertical="center" wrapText="1"/>
    </xf>
    <xf numFmtId="0" fontId="78" fillId="15" borderId="3" xfId="0" applyFont="1" applyFill="1" applyBorder="1" applyAlignment="1">
      <alignment horizontal="center" vertical="center" wrapText="1"/>
    </xf>
    <xf numFmtId="0" fontId="7" fillId="0" borderId="135" xfId="0" applyFont="1" applyBorder="1" applyAlignment="1">
      <alignment horizontal="center" vertical="center" textRotation="255" wrapText="1"/>
    </xf>
    <xf numFmtId="0" fontId="7" fillId="0" borderId="42" xfId="0" applyFont="1" applyBorder="1" applyAlignment="1">
      <alignment horizontal="center" vertical="center" textRotation="255" wrapText="1"/>
    </xf>
    <xf numFmtId="4" fontId="7" fillId="0" borderId="136" xfId="0" applyNumberFormat="1" applyFont="1" applyBorder="1" applyAlignment="1">
      <alignment horizontal="center" vertical="center" wrapText="1"/>
    </xf>
    <xf numFmtId="4" fontId="7" fillId="0" borderId="137" xfId="0" applyNumberFormat="1" applyFont="1" applyBorder="1" applyAlignment="1">
      <alignment horizontal="center" vertical="center" wrapText="1"/>
    </xf>
    <xf numFmtId="4" fontId="7" fillId="0" borderId="138" xfId="0" applyNumberFormat="1" applyFont="1" applyBorder="1" applyAlignment="1">
      <alignment horizontal="center" vertical="center" wrapText="1"/>
    </xf>
    <xf numFmtId="4" fontId="7" fillId="0" borderId="140" xfId="0" applyNumberFormat="1" applyFont="1" applyBorder="1" applyAlignment="1">
      <alignment horizontal="center" vertical="center" wrapText="1"/>
    </xf>
    <xf numFmtId="4" fontId="7" fillId="0" borderId="141" xfId="0" applyNumberFormat="1" applyFont="1" applyBorder="1" applyAlignment="1">
      <alignment horizontal="center" vertical="center" wrapText="1"/>
    </xf>
    <xf numFmtId="4" fontId="7" fillId="0" borderId="142" xfId="0" applyNumberFormat="1" applyFont="1" applyBorder="1" applyAlignment="1">
      <alignment horizontal="center" vertical="center" wrapText="1"/>
    </xf>
    <xf numFmtId="0" fontId="0" fillId="0" borderId="9" xfId="0" applyBorder="1" applyAlignment="1">
      <alignment vertical="center" wrapText="1"/>
    </xf>
    <xf numFmtId="0" fontId="0" fillId="16" borderId="136" xfId="0" applyFill="1" applyBorder="1" applyAlignment="1">
      <alignment horizontal="center" vertical="center" wrapText="1"/>
    </xf>
    <xf numFmtId="0" fontId="0" fillId="16" borderId="140" xfId="0" applyFill="1" applyBorder="1" applyAlignment="1">
      <alignment horizontal="center" vertical="center" wrapText="1"/>
    </xf>
    <xf numFmtId="0" fontId="0" fillId="16" borderId="143" xfId="0" applyFill="1" applyBorder="1" applyAlignment="1">
      <alignment horizontal="center" vertical="center" wrapText="1"/>
    </xf>
    <xf numFmtId="0" fontId="0" fillId="11" borderId="21" xfId="0" applyFill="1" applyBorder="1" applyAlignment="1">
      <alignment vertical="center" wrapText="1"/>
    </xf>
    <xf numFmtId="0" fontId="0" fillId="11" borderId="22" xfId="0" applyFill="1" applyBorder="1" applyAlignment="1">
      <alignment vertical="center" wrapText="1"/>
    </xf>
    <xf numFmtId="0" fontId="7" fillId="0" borderId="103" xfId="0" applyFont="1" applyBorder="1" applyAlignment="1">
      <alignment horizontal="center" vertical="center" wrapText="1"/>
    </xf>
    <xf numFmtId="0" fontId="7" fillId="11" borderId="4" xfId="0" applyFont="1" applyFill="1" applyBorder="1" applyAlignment="1">
      <alignment horizontal="center" vertical="center" wrapText="1"/>
    </xf>
    <xf numFmtId="0" fontId="7" fillId="11" borderId="6" xfId="0" applyFont="1" applyFill="1" applyBorder="1" applyAlignment="1">
      <alignment horizontal="center" vertical="center" wrapText="1"/>
    </xf>
    <xf numFmtId="0" fontId="7" fillId="11" borderId="7" xfId="0" applyFont="1" applyFill="1" applyBorder="1" applyAlignment="1">
      <alignment horizontal="center" vertical="center" wrapText="1"/>
    </xf>
    <xf numFmtId="0" fontId="7" fillId="11" borderId="0" xfId="0" applyFont="1" applyFill="1" applyAlignment="1">
      <alignment horizontal="center" vertical="center" wrapText="1"/>
    </xf>
    <xf numFmtId="0" fontId="7" fillId="11" borderId="9" xfId="0" applyFont="1" applyFill="1" applyBorder="1" applyAlignment="1">
      <alignment horizontal="center" vertical="center" wrapText="1"/>
    </xf>
    <xf numFmtId="0" fontId="7" fillId="11" borderId="5" xfId="0" applyFont="1" applyFill="1" applyBorder="1" applyAlignment="1">
      <alignment horizontal="center" vertical="center" wrapText="1"/>
    </xf>
    <xf numFmtId="0" fontId="7" fillId="11" borderId="11" xfId="0"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9"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4" fontId="7" fillId="0" borderId="4" xfId="0" applyNumberFormat="1" applyFont="1" applyBorder="1" applyAlignment="1">
      <alignment horizontal="center" vertical="center" wrapText="1"/>
    </xf>
    <xf numFmtId="4" fontId="7" fillId="0" borderId="9" xfId="0" applyNumberFormat="1" applyFont="1" applyBorder="1" applyAlignment="1">
      <alignment horizontal="center" vertical="center" wrapText="1"/>
    </xf>
    <xf numFmtId="4" fontId="7" fillId="0" borderId="6" xfId="0" applyNumberFormat="1" applyFont="1" applyBorder="1" applyAlignment="1">
      <alignment horizontal="center" vertical="center" wrapText="1"/>
    </xf>
    <xf numFmtId="0" fontId="7" fillId="0" borderId="6" xfId="0" applyFont="1" applyBorder="1" applyAlignment="1">
      <alignment horizontal="center" vertical="center" wrapText="1" shrinkToFit="1"/>
    </xf>
    <xf numFmtId="0" fontId="7" fillId="0" borderId="8" xfId="0" applyFont="1" applyBorder="1" applyAlignment="1">
      <alignment horizontal="center" vertical="center" wrapText="1"/>
    </xf>
    <xf numFmtId="0" fontId="7" fillId="0" borderId="8" xfId="0" applyFont="1" applyBorder="1" applyAlignment="1">
      <alignment horizontal="right" vertical="center"/>
    </xf>
    <xf numFmtId="0" fontId="7" fillId="0" borderId="13" xfId="0" applyFont="1" applyBorder="1" applyAlignment="1">
      <alignment horizontal="center" vertical="center" shrinkToFit="1"/>
    </xf>
    <xf numFmtId="0" fontId="7" fillId="0" borderId="44" xfId="0" applyFont="1" applyBorder="1" applyAlignment="1">
      <alignment horizontal="center" vertical="center" shrinkToFit="1"/>
    </xf>
    <xf numFmtId="0" fontId="7" fillId="0" borderId="14" xfId="0" applyFont="1" applyBorder="1" applyAlignment="1">
      <alignment horizontal="center" vertical="center" shrinkToFit="1"/>
    </xf>
    <xf numFmtId="0" fontId="2" fillId="0" borderId="13" xfId="0" applyFont="1" applyBorder="1" applyAlignment="1">
      <alignment horizontal="center" vertical="center" shrinkToFit="1"/>
    </xf>
    <xf numFmtId="0" fontId="2" fillId="0" borderId="44" xfId="0" applyFont="1" applyBorder="1" applyAlignment="1">
      <alignment horizontal="center" vertical="center" shrinkToFit="1"/>
    </xf>
    <xf numFmtId="0" fontId="2" fillId="0" borderId="14" xfId="0" applyFont="1" applyBorder="1" applyAlignment="1">
      <alignment horizontal="center" vertical="center" shrinkToFit="1"/>
    </xf>
    <xf numFmtId="0" fontId="7" fillId="0" borderId="13" xfId="0" applyFont="1" applyBorder="1" applyAlignment="1">
      <alignment horizontal="center" vertical="center"/>
    </xf>
    <xf numFmtId="0" fontId="7" fillId="0" borderId="44" xfId="0" applyFont="1" applyBorder="1" applyAlignment="1">
      <alignment horizontal="center" vertical="center"/>
    </xf>
    <xf numFmtId="0" fontId="7" fillId="0" borderId="14" xfId="0" applyFont="1" applyBorder="1" applyAlignment="1">
      <alignment horizontal="center" vertical="center"/>
    </xf>
    <xf numFmtId="192" fontId="7" fillId="0" borderId="8" xfId="0" applyNumberFormat="1" applyFont="1" applyBorder="1" applyAlignment="1">
      <alignment horizontal="right" vertical="center"/>
    </xf>
    <xf numFmtId="0" fontId="7" fillId="21" borderId="10" xfId="0" applyFont="1" applyFill="1" applyBorder="1" applyAlignment="1">
      <alignment horizontal="right" vertical="center"/>
    </xf>
    <xf numFmtId="0" fontId="7" fillId="21" borderId="2" xfId="0" applyFont="1" applyFill="1" applyBorder="1" applyAlignment="1">
      <alignment horizontal="right" vertical="center"/>
    </xf>
    <xf numFmtId="0" fontId="7" fillId="22" borderId="13" xfId="0" applyFont="1" applyFill="1" applyBorder="1" applyAlignment="1">
      <alignment horizontal="center" vertical="center" shrinkToFit="1"/>
    </xf>
    <xf numFmtId="0" fontId="7" fillId="22" borderId="44" xfId="0" applyFont="1" applyFill="1" applyBorder="1" applyAlignment="1">
      <alignment horizontal="center" vertical="center" shrinkToFit="1"/>
    </xf>
    <xf numFmtId="0" fontId="7" fillId="22" borderId="14" xfId="0" applyFont="1" applyFill="1" applyBorder="1" applyAlignment="1">
      <alignment horizontal="center" vertical="center" shrinkToFit="1"/>
    </xf>
    <xf numFmtId="0" fontId="7" fillId="20" borderId="10" xfId="0" applyFont="1" applyFill="1" applyBorder="1" applyAlignment="1">
      <alignment horizontal="right" vertical="center"/>
    </xf>
    <xf numFmtId="0" fontId="7" fillId="20" borderId="2" xfId="0" applyFont="1" applyFill="1" applyBorder="1" applyAlignment="1">
      <alignment horizontal="right" vertical="center"/>
    </xf>
    <xf numFmtId="0" fontId="7" fillId="20" borderId="3" xfId="0" applyFont="1" applyFill="1" applyBorder="1" applyAlignment="1">
      <alignment horizontal="right" vertical="center"/>
    </xf>
    <xf numFmtId="0" fontId="7" fillId="0" borderId="9" xfId="0" applyFont="1" applyBorder="1" applyAlignment="1">
      <alignment vertical="center"/>
    </xf>
    <xf numFmtId="0" fontId="7" fillId="0" borderId="6" xfId="0" applyFont="1" applyBorder="1" applyAlignment="1">
      <alignment vertical="center"/>
    </xf>
    <xf numFmtId="20" fontId="7" fillId="0" borderId="12" xfId="0" applyNumberFormat="1" applyFont="1" applyBorder="1" applyAlignment="1">
      <alignment horizontal="center" vertical="center"/>
    </xf>
    <xf numFmtId="0" fontId="7" fillId="0" borderId="13" xfId="0" applyFont="1" applyBorder="1" applyAlignment="1">
      <alignment horizontal="center" vertical="center" wrapText="1"/>
    </xf>
    <xf numFmtId="0" fontId="7" fillId="0" borderId="1" xfId="0" applyFont="1" applyBorder="1" applyAlignment="1">
      <alignment vertical="center"/>
    </xf>
    <xf numFmtId="0" fontId="7" fillId="0" borderId="4" xfId="0" applyFont="1" applyBorder="1" applyAlignment="1">
      <alignment vertical="center"/>
    </xf>
    <xf numFmtId="0" fontId="6" fillId="0" borderId="0" xfId="0" applyFont="1" applyAlignment="1">
      <alignment horizontal="left" vertical="center" shrinkToFit="1"/>
    </xf>
    <xf numFmtId="20" fontId="7" fillId="0" borderId="10" xfId="0" applyNumberFormat="1" applyFont="1" applyBorder="1" applyAlignment="1">
      <alignment horizontal="center" vertical="center"/>
    </xf>
    <xf numFmtId="20" fontId="7" fillId="0" borderId="2" xfId="0" applyNumberFormat="1" applyFont="1" applyBorder="1" applyAlignment="1">
      <alignment horizontal="center" vertical="center"/>
    </xf>
    <xf numFmtId="20" fontId="7" fillId="0" borderId="3" xfId="0" applyNumberFormat="1" applyFont="1" applyBorder="1" applyAlignment="1">
      <alignment horizontal="center" vertical="center"/>
    </xf>
    <xf numFmtId="0" fontId="7" fillId="0" borderId="13" xfId="0" applyFont="1" applyBorder="1" applyAlignment="1">
      <alignment horizontal="center" vertical="center" textRotation="255" shrinkToFit="1"/>
    </xf>
    <xf numFmtId="0" fontId="7" fillId="0" borderId="44" xfId="0" applyFont="1" applyBorder="1" applyAlignment="1">
      <alignment horizontal="center" vertical="center" textRotation="255" shrinkToFit="1"/>
    </xf>
    <xf numFmtId="0" fontId="7" fillId="0" borderId="14" xfId="0" applyFont="1" applyBorder="1" applyAlignment="1">
      <alignment horizontal="center" vertical="center" textRotation="255" shrinkToFit="1"/>
    </xf>
    <xf numFmtId="0" fontId="7" fillId="22" borderId="13" xfId="0" applyFont="1" applyFill="1" applyBorder="1" applyAlignment="1">
      <alignment horizontal="center" vertical="center"/>
    </xf>
    <xf numFmtId="0" fontId="7" fillId="22" borderId="44" xfId="0" applyFont="1" applyFill="1" applyBorder="1" applyAlignment="1">
      <alignment horizontal="center" vertical="center"/>
    </xf>
    <xf numFmtId="0" fontId="7" fillId="0" borderId="12" xfId="0" applyFont="1" applyBorder="1" applyAlignment="1">
      <alignment horizontal="center" vertical="center" shrinkToFit="1"/>
    </xf>
    <xf numFmtId="0" fontId="7" fillId="0" borderId="8" xfId="0" applyFont="1" applyBorder="1" applyAlignment="1">
      <alignment horizontal="center" vertical="center"/>
    </xf>
    <xf numFmtId="0" fontId="7" fillId="0" borderId="11"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62" xfId="0" applyFont="1" applyBorder="1" applyAlignment="1">
      <alignment horizontal="center" vertical="center"/>
    </xf>
    <xf numFmtId="0" fontId="8" fillId="0" borderId="12" xfId="0" applyFont="1" applyBorder="1" applyAlignment="1">
      <alignment horizontal="center" vertical="center" shrinkToFit="1"/>
    </xf>
    <xf numFmtId="0" fontId="7" fillId="0" borderId="44" xfId="0" applyFont="1" applyBorder="1" applyAlignment="1">
      <alignment vertical="center" shrinkToFit="1"/>
    </xf>
    <xf numFmtId="0" fontId="7" fillId="0" borderId="14" xfId="0" applyFont="1" applyBorder="1" applyAlignment="1">
      <alignment vertical="center" shrinkToFit="1"/>
    </xf>
    <xf numFmtId="0" fontId="7" fillId="22" borderId="1" xfId="0" applyFont="1" applyFill="1" applyBorder="1" applyAlignment="1">
      <alignment horizontal="left" vertical="center"/>
    </xf>
    <xf numFmtId="0" fontId="7" fillId="22" borderId="4" xfId="0" applyFont="1" applyFill="1" applyBorder="1" applyAlignment="1">
      <alignment horizontal="left" vertical="center"/>
    </xf>
    <xf numFmtId="0" fontId="7" fillId="22" borderId="8" xfId="0" applyFont="1" applyFill="1" applyBorder="1" applyAlignment="1">
      <alignment horizontal="left" vertical="center"/>
    </xf>
    <xf numFmtId="0" fontId="7" fillId="22" borderId="0" xfId="0" applyFont="1" applyFill="1" applyAlignment="1">
      <alignment horizontal="left" vertical="center"/>
    </xf>
    <xf numFmtId="0" fontId="7" fillId="22" borderId="12" xfId="0" applyFont="1" applyFill="1" applyBorder="1" applyAlignment="1">
      <alignment horizontal="center" vertical="center"/>
    </xf>
    <xf numFmtId="0" fontId="7" fillId="14" borderId="10" xfId="0" applyFont="1" applyFill="1" applyBorder="1" applyAlignment="1">
      <alignment horizontal="right" vertical="center"/>
    </xf>
    <xf numFmtId="0" fontId="7" fillId="14" borderId="2" xfId="0" applyFont="1" applyFill="1" applyBorder="1" applyAlignment="1">
      <alignment horizontal="right" vertical="center"/>
    </xf>
    <xf numFmtId="0" fontId="7" fillId="11" borderId="10" xfId="0" applyFont="1" applyFill="1" applyBorder="1" applyAlignment="1">
      <alignment horizontal="right" vertical="center"/>
    </xf>
    <xf numFmtId="0" fontId="7" fillId="11" borderId="2" xfId="0" applyFont="1" applyFill="1" applyBorder="1" applyAlignment="1">
      <alignment horizontal="right" vertical="center"/>
    </xf>
    <xf numFmtId="0" fontId="7" fillId="5" borderId="10" xfId="0" applyFont="1" applyFill="1" applyBorder="1" applyAlignment="1">
      <alignment horizontal="right" vertical="center"/>
    </xf>
    <xf numFmtId="0" fontId="7" fillId="5" borderId="2" xfId="0" applyFont="1" applyFill="1" applyBorder="1" applyAlignment="1">
      <alignment horizontal="right" vertical="center"/>
    </xf>
    <xf numFmtId="0" fontId="7" fillId="5" borderId="3" xfId="0" applyFont="1" applyFill="1" applyBorder="1" applyAlignment="1">
      <alignment horizontal="right" vertical="center"/>
    </xf>
    <xf numFmtId="0" fontId="6" fillId="0" borderId="0" xfId="0" applyFont="1" applyAlignment="1">
      <alignment horizontal="center" vertical="center" shrinkToFit="1"/>
    </xf>
    <xf numFmtId="0" fontId="7" fillId="3" borderId="44" xfId="0" applyFont="1" applyFill="1" applyBorder="1" applyAlignment="1">
      <alignment horizontal="center" vertical="center"/>
    </xf>
    <xf numFmtId="0" fontId="8" fillId="0" borderId="5" xfId="0" applyFont="1" applyBorder="1" applyAlignment="1">
      <alignment horizontal="center" vertical="center" shrinkToFit="1"/>
    </xf>
    <xf numFmtId="0" fontId="8" fillId="0" borderId="11" xfId="0" applyFont="1" applyBorder="1" applyAlignment="1">
      <alignment horizontal="center" vertical="center" shrinkToFit="1"/>
    </xf>
    <xf numFmtId="0" fontId="8" fillId="0" borderId="7" xfId="0" applyFont="1" applyBorder="1" applyAlignment="1">
      <alignment horizontal="center" vertical="center" shrinkToFit="1"/>
    </xf>
    <xf numFmtId="0" fontId="2" fillId="0" borderId="12" xfId="0" applyFont="1" applyBorder="1" applyAlignment="1">
      <alignment horizontal="center" vertical="center" shrinkToFit="1"/>
    </xf>
    <xf numFmtId="0" fontId="7" fillId="3" borderId="13" xfId="0" applyFont="1" applyFill="1" applyBorder="1" applyAlignment="1">
      <alignment horizontal="center" vertical="center" shrinkToFit="1"/>
    </xf>
    <xf numFmtId="0" fontId="7" fillId="3" borderId="44" xfId="0" applyFont="1" applyFill="1" applyBorder="1" applyAlignment="1">
      <alignment horizontal="center" vertical="center" shrinkToFit="1"/>
    </xf>
    <xf numFmtId="0" fontId="7" fillId="3" borderId="14" xfId="0" applyFont="1" applyFill="1" applyBorder="1" applyAlignment="1">
      <alignment horizontal="center" vertical="center" shrinkToFit="1"/>
    </xf>
    <xf numFmtId="0" fontId="7" fillId="3" borderId="1" xfId="0" applyFont="1" applyFill="1" applyBorder="1" applyAlignment="1">
      <alignment horizontal="left" vertical="center"/>
    </xf>
    <xf numFmtId="0" fontId="7" fillId="3" borderId="4" xfId="0" applyFont="1" applyFill="1" applyBorder="1" applyAlignment="1">
      <alignment horizontal="left" vertical="center"/>
    </xf>
    <xf numFmtId="0" fontId="7" fillId="3" borderId="8" xfId="0" applyFont="1" applyFill="1" applyBorder="1" applyAlignment="1">
      <alignment horizontal="left" vertical="center"/>
    </xf>
    <xf numFmtId="0" fontId="7" fillId="3" borderId="0" xfId="0" applyFont="1" applyFill="1" applyAlignment="1">
      <alignment horizontal="left" vertical="center"/>
    </xf>
    <xf numFmtId="0" fontId="8" fillId="0" borderId="0" xfId="0" quotePrefix="1" applyFont="1" applyAlignment="1">
      <alignment horizontal="center" vertical="center"/>
    </xf>
    <xf numFmtId="0" fontId="7" fillId="0" borderId="5" xfId="0" applyFont="1" applyBorder="1" applyAlignment="1">
      <alignment horizontal="center" vertical="center" shrinkToFit="1"/>
    </xf>
    <xf numFmtId="0" fontId="7" fillId="14" borderId="3" xfId="0" applyFont="1" applyFill="1" applyBorder="1" applyAlignment="1">
      <alignment horizontal="right" vertical="center"/>
    </xf>
    <xf numFmtId="0" fontId="7" fillId="0" borderId="7" xfId="0" applyFont="1" applyBorder="1" applyAlignment="1">
      <alignment vertical="center"/>
    </xf>
    <xf numFmtId="0" fontId="7" fillId="0" borderId="5" xfId="0" applyFont="1" applyBorder="1" applyAlignment="1">
      <alignment vertical="center"/>
    </xf>
    <xf numFmtId="0" fontId="7" fillId="0" borderId="10" xfId="0" applyFont="1" applyBorder="1" applyAlignment="1">
      <alignment horizontal="center" vertical="center" shrinkToFit="1"/>
    </xf>
    <xf numFmtId="0" fontId="8" fillId="0" borderId="0" xfId="0" quotePrefix="1" applyFont="1" applyFill="1" applyAlignment="1">
      <alignment horizontal="center" vertical="center"/>
    </xf>
    <xf numFmtId="0" fontId="7" fillId="0" borderId="16" xfId="0" applyFont="1" applyFill="1" applyBorder="1" applyAlignment="1">
      <alignment horizontal="left" vertical="top" wrapText="1"/>
    </xf>
    <xf numFmtId="0" fontId="7" fillId="0" borderId="17" xfId="0" applyFont="1" applyFill="1" applyBorder="1" applyAlignment="1">
      <alignment horizontal="left" vertical="top" wrapText="1"/>
    </xf>
    <xf numFmtId="0" fontId="7" fillId="0" borderId="18"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7" xfId="0" applyFont="1" applyFill="1" applyBorder="1" applyAlignment="1">
      <alignment horizontal="left" vertical="top" wrapText="1"/>
    </xf>
    <xf numFmtId="0" fontId="7" fillId="0" borderId="1" xfId="0" applyFont="1" applyFill="1" applyBorder="1" applyAlignment="1">
      <alignment horizontal="left" vertical="top" wrapText="1"/>
    </xf>
    <xf numFmtId="0" fontId="7" fillId="0" borderId="4"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36"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113" xfId="0" applyFont="1" applyFill="1" applyBorder="1" applyAlignment="1">
      <alignment horizontal="center" vertical="center" wrapText="1"/>
    </xf>
    <xf numFmtId="0" fontId="7" fillId="0" borderId="39"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40" xfId="0" applyFont="1" applyFill="1" applyBorder="1" applyAlignment="1">
      <alignment horizontal="center" vertical="center" wrapText="1"/>
    </xf>
    <xf numFmtId="0" fontId="7" fillId="13" borderId="10" xfId="0" applyFont="1" applyFill="1" applyBorder="1" applyAlignment="1">
      <alignment horizontal="distributed" vertical="distributed"/>
    </xf>
    <xf numFmtId="0" fontId="7" fillId="13" borderId="2" xfId="0" applyFont="1" applyFill="1" applyBorder="1" applyAlignment="1">
      <alignment horizontal="distributed" vertical="distributed"/>
    </xf>
    <xf numFmtId="0" fontId="7" fillId="13" borderId="3" xfId="0" applyFont="1" applyFill="1" applyBorder="1" applyAlignment="1">
      <alignment horizontal="distributed" vertical="distributed"/>
    </xf>
    <xf numFmtId="0" fontId="7" fillId="0" borderId="11" xfId="0" applyFont="1" applyFill="1" applyBorder="1" applyAlignment="1">
      <alignment horizontal="center" vertical="center" wrapText="1"/>
    </xf>
    <xf numFmtId="0" fontId="7" fillId="0" borderId="36" xfId="0" applyFont="1" applyFill="1" applyBorder="1" applyAlignment="1">
      <alignment horizontal="left" vertical="center" wrapText="1"/>
    </xf>
    <xf numFmtId="0" fontId="7" fillId="0" borderId="39" xfId="0" applyFont="1" applyFill="1" applyBorder="1" applyAlignment="1">
      <alignment horizontal="left" vertical="center" wrapText="1"/>
    </xf>
    <xf numFmtId="0" fontId="7" fillId="0" borderId="10" xfId="0" applyFont="1" applyFill="1" applyBorder="1" applyAlignment="1">
      <alignment horizontal="distributed" vertical="distributed"/>
    </xf>
    <xf numFmtId="0" fontId="7" fillId="0" borderId="2" xfId="0" applyFont="1" applyFill="1" applyBorder="1" applyAlignment="1">
      <alignment horizontal="distributed" vertical="distributed"/>
    </xf>
    <xf numFmtId="0" fontId="7" fillId="0" borderId="3" xfId="0" applyFont="1" applyFill="1" applyBorder="1" applyAlignment="1">
      <alignment horizontal="distributed" vertical="distributed"/>
    </xf>
    <xf numFmtId="0" fontId="2" fillId="0" borderId="13" xfId="0" applyFont="1" applyFill="1" applyBorder="1" applyAlignment="1">
      <alignment horizontal="center" vertical="center" textRotation="255" wrapText="1"/>
    </xf>
    <xf numFmtId="0" fontId="2" fillId="0" borderId="14" xfId="0" applyFont="1" applyFill="1" applyBorder="1" applyAlignment="1">
      <alignment horizontal="center" vertical="center" textRotation="255" wrapText="1"/>
    </xf>
    <xf numFmtId="0" fontId="7" fillId="0" borderId="36" xfId="0" applyFont="1" applyFill="1" applyBorder="1" applyAlignment="1">
      <alignment horizontal="center" vertical="center" textRotation="255" wrapText="1"/>
    </xf>
    <xf numFmtId="0" fontId="7" fillId="0" borderId="5" xfId="0" applyFont="1" applyFill="1" applyBorder="1" applyAlignment="1">
      <alignment horizontal="center" vertical="center" textRotation="255" wrapText="1"/>
    </xf>
    <xf numFmtId="0" fontId="7" fillId="0" borderId="39" xfId="0" applyFont="1" applyFill="1" applyBorder="1" applyAlignment="1">
      <alignment horizontal="center" vertical="center" textRotation="255" wrapText="1"/>
    </xf>
    <xf numFmtId="0" fontId="7" fillId="0" borderId="11" xfId="0" applyFont="1" applyFill="1" applyBorder="1" applyAlignment="1">
      <alignment horizontal="center" vertical="center" textRotation="255" wrapText="1"/>
    </xf>
    <xf numFmtId="0" fontId="7" fillId="0" borderId="37" xfId="0" applyFont="1" applyFill="1" applyBorder="1" applyAlignment="1">
      <alignment horizontal="center" vertical="center" textRotation="255" wrapText="1"/>
    </xf>
    <xf numFmtId="0" fontId="7" fillId="0" borderId="7" xfId="0" applyFont="1" applyFill="1" applyBorder="1" applyAlignment="1">
      <alignment horizontal="center" vertical="center" textRotation="255" wrapText="1"/>
    </xf>
    <xf numFmtId="0" fontId="7" fillId="0" borderId="12" xfId="0" applyFont="1" applyFill="1" applyBorder="1" applyAlignment="1">
      <alignment horizontal="left" vertical="center" wrapText="1"/>
    </xf>
    <xf numFmtId="0" fontId="7" fillId="0" borderId="13" xfId="0" applyFont="1" applyFill="1" applyBorder="1" applyAlignment="1">
      <alignment horizontal="center" vertical="center" textRotation="255" shrinkToFit="1"/>
    </xf>
    <xf numFmtId="0" fontId="7" fillId="0" borderId="14" xfId="0" applyFont="1" applyFill="1" applyBorder="1" applyAlignment="1">
      <alignment horizontal="center" vertical="center" textRotation="255" shrinkToFit="1"/>
    </xf>
    <xf numFmtId="0" fontId="7" fillId="0" borderId="112" xfId="0" applyFont="1" applyFill="1" applyBorder="1" applyAlignment="1">
      <alignment horizontal="center" vertical="center" wrapText="1"/>
    </xf>
    <xf numFmtId="0" fontId="7" fillId="0" borderId="17"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0" borderId="113" xfId="0" applyFont="1" applyFill="1" applyBorder="1" applyAlignment="1">
      <alignment horizontal="left" vertical="center" wrapText="1"/>
    </xf>
    <xf numFmtId="0" fontId="7" fillId="0" borderId="40" xfId="0" applyFont="1" applyFill="1" applyBorder="1" applyAlignment="1">
      <alignment horizontal="left" vertical="center" wrapText="1"/>
    </xf>
    <xf numFmtId="0" fontId="7" fillId="0" borderId="44" xfId="0" applyFont="1" applyFill="1" applyBorder="1" applyAlignment="1">
      <alignment horizontal="center" vertical="center" wrapText="1"/>
    </xf>
    <xf numFmtId="0" fontId="7" fillId="0" borderId="40" xfId="0" applyFont="1" applyFill="1" applyBorder="1" applyAlignment="1">
      <alignment horizontal="left" vertical="top" wrapText="1"/>
    </xf>
    <xf numFmtId="0" fontId="7" fillId="0" borderId="8" xfId="0" applyFont="1" applyFill="1" applyBorder="1" applyAlignment="1">
      <alignment horizontal="center" vertical="center" wrapText="1"/>
    </xf>
    <xf numFmtId="0" fontId="7" fillId="0" borderId="13" xfId="0" applyFont="1" applyFill="1" applyBorder="1" applyAlignment="1">
      <alignment horizontal="center" vertical="center" textRotation="255" wrapText="1"/>
    </xf>
    <xf numFmtId="0" fontId="7" fillId="0" borderId="14" xfId="0" applyFont="1" applyFill="1" applyBorder="1" applyAlignment="1">
      <alignment horizontal="center" vertical="center" textRotation="255" wrapText="1"/>
    </xf>
    <xf numFmtId="0" fontId="7" fillId="0" borderId="16" xfId="0" applyFont="1" applyFill="1" applyBorder="1" applyAlignment="1">
      <alignment horizontal="center" vertical="center" wrapText="1"/>
    </xf>
    <xf numFmtId="0" fontId="7" fillId="0" borderId="114" xfId="0" applyFont="1" applyFill="1" applyBorder="1" applyAlignment="1">
      <alignment horizontal="center" vertical="center" wrapText="1"/>
    </xf>
    <xf numFmtId="0" fontId="7" fillId="0" borderId="5" xfId="0" applyFont="1" applyFill="1" applyBorder="1" applyAlignment="1">
      <alignment horizontal="center" vertical="center" textRotation="255" shrinkToFit="1"/>
    </xf>
    <xf numFmtId="0" fontId="7" fillId="0" borderId="11" xfId="0" applyFont="1" applyFill="1" applyBorder="1" applyAlignment="1">
      <alignment horizontal="center" vertical="center" textRotation="255" shrinkToFit="1"/>
    </xf>
    <xf numFmtId="0" fontId="7" fillId="0" borderId="7" xfId="0" applyFont="1" applyFill="1" applyBorder="1" applyAlignment="1">
      <alignment horizontal="center" vertical="center" textRotation="255" shrinkToFit="1"/>
    </xf>
    <xf numFmtId="0" fontId="7" fillId="0" borderId="1" xfId="0" applyFont="1" applyFill="1" applyBorder="1" applyAlignment="1">
      <alignment horizontal="center" vertical="center" textRotation="255" wrapText="1" shrinkToFit="1"/>
    </xf>
    <xf numFmtId="0" fontId="7" fillId="0" borderId="4" xfId="0" applyFont="1" applyFill="1" applyBorder="1" applyAlignment="1">
      <alignment horizontal="center" vertical="center" textRotation="255" wrapText="1" shrinkToFit="1"/>
    </xf>
    <xf numFmtId="0" fontId="7" fillId="0" borderId="8" xfId="0" applyFont="1" applyFill="1" applyBorder="1" applyAlignment="1">
      <alignment horizontal="center" vertical="center" textRotation="255" wrapText="1" shrinkToFit="1"/>
    </xf>
    <xf numFmtId="0" fontId="7" fillId="0" borderId="0" xfId="0" applyFont="1" applyFill="1" applyBorder="1" applyAlignment="1">
      <alignment horizontal="center" vertical="center" textRotation="255" wrapText="1" shrinkToFit="1"/>
    </xf>
    <xf numFmtId="0" fontId="7" fillId="0" borderId="9" xfId="0" applyFont="1" applyFill="1" applyBorder="1" applyAlignment="1">
      <alignment horizontal="center" vertical="center" textRotation="255" wrapText="1" shrinkToFit="1"/>
    </xf>
    <xf numFmtId="0" fontId="7" fillId="0" borderId="6" xfId="0" applyFont="1" applyFill="1" applyBorder="1" applyAlignment="1">
      <alignment horizontal="center" vertical="center" textRotation="255" wrapText="1" shrinkToFit="1"/>
    </xf>
    <xf numFmtId="0" fontId="8" fillId="0" borderId="0" xfId="0" applyFont="1" applyFill="1" applyAlignment="1">
      <alignment horizontal="left" vertical="center"/>
    </xf>
    <xf numFmtId="0" fontId="7" fillId="0" borderId="62"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65" xfId="0" applyFont="1" applyFill="1" applyBorder="1" applyAlignment="1">
      <alignment horizontal="center" vertical="center"/>
    </xf>
    <xf numFmtId="0" fontId="7" fillId="0" borderId="5" xfId="0" applyFont="1" applyFill="1" applyBorder="1" applyAlignment="1">
      <alignment horizontal="center" vertical="center" textRotation="255"/>
    </xf>
    <xf numFmtId="0" fontId="7" fillId="0" borderId="11" xfId="0" applyFont="1" applyFill="1" applyBorder="1" applyAlignment="1">
      <alignment horizontal="center" vertical="center" textRotation="255"/>
    </xf>
    <xf numFmtId="0" fontId="7" fillId="0" borderId="7" xfId="0" applyFont="1" applyFill="1" applyBorder="1" applyAlignment="1">
      <alignment horizontal="center" vertical="center" textRotation="255"/>
    </xf>
    <xf numFmtId="0" fontId="7" fillId="0" borderId="53" xfId="0" applyFont="1" applyFill="1" applyBorder="1" applyAlignment="1">
      <alignment horizontal="center" vertical="center"/>
    </xf>
    <xf numFmtId="0" fontId="7" fillId="0" borderId="50" xfId="0" applyFont="1" applyFill="1" applyBorder="1" applyAlignment="1">
      <alignment horizontal="center" vertical="center"/>
    </xf>
    <xf numFmtId="183" fontId="7" fillId="0" borderId="10" xfId="2" applyNumberFormat="1" applyFont="1" applyFill="1" applyBorder="1" applyAlignment="1">
      <alignment horizontal="right" vertical="center"/>
    </xf>
    <xf numFmtId="183" fontId="7" fillId="0" borderId="2" xfId="2" applyNumberFormat="1" applyFont="1" applyFill="1" applyBorder="1" applyAlignment="1">
      <alignment horizontal="right" vertical="center"/>
    </xf>
    <xf numFmtId="183" fontId="7" fillId="0" borderId="3" xfId="2" applyNumberFormat="1" applyFont="1" applyFill="1" applyBorder="1" applyAlignment="1">
      <alignment horizontal="right" vertical="center"/>
    </xf>
    <xf numFmtId="0" fontId="7" fillId="0" borderId="124" xfId="0" applyFont="1" applyFill="1" applyBorder="1" applyAlignment="1">
      <alignment horizontal="center" vertical="center"/>
    </xf>
    <xf numFmtId="176" fontId="7" fillId="0" borderId="25" xfId="0" applyNumberFormat="1" applyFont="1" applyFill="1" applyBorder="1" applyAlignment="1">
      <alignment horizontal="right" vertical="center"/>
    </xf>
    <xf numFmtId="176" fontId="7" fillId="0" borderId="26" xfId="0" applyNumberFormat="1" applyFont="1" applyFill="1" applyBorder="1" applyAlignment="1">
      <alignment horizontal="right" vertical="center"/>
    </xf>
    <xf numFmtId="176" fontId="7" fillId="0" borderId="10" xfId="0" applyNumberFormat="1" applyFont="1" applyFill="1" applyBorder="1" applyAlignment="1">
      <alignment horizontal="right" vertical="center"/>
    </xf>
    <xf numFmtId="176" fontId="7" fillId="0" borderId="2" xfId="0" applyNumberFormat="1" applyFont="1" applyFill="1" applyBorder="1" applyAlignment="1">
      <alignment horizontal="right" vertical="center"/>
    </xf>
    <xf numFmtId="0" fontId="1" fillId="0" borderId="9" xfId="0" applyFont="1" applyFill="1" applyBorder="1" applyAlignment="1">
      <alignment vertical="center"/>
    </xf>
    <xf numFmtId="183" fontId="7" fillId="7" borderId="10" xfId="2" applyNumberFormat="1" applyFont="1" applyFill="1" applyBorder="1" applyAlignment="1">
      <alignment horizontal="right" vertical="center"/>
    </xf>
    <xf numFmtId="183" fontId="7" fillId="7" borderId="2" xfId="2" applyNumberFormat="1" applyFont="1" applyFill="1" applyBorder="1" applyAlignment="1">
      <alignment horizontal="right" vertical="center"/>
    </xf>
    <xf numFmtId="183" fontId="7" fillId="7" borderId="3" xfId="2" applyNumberFormat="1" applyFont="1" applyFill="1" applyBorder="1" applyAlignment="1">
      <alignment horizontal="right"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52" xfId="0" applyFont="1" applyFill="1" applyBorder="1" applyAlignment="1">
      <alignment horizontal="center" vertical="center"/>
    </xf>
    <xf numFmtId="0" fontId="1" fillId="0" borderId="47" xfId="0" applyFont="1" applyFill="1" applyBorder="1" applyAlignment="1">
      <alignment horizontal="center" vertical="center"/>
    </xf>
    <xf numFmtId="0" fontId="8" fillId="0" borderId="0" xfId="0" quotePrefix="1" applyFont="1" applyFill="1" applyBorder="1" applyAlignment="1">
      <alignment horizontal="center" vertical="center"/>
    </xf>
    <xf numFmtId="0" fontId="7" fillId="0" borderId="9" xfId="0" applyFont="1" applyFill="1" applyBorder="1" applyAlignment="1">
      <alignment horizontal="center" vertical="center" shrinkToFit="1"/>
    </xf>
    <xf numFmtId="0" fontId="7" fillId="0" borderId="6" xfId="0" applyFont="1" applyFill="1" applyBorder="1" applyAlignment="1">
      <alignment horizontal="center" vertical="center" shrinkToFit="1"/>
    </xf>
    <xf numFmtId="0" fontId="7" fillId="0" borderId="7" xfId="0" applyFont="1" applyFill="1" applyBorder="1" applyAlignment="1">
      <alignment horizontal="center" vertical="center" shrinkToFit="1"/>
    </xf>
    <xf numFmtId="0" fontId="7" fillId="7" borderId="10" xfId="0" applyFont="1" applyFill="1" applyBorder="1" applyAlignment="1">
      <alignment horizontal="center" vertical="center"/>
    </xf>
    <xf numFmtId="0" fontId="7" fillId="7" borderId="2" xfId="0" applyFont="1" applyFill="1" applyBorder="1" applyAlignment="1">
      <alignment horizontal="center" vertical="center"/>
    </xf>
    <xf numFmtId="0" fontId="7" fillId="7" borderId="3" xfId="0" applyFont="1" applyFill="1" applyBorder="1" applyAlignment="1">
      <alignment horizontal="center" vertical="center"/>
    </xf>
    <xf numFmtId="0" fontId="7" fillId="0" borderId="104" xfId="0" applyFont="1" applyFill="1" applyBorder="1" applyAlignment="1">
      <alignment horizontal="left" vertical="center" wrapText="1"/>
    </xf>
    <xf numFmtId="0" fontId="7" fillId="0" borderId="105" xfId="0" applyFont="1" applyFill="1" applyBorder="1" applyAlignment="1">
      <alignment horizontal="left" vertical="center" wrapText="1"/>
    </xf>
    <xf numFmtId="0" fontId="7" fillId="0" borderId="42" xfId="0" applyFont="1" applyFill="1" applyBorder="1" applyAlignment="1">
      <alignment horizontal="center" vertical="center" textRotation="255"/>
    </xf>
    <xf numFmtId="176" fontId="7" fillId="7" borderId="10" xfId="0" applyNumberFormat="1" applyFont="1" applyFill="1" applyBorder="1" applyAlignment="1">
      <alignment horizontal="right" vertical="center"/>
    </xf>
    <xf numFmtId="176" fontId="7" fillId="7" borderId="2" xfId="0" applyNumberFormat="1" applyFont="1" applyFill="1" applyBorder="1" applyAlignment="1">
      <alignment horizontal="right" vertical="center"/>
    </xf>
    <xf numFmtId="176" fontId="7" fillId="7" borderId="3" xfId="0" applyNumberFormat="1" applyFont="1" applyFill="1" applyBorder="1" applyAlignment="1">
      <alignment horizontal="right" vertical="center"/>
    </xf>
    <xf numFmtId="182" fontId="7" fillId="7" borderId="10" xfId="0" applyNumberFormat="1" applyFont="1" applyFill="1" applyBorder="1" applyAlignment="1">
      <alignment horizontal="right" vertical="center"/>
    </xf>
    <xf numFmtId="182" fontId="7" fillId="7" borderId="2" xfId="0" applyNumberFormat="1" applyFont="1" applyFill="1" applyBorder="1" applyAlignment="1">
      <alignment horizontal="right" vertical="center"/>
    </xf>
    <xf numFmtId="182" fontId="7" fillId="7" borderId="3" xfId="0" applyNumberFormat="1" applyFont="1" applyFill="1" applyBorder="1" applyAlignment="1">
      <alignment horizontal="right" vertical="center"/>
    </xf>
    <xf numFmtId="0" fontId="7" fillId="7" borderId="1" xfId="0" applyFont="1" applyFill="1" applyBorder="1" applyAlignment="1">
      <alignment horizontal="center" vertical="center"/>
    </xf>
    <xf numFmtId="0" fontId="7" fillId="7" borderId="4" xfId="0" applyFont="1" applyFill="1" applyBorder="1" applyAlignment="1">
      <alignment horizontal="center" vertical="center"/>
    </xf>
    <xf numFmtId="0" fontId="7" fillId="7" borderId="5" xfId="0" applyFont="1" applyFill="1" applyBorder="1" applyAlignment="1">
      <alignment horizontal="center" vertical="center"/>
    </xf>
    <xf numFmtId="176" fontId="7" fillId="0" borderId="20" xfId="0" applyNumberFormat="1" applyFont="1" applyFill="1" applyBorder="1" applyAlignment="1">
      <alignment horizontal="right" vertical="center"/>
    </xf>
    <xf numFmtId="0" fontId="7" fillId="0" borderId="1" xfId="0" applyFont="1" applyFill="1" applyBorder="1" applyAlignment="1">
      <alignment horizontal="right" vertical="center"/>
    </xf>
    <xf numFmtId="0" fontId="7" fillId="0" borderId="4" xfId="0" applyFont="1" applyFill="1" applyBorder="1" applyAlignment="1">
      <alignment horizontal="right" vertical="center"/>
    </xf>
    <xf numFmtId="0" fontId="7" fillId="0" borderId="5" xfId="0" applyFont="1" applyFill="1" applyBorder="1" applyAlignment="1">
      <alignment horizontal="right" vertical="center"/>
    </xf>
    <xf numFmtId="176" fontId="7" fillId="7" borderId="27" xfId="0" applyNumberFormat="1" applyFont="1" applyFill="1" applyBorder="1" applyAlignment="1">
      <alignment horizontal="right" vertical="center"/>
    </xf>
    <xf numFmtId="176" fontId="7" fillId="7" borderId="28" xfId="0" applyNumberFormat="1" applyFont="1" applyFill="1" applyBorder="1" applyAlignment="1">
      <alignment horizontal="right" vertical="center"/>
    </xf>
    <xf numFmtId="176" fontId="7" fillId="7" borderId="121" xfId="0" applyNumberFormat="1" applyFont="1" applyFill="1" applyBorder="1" applyAlignment="1">
      <alignment horizontal="right" vertical="center"/>
    </xf>
    <xf numFmtId="0" fontId="7" fillId="0" borderId="104" xfId="0" applyFont="1" applyFill="1" applyBorder="1" applyAlignment="1">
      <alignment horizontal="left" vertical="center" wrapText="1" shrinkToFit="1"/>
    </xf>
    <xf numFmtId="0" fontId="1" fillId="0" borderId="5" xfId="0" applyFont="1" applyFill="1" applyBorder="1" applyAlignment="1">
      <alignment vertical="center"/>
    </xf>
    <xf numFmtId="0" fontId="7" fillId="0" borderId="30" xfId="0" applyFont="1" applyFill="1" applyBorder="1" applyAlignment="1">
      <alignment horizontal="left" vertical="center" shrinkToFit="1"/>
    </xf>
    <xf numFmtId="0" fontId="7" fillId="0" borderId="0" xfId="0" applyFont="1" applyFill="1" applyBorder="1" applyAlignment="1">
      <alignment horizontal="left" vertical="center" shrinkToFit="1"/>
    </xf>
    <xf numFmtId="0" fontId="1" fillId="0" borderId="11" xfId="0" applyFont="1" applyFill="1" applyBorder="1" applyAlignment="1">
      <alignment vertical="center"/>
    </xf>
    <xf numFmtId="177" fontId="7" fillId="0" borderId="10" xfId="0" applyNumberFormat="1" applyFont="1" applyFill="1" applyBorder="1" applyAlignment="1">
      <alignment horizontal="right" vertical="center"/>
    </xf>
    <xf numFmtId="177" fontId="7" fillId="0" borderId="2" xfId="0" applyNumberFormat="1" applyFont="1" applyFill="1" applyBorder="1" applyAlignment="1">
      <alignment horizontal="right" vertical="center"/>
    </xf>
    <xf numFmtId="191" fontId="7" fillId="7" borderId="2" xfId="0" applyNumberFormat="1" applyFont="1" applyFill="1" applyBorder="1" applyAlignment="1">
      <alignment horizontal="right" vertical="center"/>
    </xf>
    <xf numFmtId="183" fontId="7" fillId="7" borderId="27" xfId="2" applyNumberFormat="1" applyFont="1" applyFill="1" applyBorder="1" applyAlignment="1">
      <alignment horizontal="right" vertical="center"/>
    </xf>
    <xf numFmtId="183" fontId="7" fillId="7" borderId="28" xfId="2" applyNumberFormat="1" applyFont="1" applyFill="1" applyBorder="1" applyAlignment="1">
      <alignment horizontal="right" vertical="center"/>
    </xf>
    <xf numFmtId="183" fontId="7" fillId="7" borderId="19" xfId="2" applyNumberFormat="1" applyFont="1" applyFill="1" applyBorder="1" applyAlignment="1">
      <alignment horizontal="right" vertical="center"/>
    </xf>
    <xf numFmtId="0" fontId="7" fillId="0" borderId="122" xfId="0" applyFont="1" applyFill="1" applyBorder="1" applyAlignment="1">
      <alignment horizontal="center" vertical="center" textRotation="255" shrinkToFit="1"/>
    </xf>
    <xf numFmtId="0" fontId="7" fillId="0" borderId="123" xfId="0" applyFont="1" applyFill="1" applyBorder="1" applyAlignment="1">
      <alignment horizontal="center" vertical="center" textRotation="255" shrinkToFit="1"/>
    </xf>
    <xf numFmtId="0" fontId="7" fillId="0" borderId="9" xfId="0" applyFont="1" applyFill="1" applyBorder="1" applyAlignment="1">
      <alignment horizontal="left" vertical="center"/>
    </xf>
    <xf numFmtId="0" fontId="7" fillId="0" borderId="6" xfId="0" applyFont="1" applyFill="1" applyBorder="1" applyAlignment="1">
      <alignment horizontal="left" vertical="center"/>
    </xf>
    <xf numFmtId="0" fontId="7" fillId="0" borderId="7" xfId="0" applyFont="1" applyFill="1" applyBorder="1" applyAlignment="1">
      <alignment horizontal="left" vertical="center"/>
    </xf>
    <xf numFmtId="189" fontId="7" fillId="7" borderId="6" xfId="0" applyNumberFormat="1" applyFont="1" applyFill="1" applyBorder="1" applyAlignment="1">
      <alignment horizontal="right" vertical="center"/>
    </xf>
    <xf numFmtId="0" fontId="2" fillId="0" borderId="12" xfId="0" applyFont="1" applyFill="1" applyBorder="1" applyAlignment="1">
      <alignment horizontal="center" vertical="center" textRotation="255"/>
    </xf>
    <xf numFmtId="0" fontId="7" fillId="0" borderId="12" xfId="0" applyFont="1" applyFill="1" applyBorder="1" applyAlignment="1">
      <alignment horizontal="left" vertical="center"/>
    </xf>
    <xf numFmtId="0" fontId="47" fillId="6" borderId="10" xfId="0" applyFont="1" applyFill="1" applyBorder="1" applyAlignment="1">
      <alignment horizontal="center" vertical="center" wrapText="1"/>
    </xf>
    <xf numFmtId="0" fontId="7" fillId="0" borderId="63" xfId="0" applyFont="1" applyFill="1" applyBorder="1" applyAlignment="1">
      <alignment horizontal="right" vertical="center"/>
    </xf>
    <xf numFmtId="0" fontId="7" fillId="0" borderId="64" xfId="0" applyFont="1" applyFill="1" applyBorder="1" applyAlignment="1">
      <alignment horizontal="right" vertical="center"/>
    </xf>
    <xf numFmtId="0" fontId="7" fillId="0" borderId="66" xfId="0" applyFont="1" applyFill="1" applyBorder="1" applyAlignment="1">
      <alignment horizontal="right" vertical="center"/>
    </xf>
    <xf numFmtId="38" fontId="7" fillId="0" borderId="10" xfId="2" applyFont="1" applyFill="1" applyBorder="1" applyAlignment="1">
      <alignment horizontal="center" vertical="center"/>
    </xf>
    <xf numFmtId="38" fontId="7" fillId="0" borderId="3" xfId="2" applyFont="1" applyFill="1" applyBorder="1" applyAlignment="1">
      <alignment horizontal="center" vertical="center"/>
    </xf>
    <xf numFmtId="0" fontId="7" fillId="0" borderId="10" xfId="0" applyFont="1" applyFill="1" applyBorder="1" applyAlignment="1">
      <alignment horizontal="left" vertical="center" shrinkToFit="1"/>
    </xf>
    <xf numFmtId="0" fontId="7" fillId="0" borderId="3" xfId="0" applyFont="1" applyFill="1" applyBorder="1" applyAlignment="1">
      <alignment horizontal="left" vertical="center" shrinkToFit="1"/>
    </xf>
    <xf numFmtId="176" fontId="7" fillId="0" borderId="3" xfId="0" applyNumberFormat="1" applyFont="1" applyFill="1" applyBorder="1" applyAlignment="1">
      <alignment horizontal="right" vertical="center"/>
    </xf>
    <xf numFmtId="0" fontId="5" fillId="0" borderId="0" xfId="0" applyFont="1" applyFill="1" applyAlignment="1">
      <alignment horizontal="center" vertical="center"/>
    </xf>
    <xf numFmtId="0" fontId="5" fillId="0" borderId="6" xfId="0" applyFont="1" applyFill="1" applyBorder="1" applyAlignment="1">
      <alignment horizontal="center" vertical="center"/>
    </xf>
    <xf numFmtId="0" fontId="38" fillId="9" borderId="86" xfId="0" applyFont="1" applyFill="1" applyBorder="1" applyAlignment="1">
      <alignment horizontal="center" vertical="center"/>
    </xf>
    <xf numFmtId="0" fontId="38" fillId="9" borderId="2" xfId="0" applyFont="1" applyFill="1" applyBorder="1" applyAlignment="1">
      <alignment horizontal="center" vertical="center"/>
    </xf>
    <xf numFmtId="0" fontId="38" fillId="9" borderId="3" xfId="0" applyFont="1" applyFill="1" applyBorder="1" applyAlignment="1">
      <alignment horizontal="center" vertical="center"/>
    </xf>
    <xf numFmtId="0" fontId="11" fillId="0" borderId="10" xfId="0" applyFont="1" applyFill="1" applyBorder="1" applyAlignment="1">
      <alignment horizontal="left" vertical="center" wrapText="1" shrinkToFit="1"/>
    </xf>
    <xf numFmtId="0" fontId="11" fillId="0" borderId="2" xfId="0" applyFont="1" applyFill="1" applyBorder="1" applyAlignment="1">
      <alignment horizontal="left" vertical="center" shrinkToFit="1"/>
    </xf>
    <xf numFmtId="0" fontId="11" fillId="0" borderId="3" xfId="0" applyFont="1" applyFill="1" applyBorder="1" applyAlignment="1">
      <alignment horizontal="left" vertical="center" shrinkToFit="1"/>
    </xf>
    <xf numFmtId="49" fontId="7" fillId="0" borderId="2" xfId="0" applyNumberFormat="1" applyFont="1" applyFill="1" applyBorder="1" applyAlignment="1">
      <alignment horizontal="center" vertical="center"/>
    </xf>
    <xf numFmtId="0" fontId="7" fillId="0" borderId="10" xfId="0" applyFont="1" applyFill="1" applyBorder="1" applyAlignment="1">
      <alignment horizontal="left" vertical="center" wrapText="1"/>
    </xf>
    <xf numFmtId="0" fontId="7" fillId="0" borderId="12" xfId="0" applyFont="1" applyFill="1" applyBorder="1" applyAlignment="1">
      <alignment horizontal="center" vertical="center" textRotation="255" shrinkToFit="1"/>
    </xf>
    <xf numFmtId="0" fontId="8" fillId="0" borderId="0" xfId="0" applyFont="1" applyFill="1" applyBorder="1" applyAlignment="1">
      <alignment horizontal="center" vertical="center" shrinkToFit="1"/>
    </xf>
    <xf numFmtId="0" fontId="7" fillId="7" borderId="27" xfId="0" applyFont="1" applyFill="1" applyBorder="1" applyAlignment="1">
      <alignment horizontal="center" vertical="center"/>
    </xf>
    <xf numFmtId="0" fontId="7" fillId="7" borderId="28" xfId="0" applyFont="1" applyFill="1" applyBorder="1" applyAlignment="1">
      <alignment horizontal="center" vertical="center"/>
    </xf>
    <xf numFmtId="0" fontId="7" fillId="7" borderId="19" xfId="0" applyFont="1" applyFill="1" applyBorder="1" applyAlignment="1">
      <alignment horizontal="center" vertical="center"/>
    </xf>
    <xf numFmtId="0" fontId="7" fillId="0" borderId="118" xfId="0" applyFont="1" applyFill="1" applyBorder="1" applyAlignment="1">
      <alignment horizontal="center" vertical="center" textRotation="255" shrinkToFit="1"/>
    </xf>
    <xf numFmtId="0" fontId="7" fillId="0" borderId="77" xfId="0" applyFont="1" applyFill="1" applyBorder="1" applyAlignment="1">
      <alignment horizontal="left" vertical="center"/>
    </xf>
    <xf numFmtId="0" fontId="7" fillId="0" borderId="78" xfId="0" applyFont="1" applyFill="1" applyBorder="1" applyAlignment="1">
      <alignment horizontal="left" vertical="center"/>
    </xf>
    <xf numFmtId="0" fontId="7" fillId="0" borderId="79" xfId="0" applyFont="1" applyFill="1" applyBorder="1" applyAlignment="1">
      <alignment horizontal="left" vertical="center"/>
    </xf>
    <xf numFmtId="176" fontId="7" fillId="7" borderId="1" xfId="0" applyNumberFormat="1" applyFont="1" applyFill="1" applyBorder="1" applyAlignment="1">
      <alignment horizontal="right" vertical="center"/>
    </xf>
    <xf numFmtId="176" fontId="7" fillId="7" borderId="4" xfId="0" applyNumberFormat="1" applyFont="1" applyFill="1" applyBorder="1" applyAlignment="1">
      <alignment horizontal="right" vertical="center"/>
    </xf>
    <xf numFmtId="176" fontId="7" fillId="7" borderId="5" xfId="0" applyNumberFormat="1" applyFont="1" applyFill="1" applyBorder="1" applyAlignment="1">
      <alignment horizontal="right" vertical="center"/>
    </xf>
    <xf numFmtId="0" fontId="7" fillId="0" borderId="24" xfId="0" applyFont="1" applyFill="1" applyBorder="1" applyAlignment="1">
      <alignment horizontal="right" vertical="center"/>
    </xf>
    <xf numFmtId="0" fontId="75" fillId="0" borderId="10" xfId="0" applyFont="1" applyFill="1" applyBorder="1" applyAlignment="1">
      <alignment horizontal="left" vertical="center" wrapText="1"/>
    </xf>
    <xf numFmtId="0" fontId="75" fillId="0" borderId="2" xfId="0" applyFont="1" applyFill="1" applyBorder="1" applyAlignment="1">
      <alignment horizontal="left" vertical="center"/>
    </xf>
    <xf numFmtId="0" fontId="75" fillId="0" borderId="3" xfId="0" applyFont="1" applyFill="1" applyBorder="1" applyAlignment="1">
      <alignment horizontal="left" vertical="center"/>
    </xf>
    <xf numFmtId="176" fontId="7" fillId="0" borderId="116" xfId="0" applyNumberFormat="1" applyFont="1" applyFill="1" applyBorder="1" applyAlignment="1">
      <alignment horizontal="right" vertical="center"/>
    </xf>
    <xf numFmtId="0" fontId="64" fillId="0" borderId="0" xfId="0" applyFont="1" applyFill="1" applyBorder="1" applyAlignment="1">
      <alignment horizontal="center" vertical="center"/>
    </xf>
    <xf numFmtId="0" fontId="73" fillId="0" borderId="0" xfId="0" quotePrefix="1" applyFont="1" applyFill="1" applyBorder="1" applyAlignment="1">
      <alignment horizontal="center" vertical="center"/>
    </xf>
    <xf numFmtId="0" fontId="75" fillId="7" borderId="10" xfId="0" applyFont="1" applyFill="1" applyBorder="1" applyAlignment="1">
      <alignment horizontal="left" vertical="center" shrinkToFit="1"/>
    </xf>
    <xf numFmtId="0" fontId="75" fillId="7" borderId="2" xfId="0" applyFont="1" applyFill="1" applyBorder="1" applyAlignment="1">
      <alignment horizontal="left" vertical="center" shrinkToFit="1"/>
    </xf>
    <xf numFmtId="176" fontId="7" fillId="7" borderId="32" xfId="0" applyNumberFormat="1" applyFont="1" applyFill="1" applyBorder="1" applyAlignment="1">
      <alignment horizontal="right" vertical="center"/>
    </xf>
    <xf numFmtId="0" fontId="7" fillId="7" borderId="86" xfId="0" applyFont="1" applyFill="1" applyBorder="1" applyAlignment="1">
      <alignment horizontal="left" vertical="center" shrinkToFit="1"/>
    </xf>
    <xf numFmtId="0" fontId="7" fillId="7" borderId="2" xfId="0" applyFont="1" applyFill="1" applyBorder="1" applyAlignment="1">
      <alignment horizontal="left" vertical="center" shrinkToFit="1"/>
    </xf>
    <xf numFmtId="0" fontId="1" fillId="0" borderId="44" xfId="0" applyFont="1" applyFill="1" applyBorder="1" applyAlignment="1">
      <alignment horizontal="center" vertical="center" textRotation="255"/>
    </xf>
    <xf numFmtId="0" fontId="1" fillId="0" borderId="14" xfId="0" applyFont="1" applyFill="1" applyBorder="1" applyAlignment="1">
      <alignment horizontal="center" vertical="center" textRotation="255"/>
    </xf>
    <xf numFmtId="0" fontId="7" fillId="0" borderId="106" xfId="0" applyFont="1" applyFill="1" applyBorder="1" applyAlignment="1">
      <alignment horizontal="center" vertical="center" textRotation="255"/>
    </xf>
    <xf numFmtId="0" fontId="7" fillId="0" borderId="107" xfId="0" applyFont="1" applyFill="1" applyBorder="1" applyAlignment="1">
      <alignment horizontal="center" vertical="center" textRotation="255"/>
    </xf>
    <xf numFmtId="0" fontId="7" fillId="0" borderId="108" xfId="0" applyFont="1" applyFill="1" applyBorder="1" applyAlignment="1">
      <alignment horizontal="center" vertical="center" textRotation="255"/>
    </xf>
    <xf numFmtId="0" fontId="7" fillId="7" borderId="1" xfId="0" applyFont="1" applyFill="1" applyBorder="1" applyAlignment="1">
      <alignment horizontal="left" vertical="center" shrinkToFit="1"/>
    </xf>
    <xf numFmtId="0" fontId="7" fillId="7" borderId="4" xfId="0" applyFont="1" applyFill="1" applyBorder="1" applyAlignment="1">
      <alignment horizontal="left" vertical="center" shrinkToFit="1"/>
    </xf>
    <xf numFmtId="176" fontId="7" fillId="7" borderId="20" xfId="0" applyNumberFormat="1" applyFont="1" applyFill="1" applyBorder="1" applyAlignment="1">
      <alignment horizontal="right" vertical="center"/>
    </xf>
    <xf numFmtId="176" fontId="7" fillId="0" borderId="9" xfId="0" applyNumberFormat="1" applyFont="1" applyFill="1" applyBorder="1" applyAlignment="1">
      <alignment horizontal="right" vertical="center"/>
    </xf>
    <xf numFmtId="176" fontId="7" fillId="0" borderId="6" xfId="0" applyNumberFormat="1" applyFont="1" applyFill="1" applyBorder="1" applyAlignment="1">
      <alignment horizontal="right" vertical="center"/>
    </xf>
    <xf numFmtId="176" fontId="7" fillId="0" borderId="29" xfId="0" applyNumberFormat="1" applyFont="1" applyFill="1" applyBorder="1" applyAlignment="1">
      <alignment horizontal="right" vertical="center"/>
    </xf>
    <xf numFmtId="0" fontId="7" fillId="0" borderId="117" xfId="0" applyFont="1" applyFill="1" applyBorder="1" applyAlignment="1">
      <alignment horizontal="center" vertical="center" textRotation="255" shrinkToFit="1"/>
    </xf>
    <xf numFmtId="0" fontId="7" fillId="0" borderId="107" xfId="0" applyFont="1" applyFill="1" applyBorder="1" applyAlignment="1">
      <alignment horizontal="center" vertical="center" textRotation="255" shrinkToFit="1"/>
    </xf>
    <xf numFmtId="0" fontId="7" fillId="0" borderId="108" xfId="0" applyFont="1" applyFill="1" applyBorder="1" applyAlignment="1">
      <alignment horizontal="center" vertical="center" textRotation="255" shrinkToFit="1"/>
    </xf>
    <xf numFmtId="0" fontId="1" fillId="0" borderId="2" xfId="0" applyFont="1" applyFill="1" applyBorder="1" applyAlignment="1">
      <alignment horizontal="left" vertical="center"/>
    </xf>
    <xf numFmtId="176" fontId="7" fillId="7" borderId="19" xfId="0" applyNumberFormat="1" applyFont="1" applyFill="1" applyBorder="1" applyAlignment="1">
      <alignment horizontal="right" vertical="center"/>
    </xf>
    <xf numFmtId="176" fontId="7" fillId="0" borderId="10" xfId="0" quotePrefix="1" applyNumberFormat="1" applyFont="1" applyFill="1" applyBorder="1" applyAlignment="1">
      <alignment horizontal="right" vertical="center"/>
    </xf>
    <xf numFmtId="0" fontId="7" fillId="7" borderId="104" xfId="0" applyFont="1" applyFill="1" applyBorder="1" applyAlignment="1">
      <alignment horizontal="left" vertical="center"/>
    </xf>
    <xf numFmtId="0" fontId="7" fillId="7" borderId="4" xfId="0" applyFont="1" applyFill="1" applyBorder="1" applyAlignment="1">
      <alignment horizontal="left" vertical="center"/>
    </xf>
    <xf numFmtId="0" fontId="2" fillId="0" borderId="106" xfId="0" applyFont="1" applyFill="1" applyBorder="1" applyAlignment="1">
      <alignment horizontal="center" vertical="center" textRotation="255" shrinkToFit="1"/>
    </xf>
    <xf numFmtId="0" fontId="2" fillId="0" borderId="107" xfId="0" applyFont="1" applyFill="1" applyBorder="1" applyAlignment="1">
      <alignment horizontal="center" vertical="center" textRotation="255" shrinkToFit="1"/>
    </xf>
    <xf numFmtId="0" fontId="2" fillId="0" borderId="108" xfId="0" applyFont="1" applyFill="1" applyBorder="1" applyAlignment="1">
      <alignment horizontal="center" vertical="center" textRotation="255" shrinkToFit="1"/>
    </xf>
    <xf numFmtId="0" fontId="1" fillId="0" borderId="78" xfId="0" applyFont="1" applyFill="1" applyBorder="1" applyAlignment="1">
      <alignment vertical="center"/>
    </xf>
    <xf numFmtId="0" fontId="1" fillId="0" borderId="119" xfId="0" applyFont="1" applyFill="1" applyBorder="1" applyAlignment="1">
      <alignment vertical="center"/>
    </xf>
    <xf numFmtId="0" fontId="1" fillId="0" borderId="8" xfId="0" applyFont="1" applyFill="1" applyBorder="1" applyAlignment="1">
      <alignment vertical="center"/>
    </xf>
    <xf numFmtId="0" fontId="1" fillId="0" borderId="0" xfId="0" applyFont="1" applyFill="1" applyAlignment="1">
      <alignment vertical="center"/>
    </xf>
    <xf numFmtId="0" fontId="1" fillId="0" borderId="35" xfId="0" applyFont="1" applyFill="1" applyBorder="1" applyAlignment="1">
      <alignment vertical="center"/>
    </xf>
    <xf numFmtId="0" fontId="1" fillId="0" borderId="6" xfId="0" applyFont="1" applyFill="1" applyBorder="1" applyAlignment="1">
      <alignment vertical="center"/>
    </xf>
    <xf numFmtId="0" fontId="1" fillId="0" borderId="120" xfId="0" applyFont="1" applyFill="1" applyBorder="1" applyAlignment="1">
      <alignment vertical="center"/>
    </xf>
    <xf numFmtId="0" fontId="7" fillId="0" borderId="62" xfId="0" applyFont="1" applyFill="1" applyBorder="1" applyAlignment="1">
      <alignment horizontal="right" vertical="center"/>
    </xf>
    <xf numFmtId="0" fontId="7" fillId="0" borderId="15" xfId="0" applyFont="1" applyFill="1" applyBorder="1" applyAlignment="1">
      <alignment horizontal="right" vertical="center"/>
    </xf>
    <xf numFmtId="0" fontId="7" fillId="0" borderId="65" xfId="0" applyFont="1" applyFill="1" applyBorder="1" applyAlignment="1">
      <alignment horizontal="right" vertical="center"/>
    </xf>
    <xf numFmtId="0" fontId="7" fillId="0" borderId="1" xfId="0" applyFont="1" applyFill="1" applyBorder="1" applyAlignment="1">
      <alignment horizontal="left" vertical="center"/>
    </xf>
    <xf numFmtId="0" fontId="7" fillId="0" borderId="4" xfId="0" applyFont="1" applyFill="1" applyBorder="1" applyAlignment="1">
      <alignment horizontal="left" vertical="center"/>
    </xf>
    <xf numFmtId="0" fontId="7" fillId="0" borderId="5" xfId="0" applyFont="1" applyFill="1" applyBorder="1" applyAlignment="1">
      <alignment horizontal="left" vertical="center"/>
    </xf>
    <xf numFmtId="190" fontId="7" fillId="7" borderId="2" xfId="0" applyNumberFormat="1" applyFont="1" applyFill="1" applyBorder="1" applyAlignment="1">
      <alignment horizontal="right" vertical="center"/>
    </xf>
    <xf numFmtId="0" fontId="7" fillId="7" borderId="4" xfId="0" applyFont="1" applyFill="1" applyBorder="1" applyAlignment="1">
      <alignment horizontal="right" vertical="center"/>
    </xf>
    <xf numFmtId="0" fontId="7" fillId="0" borderId="8" xfId="0" applyFont="1" applyFill="1" applyBorder="1" applyAlignment="1">
      <alignment horizontal="right" vertical="center"/>
    </xf>
    <xf numFmtId="0" fontId="7" fillId="0" borderId="0" xfId="0" applyFont="1" applyFill="1" applyBorder="1" applyAlignment="1">
      <alignment horizontal="right" vertical="center"/>
    </xf>
    <xf numFmtId="0" fontId="7" fillId="0" borderId="11" xfId="0" applyFont="1" applyFill="1" applyBorder="1" applyAlignment="1">
      <alignment horizontal="right" vertical="center"/>
    </xf>
    <xf numFmtId="0" fontId="7" fillId="7" borderId="115" xfId="0" applyFont="1" applyFill="1" applyBorder="1" applyAlignment="1">
      <alignment horizontal="left" vertical="center"/>
    </xf>
    <xf numFmtId="0" fontId="7" fillId="7" borderId="28" xfId="0" applyFont="1" applyFill="1" applyBorder="1" applyAlignment="1">
      <alignment horizontal="left" vertical="center"/>
    </xf>
    <xf numFmtId="0" fontId="62" fillId="0" borderId="1" xfId="0" applyFont="1" applyFill="1" applyBorder="1" applyAlignment="1">
      <alignment horizontal="left" vertical="center" wrapText="1"/>
    </xf>
    <xf numFmtId="0" fontId="62" fillId="0" borderId="4" xfId="0" applyFont="1" applyFill="1" applyBorder="1" applyAlignment="1">
      <alignment horizontal="left" vertical="center" wrapText="1"/>
    </xf>
    <xf numFmtId="0" fontId="62" fillId="0" borderId="5" xfId="0" applyFont="1" applyFill="1" applyBorder="1" applyAlignment="1">
      <alignment horizontal="left" vertical="center" wrapText="1"/>
    </xf>
    <xf numFmtId="0" fontId="62" fillId="0" borderId="8" xfId="0" applyFont="1" applyFill="1" applyBorder="1" applyAlignment="1">
      <alignment horizontal="left" vertical="center" wrapText="1"/>
    </xf>
    <xf numFmtId="0" fontId="62" fillId="0" borderId="0" xfId="0" applyFont="1" applyFill="1" applyBorder="1" applyAlignment="1">
      <alignment horizontal="left" vertical="center" wrapText="1"/>
    </xf>
    <xf numFmtId="0" fontId="62" fillId="0" borderId="11" xfId="0" applyFont="1" applyFill="1" applyBorder="1" applyAlignment="1">
      <alignment horizontal="left" vertical="center" wrapText="1"/>
    </xf>
    <xf numFmtId="0" fontId="62" fillId="0" borderId="9" xfId="0" applyFont="1" applyFill="1" applyBorder="1" applyAlignment="1">
      <alignment horizontal="left" vertical="center" wrapText="1"/>
    </xf>
    <xf numFmtId="0" fontId="62" fillId="0" borderId="6" xfId="0" applyFont="1" applyFill="1" applyBorder="1" applyAlignment="1">
      <alignment horizontal="left" vertical="center" wrapText="1"/>
    </xf>
    <xf numFmtId="0" fontId="62" fillId="0" borderId="7" xfId="0" applyFont="1" applyFill="1" applyBorder="1" applyAlignment="1">
      <alignment horizontal="left" vertical="center" wrapText="1"/>
    </xf>
    <xf numFmtId="0" fontId="5" fillId="0" borderId="10"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63" fillId="0" borderId="1" xfId="0" applyFont="1" applyFill="1" applyBorder="1" applyAlignment="1">
      <alignment horizontal="left" vertical="center" wrapText="1"/>
    </xf>
    <xf numFmtId="0" fontId="80" fillId="0" borderId="4" xfId="0" applyFont="1" applyFill="1" applyBorder="1" applyAlignment="1">
      <alignment horizontal="left" vertical="center" wrapText="1"/>
    </xf>
    <xf numFmtId="0" fontId="80" fillId="0" borderId="5" xfId="0" applyFont="1" applyFill="1" applyBorder="1" applyAlignment="1">
      <alignment horizontal="left" vertical="center" wrapText="1"/>
    </xf>
    <xf numFmtId="0" fontId="80" fillId="0" borderId="8" xfId="0" applyFont="1" applyFill="1" applyBorder="1" applyAlignment="1">
      <alignment horizontal="left" vertical="center" wrapText="1"/>
    </xf>
    <xf numFmtId="0" fontId="80" fillId="0" borderId="0" xfId="0" applyFont="1" applyFill="1" applyBorder="1" applyAlignment="1">
      <alignment horizontal="left" vertical="center" wrapText="1"/>
    </xf>
    <xf numFmtId="0" fontId="80" fillId="0" borderId="11" xfId="0" applyFont="1" applyFill="1" applyBorder="1" applyAlignment="1">
      <alignment horizontal="left" vertical="center" wrapText="1"/>
    </xf>
    <xf numFmtId="0" fontId="80" fillId="0" borderId="9" xfId="0" applyFont="1" applyFill="1" applyBorder="1" applyAlignment="1">
      <alignment horizontal="left" vertical="center" wrapText="1"/>
    </xf>
    <xf numFmtId="0" fontId="80" fillId="0" borderId="6" xfId="0" applyFont="1" applyFill="1" applyBorder="1" applyAlignment="1">
      <alignment horizontal="left" vertical="center" wrapText="1"/>
    </xf>
    <xf numFmtId="0" fontId="80" fillId="0" borderId="7" xfId="0" applyFont="1" applyFill="1" applyBorder="1" applyAlignment="1">
      <alignment horizontal="left" vertical="center" wrapText="1"/>
    </xf>
    <xf numFmtId="0" fontId="7" fillId="0" borderId="2" xfId="0" applyFont="1" applyFill="1" applyBorder="1" applyAlignment="1">
      <alignment horizontal="left" vertical="center" wrapText="1"/>
    </xf>
    <xf numFmtId="0" fontId="7" fillId="0" borderId="3" xfId="0" applyFont="1" applyFill="1" applyBorder="1" applyAlignment="1">
      <alignment horizontal="left" vertical="center" wrapText="1"/>
    </xf>
  </cellXfs>
  <cellStyles count="6">
    <cellStyle name="スタイル 1" xfId="1" xr:uid="{00000000-0005-0000-0000-000000000000}"/>
    <cellStyle name="桁区切り" xfId="2" builtinId="6"/>
    <cellStyle name="桁区切り 2" xfId="3" xr:uid="{00000000-0005-0000-0000-000003000000}"/>
    <cellStyle name="通貨" xfId="4" builtinId="7"/>
    <cellStyle name="標準" xfId="0" builtinId="0"/>
    <cellStyle name="標準 2" xfId="5" xr:uid="{00000000-0005-0000-0000-000006000000}"/>
  </cellStyles>
  <dxfs count="121">
    <dxf>
      <fill>
        <patternFill>
          <bgColor theme="1"/>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theme="1"/>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theme="1"/>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theme="1"/>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66FF66"/>
      <rgbColor rgb="000000FF"/>
      <rgbColor rgb="0099FFCC"/>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FFFF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0066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14</xdr:col>
      <xdr:colOff>114300</xdr:colOff>
      <xdr:row>9</xdr:row>
      <xdr:rowOff>152400</xdr:rowOff>
    </xdr:from>
    <xdr:to>
      <xdr:col>18</xdr:col>
      <xdr:colOff>161925</xdr:colOff>
      <xdr:row>9</xdr:row>
      <xdr:rowOff>152400</xdr:rowOff>
    </xdr:to>
    <xdr:sp macro="" textlink="">
      <xdr:nvSpPr>
        <xdr:cNvPr id="59743" name="Line 8">
          <a:extLst>
            <a:ext uri="{FF2B5EF4-FFF2-40B4-BE49-F238E27FC236}">
              <a16:creationId xmlns:a16="http://schemas.microsoft.com/office/drawing/2014/main" id="{00000000-0008-0000-0000-00005FE90000}"/>
            </a:ext>
          </a:extLst>
        </xdr:cNvPr>
        <xdr:cNvSpPr>
          <a:spLocks noChangeShapeType="1"/>
        </xdr:cNvSpPr>
      </xdr:nvSpPr>
      <xdr:spPr bwMode="auto">
        <a:xfrm flipH="1">
          <a:off x="2914650" y="2381250"/>
          <a:ext cx="847725" cy="0"/>
        </a:xfrm>
        <a:prstGeom prst="line">
          <a:avLst/>
        </a:prstGeom>
        <a:noFill/>
        <a:ln w="9525">
          <a:solidFill>
            <a:srgbClr val="0000FF"/>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161925</xdr:colOff>
          <xdr:row>6</xdr:row>
          <xdr:rowOff>9525</xdr:rowOff>
        </xdr:from>
        <xdr:to>
          <xdr:col>5</xdr:col>
          <xdr:colOff>133350</xdr:colOff>
          <xdr:row>7</xdr:row>
          <xdr:rowOff>19050</xdr:rowOff>
        </xdr:to>
        <xdr:sp macro="" textlink="">
          <xdr:nvSpPr>
            <xdr:cNvPr id="59396" name="Object 4" hidden="1">
              <a:extLst>
                <a:ext uri="{63B3BB69-23CF-44E3-9099-C40C66FF867C}">
                  <a14:compatExt spid="_x0000_s59396"/>
                </a:ext>
                <a:ext uri="{FF2B5EF4-FFF2-40B4-BE49-F238E27FC236}">
                  <a16:creationId xmlns:a16="http://schemas.microsoft.com/office/drawing/2014/main" id="{00000000-0008-0000-0000-000004E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8</xdr:row>
          <xdr:rowOff>19050</xdr:rowOff>
        </xdr:from>
        <xdr:to>
          <xdr:col>18</xdr:col>
          <xdr:colOff>57150</xdr:colOff>
          <xdr:row>11</xdr:row>
          <xdr:rowOff>28575</xdr:rowOff>
        </xdr:to>
        <xdr:sp macro="" textlink="">
          <xdr:nvSpPr>
            <xdr:cNvPr id="59398" name="Object 6" hidden="1">
              <a:extLst>
                <a:ext uri="{63B3BB69-23CF-44E3-9099-C40C66FF867C}">
                  <a14:compatExt spid="_x0000_s59398"/>
                </a:ext>
                <a:ext uri="{FF2B5EF4-FFF2-40B4-BE49-F238E27FC236}">
                  <a16:creationId xmlns:a16="http://schemas.microsoft.com/office/drawing/2014/main" id="{00000000-0008-0000-0000-000006E80000}"/>
                </a:ext>
              </a:extLst>
            </xdr:cNvPr>
            <xdr:cNvSpPr/>
          </xdr:nvSpPr>
          <xdr:spPr bwMode="auto">
            <a:xfrm>
              <a:off x="0" y="0"/>
              <a:ext cx="0" cy="0"/>
            </a:xfrm>
            <a:prstGeom prst="rect">
              <a:avLst/>
            </a:prstGeom>
            <a:noFill/>
            <a:ln w="9525">
              <a:solidFill>
                <a:srgbClr val="0000FF" mc:Ignorable="a14" a14:legacySpreadsheetColorIndex="12"/>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25</xdr:col>
      <xdr:colOff>0</xdr:colOff>
      <xdr:row>29</xdr:row>
      <xdr:rowOff>0</xdr:rowOff>
    </xdr:from>
    <xdr:to>
      <xdr:col>25</xdr:col>
      <xdr:colOff>0</xdr:colOff>
      <xdr:row>29</xdr:row>
      <xdr:rowOff>0</xdr:rowOff>
    </xdr:to>
    <xdr:sp macro="" textlink="">
      <xdr:nvSpPr>
        <xdr:cNvPr id="210777" name="Line 17">
          <a:extLst>
            <a:ext uri="{FF2B5EF4-FFF2-40B4-BE49-F238E27FC236}">
              <a16:creationId xmlns:a16="http://schemas.microsoft.com/office/drawing/2014/main" id="{00000000-0008-0000-0C00-000059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78" name="Line 18">
          <a:extLst>
            <a:ext uri="{FF2B5EF4-FFF2-40B4-BE49-F238E27FC236}">
              <a16:creationId xmlns:a16="http://schemas.microsoft.com/office/drawing/2014/main" id="{00000000-0008-0000-0C00-00005A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79" name="Line 19">
          <a:extLst>
            <a:ext uri="{FF2B5EF4-FFF2-40B4-BE49-F238E27FC236}">
              <a16:creationId xmlns:a16="http://schemas.microsoft.com/office/drawing/2014/main" id="{00000000-0008-0000-0C00-00005B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0" name="Line 20">
          <a:extLst>
            <a:ext uri="{FF2B5EF4-FFF2-40B4-BE49-F238E27FC236}">
              <a16:creationId xmlns:a16="http://schemas.microsoft.com/office/drawing/2014/main" id="{00000000-0008-0000-0C00-00005C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1" name="Line 21">
          <a:extLst>
            <a:ext uri="{FF2B5EF4-FFF2-40B4-BE49-F238E27FC236}">
              <a16:creationId xmlns:a16="http://schemas.microsoft.com/office/drawing/2014/main" id="{00000000-0008-0000-0C00-00005D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2" name="Line 22">
          <a:extLst>
            <a:ext uri="{FF2B5EF4-FFF2-40B4-BE49-F238E27FC236}">
              <a16:creationId xmlns:a16="http://schemas.microsoft.com/office/drawing/2014/main" id="{00000000-0008-0000-0C00-00005E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3" name="Line 23">
          <a:extLst>
            <a:ext uri="{FF2B5EF4-FFF2-40B4-BE49-F238E27FC236}">
              <a16:creationId xmlns:a16="http://schemas.microsoft.com/office/drawing/2014/main" id="{00000000-0008-0000-0C00-00005F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4" name="Line 24">
          <a:extLst>
            <a:ext uri="{FF2B5EF4-FFF2-40B4-BE49-F238E27FC236}">
              <a16:creationId xmlns:a16="http://schemas.microsoft.com/office/drawing/2014/main" id="{00000000-0008-0000-0C00-000060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xdr:colOff>
      <xdr:row>40</xdr:row>
      <xdr:rowOff>57150</xdr:rowOff>
    </xdr:from>
    <xdr:to>
      <xdr:col>8</xdr:col>
      <xdr:colOff>0</xdr:colOff>
      <xdr:row>40</xdr:row>
      <xdr:rowOff>57150</xdr:rowOff>
    </xdr:to>
    <xdr:sp macro="" textlink="">
      <xdr:nvSpPr>
        <xdr:cNvPr id="210785" name="AutoShape 25">
          <a:extLst>
            <a:ext uri="{FF2B5EF4-FFF2-40B4-BE49-F238E27FC236}">
              <a16:creationId xmlns:a16="http://schemas.microsoft.com/office/drawing/2014/main" id="{00000000-0008-0000-0C00-000061370300}"/>
            </a:ext>
          </a:extLst>
        </xdr:cNvPr>
        <xdr:cNvSpPr>
          <a:spLocks noChangeArrowheads="1"/>
        </xdr:cNvSpPr>
      </xdr:nvSpPr>
      <xdr:spPr bwMode="auto">
        <a:xfrm>
          <a:off x="419100" y="9305925"/>
          <a:ext cx="11811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6" name="Line 27">
          <a:extLst>
            <a:ext uri="{FF2B5EF4-FFF2-40B4-BE49-F238E27FC236}">
              <a16:creationId xmlns:a16="http://schemas.microsoft.com/office/drawing/2014/main" id="{00000000-0008-0000-0C00-000062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7" name="Line 28">
          <a:extLst>
            <a:ext uri="{FF2B5EF4-FFF2-40B4-BE49-F238E27FC236}">
              <a16:creationId xmlns:a16="http://schemas.microsoft.com/office/drawing/2014/main" id="{00000000-0008-0000-0C00-000063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8" name="Line 29">
          <a:extLst>
            <a:ext uri="{FF2B5EF4-FFF2-40B4-BE49-F238E27FC236}">
              <a16:creationId xmlns:a16="http://schemas.microsoft.com/office/drawing/2014/main" id="{00000000-0008-0000-0C00-000064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9" name="Line 30">
          <a:extLst>
            <a:ext uri="{FF2B5EF4-FFF2-40B4-BE49-F238E27FC236}">
              <a16:creationId xmlns:a16="http://schemas.microsoft.com/office/drawing/2014/main" id="{00000000-0008-0000-0C00-000065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0" name="Line 31">
          <a:extLst>
            <a:ext uri="{FF2B5EF4-FFF2-40B4-BE49-F238E27FC236}">
              <a16:creationId xmlns:a16="http://schemas.microsoft.com/office/drawing/2014/main" id="{00000000-0008-0000-0C00-000066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1" name="Line 32">
          <a:extLst>
            <a:ext uri="{FF2B5EF4-FFF2-40B4-BE49-F238E27FC236}">
              <a16:creationId xmlns:a16="http://schemas.microsoft.com/office/drawing/2014/main" id="{00000000-0008-0000-0C00-000067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2" name="Line 33">
          <a:extLst>
            <a:ext uri="{FF2B5EF4-FFF2-40B4-BE49-F238E27FC236}">
              <a16:creationId xmlns:a16="http://schemas.microsoft.com/office/drawing/2014/main" id="{00000000-0008-0000-0C00-000068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3" name="Line 34">
          <a:extLst>
            <a:ext uri="{FF2B5EF4-FFF2-40B4-BE49-F238E27FC236}">
              <a16:creationId xmlns:a16="http://schemas.microsoft.com/office/drawing/2014/main" id="{00000000-0008-0000-0C00-000069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xdr:colOff>
      <xdr:row>40</xdr:row>
      <xdr:rowOff>57150</xdr:rowOff>
    </xdr:from>
    <xdr:to>
      <xdr:col>8</xdr:col>
      <xdr:colOff>0</xdr:colOff>
      <xdr:row>40</xdr:row>
      <xdr:rowOff>57150</xdr:rowOff>
    </xdr:to>
    <xdr:sp macro="" textlink="">
      <xdr:nvSpPr>
        <xdr:cNvPr id="210794" name="AutoShape 35">
          <a:extLst>
            <a:ext uri="{FF2B5EF4-FFF2-40B4-BE49-F238E27FC236}">
              <a16:creationId xmlns:a16="http://schemas.microsoft.com/office/drawing/2014/main" id="{00000000-0008-0000-0C00-00006A370300}"/>
            </a:ext>
          </a:extLst>
        </xdr:cNvPr>
        <xdr:cNvSpPr>
          <a:spLocks noChangeArrowheads="1"/>
        </xdr:cNvSpPr>
      </xdr:nvSpPr>
      <xdr:spPr bwMode="auto">
        <a:xfrm>
          <a:off x="419100" y="9305925"/>
          <a:ext cx="11811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5" name="Line 40">
          <a:extLst>
            <a:ext uri="{FF2B5EF4-FFF2-40B4-BE49-F238E27FC236}">
              <a16:creationId xmlns:a16="http://schemas.microsoft.com/office/drawing/2014/main" id="{00000000-0008-0000-0C00-00006B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6" name="Line 41">
          <a:extLst>
            <a:ext uri="{FF2B5EF4-FFF2-40B4-BE49-F238E27FC236}">
              <a16:creationId xmlns:a16="http://schemas.microsoft.com/office/drawing/2014/main" id="{00000000-0008-0000-0C00-00006C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7" name="Line 42">
          <a:extLst>
            <a:ext uri="{FF2B5EF4-FFF2-40B4-BE49-F238E27FC236}">
              <a16:creationId xmlns:a16="http://schemas.microsoft.com/office/drawing/2014/main" id="{00000000-0008-0000-0C00-00006D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8" name="Line 43">
          <a:extLst>
            <a:ext uri="{FF2B5EF4-FFF2-40B4-BE49-F238E27FC236}">
              <a16:creationId xmlns:a16="http://schemas.microsoft.com/office/drawing/2014/main" id="{00000000-0008-0000-0C00-00006E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9" name="Line 44">
          <a:extLst>
            <a:ext uri="{FF2B5EF4-FFF2-40B4-BE49-F238E27FC236}">
              <a16:creationId xmlns:a16="http://schemas.microsoft.com/office/drawing/2014/main" id="{00000000-0008-0000-0C00-00006F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0" name="Line 45">
          <a:extLst>
            <a:ext uri="{FF2B5EF4-FFF2-40B4-BE49-F238E27FC236}">
              <a16:creationId xmlns:a16="http://schemas.microsoft.com/office/drawing/2014/main" id="{00000000-0008-0000-0C00-000070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1" name="Line 46">
          <a:extLst>
            <a:ext uri="{FF2B5EF4-FFF2-40B4-BE49-F238E27FC236}">
              <a16:creationId xmlns:a16="http://schemas.microsoft.com/office/drawing/2014/main" id="{00000000-0008-0000-0C00-000071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2" name="Line 47">
          <a:extLst>
            <a:ext uri="{FF2B5EF4-FFF2-40B4-BE49-F238E27FC236}">
              <a16:creationId xmlns:a16="http://schemas.microsoft.com/office/drawing/2014/main" id="{00000000-0008-0000-0C00-000072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xdr:colOff>
      <xdr:row>40</xdr:row>
      <xdr:rowOff>57150</xdr:rowOff>
    </xdr:from>
    <xdr:to>
      <xdr:col>8</xdr:col>
      <xdr:colOff>0</xdr:colOff>
      <xdr:row>40</xdr:row>
      <xdr:rowOff>57150</xdr:rowOff>
    </xdr:to>
    <xdr:sp macro="" textlink="">
      <xdr:nvSpPr>
        <xdr:cNvPr id="210803" name="AutoShape 48">
          <a:extLst>
            <a:ext uri="{FF2B5EF4-FFF2-40B4-BE49-F238E27FC236}">
              <a16:creationId xmlns:a16="http://schemas.microsoft.com/office/drawing/2014/main" id="{00000000-0008-0000-0C00-000073370300}"/>
            </a:ext>
          </a:extLst>
        </xdr:cNvPr>
        <xdr:cNvSpPr>
          <a:spLocks noChangeArrowheads="1"/>
        </xdr:cNvSpPr>
      </xdr:nvSpPr>
      <xdr:spPr bwMode="auto">
        <a:xfrm>
          <a:off x="419100" y="9305925"/>
          <a:ext cx="11811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4" name="Line 49">
          <a:extLst>
            <a:ext uri="{FF2B5EF4-FFF2-40B4-BE49-F238E27FC236}">
              <a16:creationId xmlns:a16="http://schemas.microsoft.com/office/drawing/2014/main" id="{00000000-0008-0000-0C00-000074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5" name="Line 50">
          <a:extLst>
            <a:ext uri="{FF2B5EF4-FFF2-40B4-BE49-F238E27FC236}">
              <a16:creationId xmlns:a16="http://schemas.microsoft.com/office/drawing/2014/main" id="{00000000-0008-0000-0C00-000075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6" name="Line 51">
          <a:extLst>
            <a:ext uri="{FF2B5EF4-FFF2-40B4-BE49-F238E27FC236}">
              <a16:creationId xmlns:a16="http://schemas.microsoft.com/office/drawing/2014/main" id="{00000000-0008-0000-0C00-000076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7" name="Line 52">
          <a:extLst>
            <a:ext uri="{FF2B5EF4-FFF2-40B4-BE49-F238E27FC236}">
              <a16:creationId xmlns:a16="http://schemas.microsoft.com/office/drawing/2014/main" id="{00000000-0008-0000-0C00-000077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8" name="Line 53">
          <a:extLst>
            <a:ext uri="{FF2B5EF4-FFF2-40B4-BE49-F238E27FC236}">
              <a16:creationId xmlns:a16="http://schemas.microsoft.com/office/drawing/2014/main" id="{00000000-0008-0000-0C00-000078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9" name="Line 54">
          <a:extLst>
            <a:ext uri="{FF2B5EF4-FFF2-40B4-BE49-F238E27FC236}">
              <a16:creationId xmlns:a16="http://schemas.microsoft.com/office/drawing/2014/main" id="{00000000-0008-0000-0C00-000079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10" name="Line 55">
          <a:extLst>
            <a:ext uri="{FF2B5EF4-FFF2-40B4-BE49-F238E27FC236}">
              <a16:creationId xmlns:a16="http://schemas.microsoft.com/office/drawing/2014/main" id="{00000000-0008-0000-0C00-00007A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11" name="Line 56">
          <a:extLst>
            <a:ext uri="{FF2B5EF4-FFF2-40B4-BE49-F238E27FC236}">
              <a16:creationId xmlns:a16="http://schemas.microsoft.com/office/drawing/2014/main" id="{00000000-0008-0000-0C00-00007B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0</xdr:row>
      <xdr:rowOff>95250</xdr:rowOff>
    </xdr:from>
    <xdr:to>
      <xdr:col>33</xdr:col>
      <xdr:colOff>0</xdr:colOff>
      <xdr:row>2</xdr:row>
      <xdr:rowOff>114300</xdr:rowOff>
    </xdr:to>
    <xdr:sp macro="" textlink="">
      <xdr:nvSpPr>
        <xdr:cNvPr id="37" name="AutoShape 58">
          <a:extLst>
            <a:ext uri="{FF2B5EF4-FFF2-40B4-BE49-F238E27FC236}">
              <a16:creationId xmlns:a16="http://schemas.microsoft.com/office/drawing/2014/main" id="{00000000-0008-0000-0C00-000025000000}"/>
            </a:ext>
          </a:extLst>
        </xdr:cNvPr>
        <xdr:cNvSpPr>
          <a:spLocks noChangeArrowheads="1"/>
        </xdr:cNvSpPr>
      </xdr:nvSpPr>
      <xdr:spPr bwMode="auto">
        <a:xfrm>
          <a:off x="400050" y="95250"/>
          <a:ext cx="6200775" cy="438150"/>
        </a:xfrm>
        <a:prstGeom prst="foldedCorner">
          <a:avLst>
            <a:gd name="adj" fmla="val 12500"/>
          </a:avLst>
        </a:prstGeom>
        <a:solidFill>
          <a:srgbClr val="FFFF99"/>
        </a:solidFill>
        <a:ln w="12700">
          <a:solidFill>
            <a:srgbClr val="000000"/>
          </a:solidFill>
          <a:round/>
          <a:headEnd/>
          <a:tailEnd/>
        </a:ln>
      </xdr:spPr>
      <xdr:txBody>
        <a:bodyPr vertOverflow="clip" wrap="square" lIns="36576" tIns="18288" rIns="36576" bIns="18288" anchor="ctr" upright="1"/>
        <a:lstStyle/>
        <a:p>
          <a:pPr algn="ctr" rtl="0">
            <a:defRPr sz="1000"/>
          </a:pPr>
          <a:r>
            <a:rPr lang="ja-JP" altLang="en-US" sz="1200" b="1" i="0" strike="noStrike">
              <a:solidFill>
                <a:srgbClr val="000000"/>
              </a:solidFill>
              <a:latin typeface="ＭＳ Ｐゴシック"/>
              <a:ea typeface="ＭＳ Ｐゴシック"/>
            </a:rPr>
            <a:t>ローテーションを組むために必要な保育士数を算出するための簡易算出方法</a:t>
          </a:r>
        </a:p>
      </xdr:txBody>
    </xdr:sp>
    <xdr:clientData/>
  </xdr:twoCellAnchor>
  <xdr:twoCellAnchor>
    <xdr:from>
      <xdr:col>3</xdr:col>
      <xdr:colOff>190500</xdr:colOff>
      <xdr:row>58</xdr:row>
      <xdr:rowOff>66675</xdr:rowOff>
    </xdr:from>
    <xdr:to>
      <xdr:col>14</xdr:col>
      <xdr:colOff>133350</xdr:colOff>
      <xdr:row>59</xdr:row>
      <xdr:rowOff>200025</xdr:rowOff>
    </xdr:to>
    <xdr:sp macro="" textlink="">
      <xdr:nvSpPr>
        <xdr:cNvPr id="38" name="AutoShape 66">
          <a:extLst>
            <a:ext uri="{FF2B5EF4-FFF2-40B4-BE49-F238E27FC236}">
              <a16:creationId xmlns:a16="http://schemas.microsoft.com/office/drawing/2014/main" id="{00000000-0008-0000-0C00-000026000000}"/>
            </a:ext>
          </a:extLst>
        </xdr:cNvPr>
        <xdr:cNvSpPr>
          <a:spLocks/>
        </xdr:cNvSpPr>
      </xdr:nvSpPr>
      <xdr:spPr bwMode="auto">
        <a:xfrm>
          <a:off x="790575" y="14049375"/>
          <a:ext cx="2143125" cy="476250"/>
        </a:xfrm>
        <a:prstGeom prst="borderCallout2">
          <a:avLst>
            <a:gd name="adj1" fmla="val 24000"/>
            <a:gd name="adj2" fmla="val 103556"/>
            <a:gd name="adj3" fmla="val 24000"/>
            <a:gd name="adj4" fmla="val 108000"/>
            <a:gd name="adj5" fmla="val -26000"/>
            <a:gd name="adj6" fmla="val 112444"/>
          </a:avLst>
        </a:prstGeom>
        <a:solidFill>
          <a:srgbClr val="FFFF99"/>
        </a:solidFill>
        <a:ln w="3175">
          <a:solidFill>
            <a:srgbClr val="000000"/>
          </a:solidFill>
          <a:miter lim="800000"/>
          <a:headEnd/>
          <a:tailEnd type="oval" w="med" len="med"/>
        </a:ln>
        <a:effectLst/>
      </xdr:spPr>
      <xdr:txBody>
        <a:bodyPr vertOverflow="clip" wrap="square" lIns="27432" tIns="18288" rIns="27432" bIns="18288" anchor="ctr" upright="1"/>
        <a:lstStyle/>
        <a:p>
          <a:pPr algn="ctr" rtl="0">
            <a:lnSpc>
              <a:spcPts val="1100"/>
            </a:lnSpc>
            <a:defRPr sz="1000"/>
          </a:pPr>
          <a:r>
            <a:rPr lang="ja-JP" altLang="en-US" sz="900" b="0" i="0" strike="noStrike">
              <a:solidFill>
                <a:srgbClr val="000000"/>
              </a:solidFill>
              <a:latin typeface="ＭＳ Ｐゴシック"/>
              <a:ea typeface="ＭＳ Ｐゴシック"/>
            </a:rPr>
            <a:t>原則として</a:t>
          </a:r>
          <a:r>
            <a:rPr lang="en-US" altLang="ja-JP" sz="900" b="0" i="0" strike="noStrike">
              <a:solidFill>
                <a:srgbClr val="000000"/>
              </a:solidFill>
              <a:latin typeface="ＭＳ Ｐゴシック"/>
              <a:ea typeface="ＭＳ Ｐゴシック"/>
            </a:rPr>
            <a:t>1</a:t>
          </a:r>
          <a:r>
            <a:rPr lang="ja-JP" altLang="en-US" sz="900" b="0" i="0" strike="noStrike">
              <a:solidFill>
                <a:srgbClr val="000000"/>
              </a:solidFill>
              <a:latin typeface="ＭＳ Ｐゴシック"/>
              <a:ea typeface="ＭＳ Ｐゴシック"/>
            </a:rPr>
            <a:t>月を</a:t>
          </a:r>
          <a:r>
            <a:rPr lang="en-US" altLang="ja-JP" sz="900" b="0" i="0" strike="noStrike">
              <a:solidFill>
                <a:srgbClr val="000000"/>
              </a:solidFill>
              <a:latin typeface="ＭＳ Ｐゴシック"/>
              <a:ea typeface="ＭＳ Ｐゴシック"/>
            </a:rPr>
            <a:t>4</a:t>
          </a:r>
          <a:r>
            <a:rPr lang="ja-JP" altLang="en-US" sz="900" b="0" i="0" strike="noStrike">
              <a:solidFill>
                <a:srgbClr val="000000"/>
              </a:solidFill>
              <a:latin typeface="ＭＳ Ｐゴシック"/>
              <a:ea typeface="ＭＳ Ｐゴシック"/>
            </a:rPr>
            <a:t>週間として計算</a:t>
          </a:r>
        </a:p>
        <a:p>
          <a:pPr algn="ctr" rtl="0">
            <a:lnSpc>
              <a:spcPts val="1100"/>
            </a:lnSpc>
            <a:defRPr sz="1000"/>
          </a:pPr>
          <a:r>
            <a:rPr lang="ja-JP" altLang="en-US" sz="900" b="0" i="0" strike="noStrike">
              <a:solidFill>
                <a:srgbClr val="000000"/>
              </a:solidFill>
              <a:latin typeface="ＭＳ Ｐゴシック"/>
              <a:ea typeface="ＭＳ Ｐゴシック"/>
            </a:rPr>
            <a:t>（例）</a:t>
          </a:r>
          <a:r>
            <a:rPr lang="en-US" altLang="ja-JP" sz="900" b="0" i="0" strike="noStrike">
              <a:solidFill>
                <a:srgbClr val="000000"/>
              </a:solidFill>
              <a:latin typeface="ＭＳ Ｐゴシック"/>
              <a:ea typeface="ＭＳ Ｐゴシック"/>
            </a:rPr>
            <a:t>14</a:t>
          </a:r>
          <a:r>
            <a:rPr lang="ja-JP" altLang="en-US" sz="900" b="0" i="0" strike="noStrike">
              <a:solidFill>
                <a:srgbClr val="000000"/>
              </a:solidFill>
              <a:latin typeface="ＭＳ Ｐゴシック"/>
              <a:ea typeface="ＭＳ Ｐゴシック"/>
            </a:rPr>
            <a:t>人</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週</a:t>
          </a:r>
          <a:r>
            <a:rPr lang="en-US" altLang="ja-JP" sz="900" b="0" i="0" strike="noStrike">
              <a:solidFill>
                <a:srgbClr val="000000"/>
              </a:solidFill>
              <a:latin typeface="ＭＳ Ｐゴシック"/>
              <a:ea typeface="ＭＳ Ｐゴシック"/>
            </a:rPr>
            <a:t>40</a:t>
          </a:r>
          <a:r>
            <a:rPr lang="ja-JP" altLang="en-US" sz="900" b="0" i="0" strike="noStrike">
              <a:solidFill>
                <a:srgbClr val="000000"/>
              </a:solidFill>
              <a:latin typeface="ＭＳ Ｐゴシック"/>
              <a:ea typeface="ＭＳ Ｐゴシック"/>
            </a:rPr>
            <a:t>時間</a:t>
          </a:r>
          <a:r>
            <a:rPr lang="en-US" altLang="ja-JP" sz="900" b="0" i="0" strike="noStrike">
              <a:solidFill>
                <a:srgbClr val="000000"/>
              </a:solidFill>
              <a:latin typeface="ＭＳ Ｐゴシック"/>
              <a:ea typeface="ＭＳ Ｐゴシック"/>
            </a:rPr>
            <a:t>×4</a:t>
          </a:r>
          <a:r>
            <a:rPr lang="ja-JP" altLang="en-US" sz="900" b="0" i="0" strike="noStrike">
              <a:solidFill>
                <a:srgbClr val="000000"/>
              </a:solidFill>
              <a:latin typeface="ＭＳ Ｐゴシック"/>
              <a:ea typeface="ＭＳ Ｐゴシック"/>
            </a:rPr>
            <a:t>週間</a:t>
          </a:r>
        </a:p>
      </xdr:txBody>
    </xdr:sp>
    <xdr:clientData/>
  </xdr:twoCellAnchor>
  <xdr:twoCellAnchor>
    <xdr:from>
      <xdr:col>18</xdr:col>
      <xdr:colOff>0</xdr:colOff>
      <xdr:row>40</xdr:row>
      <xdr:rowOff>57150</xdr:rowOff>
    </xdr:from>
    <xdr:to>
      <xdr:col>18</xdr:col>
      <xdr:colOff>0</xdr:colOff>
      <xdr:row>40</xdr:row>
      <xdr:rowOff>57150</xdr:rowOff>
    </xdr:to>
    <xdr:sp macro="" textlink="">
      <xdr:nvSpPr>
        <xdr:cNvPr id="210814" name="AutoShape 67">
          <a:extLst>
            <a:ext uri="{FF2B5EF4-FFF2-40B4-BE49-F238E27FC236}">
              <a16:creationId xmlns:a16="http://schemas.microsoft.com/office/drawing/2014/main" id="{00000000-0008-0000-0C00-00007E370300}"/>
            </a:ext>
          </a:extLst>
        </xdr:cNvPr>
        <xdr:cNvSpPr>
          <a:spLocks noChangeArrowheads="1"/>
        </xdr:cNvSpPr>
      </xdr:nvSpPr>
      <xdr:spPr bwMode="auto">
        <a:xfrm>
          <a:off x="3600450" y="9305925"/>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0</xdr:colOff>
      <xdr:row>40</xdr:row>
      <xdr:rowOff>57150</xdr:rowOff>
    </xdr:from>
    <xdr:to>
      <xdr:col>18</xdr:col>
      <xdr:colOff>0</xdr:colOff>
      <xdr:row>40</xdr:row>
      <xdr:rowOff>57150</xdr:rowOff>
    </xdr:to>
    <xdr:sp macro="" textlink="">
      <xdr:nvSpPr>
        <xdr:cNvPr id="210815" name="AutoShape 68">
          <a:extLst>
            <a:ext uri="{FF2B5EF4-FFF2-40B4-BE49-F238E27FC236}">
              <a16:creationId xmlns:a16="http://schemas.microsoft.com/office/drawing/2014/main" id="{00000000-0008-0000-0C00-00007F370300}"/>
            </a:ext>
          </a:extLst>
        </xdr:cNvPr>
        <xdr:cNvSpPr>
          <a:spLocks noChangeArrowheads="1"/>
        </xdr:cNvSpPr>
      </xdr:nvSpPr>
      <xdr:spPr bwMode="auto">
        <a:xfrm>
          <a:off x="3600450" y="9305925"/>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0</xdr:colOff>
      <xdr:row>40</xdr:row>
      <xdr:rowOff>57150</xdr:rowOff>
    </xdr:from>
    <xdr:to>
      <xdr:col>18</xdr:col>
      <xdr:colOff>0</xdr:colOff>
      <xdr:row>40</xdr:row>
      <xdr:rowOff>57150</xdr:rowOff>
    </xdr:to>
    <xdr:sp macro="" textlink="">
      <xdr:nvSpPr>
        <xdr:cNvPr id="210816" name="AutoShape 69">
          <a:extLst>
            <a:ext uri="{FF2B5EF4-FFF2-40B4-BE49-F238E27FC236}">
              <a16:creationId xmlns:a16="http://schemas.microsoft.com/office/drawing/2014/main" id="{00000000-0008-0000-0C00-000080370300}"/>
            </a:ext>
          </a:extLst>
        </xdr:cNvPr>
        <xdr:cNvSpPr>
          <a:spLocks noChangeArrowheads="1"/>
        </xdr:cNvSpPr>
      </xdr:nvSpPr>
      <xdr:spPr bwMode="auto">
        <a:xfrm>
          <a:off x="3600450" y="9305925"/>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34636</xdr:colOff>
      <xdr:row>64</xdr:row>
      <xdr:rowOff>41566</xdr:rowOff>
    </xdr:from>
    <xdr:to>
      <xdr:col>15</xdr:col>
      <xdr:colOff>34636</xdr:colOff>
      <xdr:row>66</xdr:row>
      <xdr:rowOff>32041</xdr:rowOff>
    </xdr:to>
    <xdr:sp macro="" textlink="">
      <xdr:nvSpPr>
        <xdr:cNvPr id="42" name="AutoShape 73">
          <a:extLst>
            <a:ext uri="{FF2B5EF4-FFF2-40B4-BE49-F238E27FC236}">
              <a16:creationId xmlns:a16="http://schemas.microsoft.com/office/drawing/2014/main" id="{00000000-0008-0000-0C00-00002A000000}"/>
            </a:ext>
          </a:extLst>
        </xdr:cNvPr>
        <xdr:cNvSpPr>
          <a:spLocks/>
        </xdr:cNvSpPr>
      </xdr:nvSpPr>
      <xdr:spPr bwMode="auto">
        <a:xfrm>
          <a:off x="634711" y="16081666"/>
          <a:ext cx="2400300" cy="676275"/>
        </a:xfrm>
        <a:prstGeom prst="borderCallout2">
          <a:avLst>
            <a:gd name="adj1" fmla="val 16903"/>
            <a:gd name="adj2" fmla="val 103176"/>
            <a:gd name="adj3" fmla="val 16903"/>
            <a:gd name="adj4" fmla="val 108731"/>
            <a:gd name="adj5" fmla="val -19718"/>
            <a:gd name="adj6" fmla="val 114681"/>
          </a:avLst>
        </a:prstGeom>
        <a:solidFill>
          <a:srgbClr val="FFFF99"/>
        </a:solidFill>
        <a:ln w="3175">
          <a:solidFill>
            <a:srgbClr val="000000"/>
          </a:solidFill>
          <a:miter lim="800000"/>
          <a:headEnd/>
          <a:tailEnd type="oval" w="med" len="med"/>
        </a:ln>
        <a:effectLst/>
      </xdr:spPr>
      <xdr:txBody>
        <a:bodyPr vertOverflow="clip" wrap="square" lIns="27432" tIns="18288" rIns="0" bIns="18288" anchor="ctr" upright="1"/>
        <a:lstStyle/>
        <a:p>
          <a:pPr algn="l" rtl="0">
            <a:lnSpc>
              <a:spcPts val="1000"/>
            </a:lnSpc>
            <a:defRPr sz="1000"/>
          </a:pPr>
          <a:r>
            <a:rPr lang="ja-JP" altLang="en-US" sz="900" b="0" i="0" strike="noStrike">
              <a:solidFill>
                <a:srgbClr val="000000"/>
              </a:solidFill>
              <a:latin typeface="ＭＳ Ｐゴシック"/>
              <a:ea typeface="ＭＳ Ｐゴシック"/>
            </a:rPr>
            <a:t>短時間勤務保育士の定数加算要件に適合しないため、時間数は計上（常勤換算）は行わない。</a:t>
          </a:r>
        </a:p>
      </xdr:txBody>
    </xdr:sp>
    <xdr:clientData/>
  </xdr:twoCellAnchor>
  <xdr:twoCellAnchor>
    <xdr:from>
      <xdr:col>10</xdr:col>
      <xdr:colOff>95250</xdr:colOff>
      <xdr:row>60</xdr:row>
      <xdr:rowOff>295275</xdr:rowOff>
    </xdr:from>
    <xdr:to>
      <xdr:col>21</xdr:col>
      <xdr:colOff>38100</xdr:colOff>
      <xdr:row>62</xdr:row>
      <xdr:rowOff>85725</xdr:rowOff>
    </xdr:to>
    <xdr:sp macro="" textlink="">
      <xdr:nvSpPr>
        <xdr:cNvPr id="43" name="AutoShape 74">
          <a:extLst>
            <a:ext uri="{FF2B5EF4-FFF2-40B4-BE49-F238E27FC236}">
              <a16:creationId xmlns:a16="http://schemas.microsoft.com/office/drawing/2014/main" id="{00000000-0008-0000-0C00-00002B000000}"/>
            </a:ext>
          </a:extLst>
        </xdr:cNvPr>
        <xdr:cNvSpPr>
          <a:spLocks/>
        </xdr:cNvSpPr>
      </xdr:nvSpPr>
      <xdr:spPr bwMode="auto">
        <a:xfrm>
          <a:off x="2095500" y="14963775"/>
          <a:ext cx="2143125" cy="476250"/>
        </a:xfrm>
        <a:prstGeom prst="borderCallout2">
          <a:avLst>
            <a:gd name="adj1" fmla="val 24000"/>
            <a:gd name="adj2" fmla="val 103556"/>
            <a:gd name="adj3" fmla="val 24000"/>
            <a:gd name="adj4" fmla="val 127111"/>
            <a:gd name="adj5" fmla="val -40000"/>
            <a:gd name="adj6" fmla="val 160000"/>
          </a:avLst>
        </a:prstGeom>
        <a:solidFill>
          <a:srgbClr val="FFFF99"/>
        </a:solidFill>
        <a:ln w="3175">
          <a:solidFill>
            <a:srgbClr val="000000"/>
          </a:solidFill>
          <a:miter lim="800000"/>
          <a:headEnd/>
          <a:tailEnd type="oval" w="med" len="med"/>
        </a:ln>
        <a:effectLst/>
      </xdr:spPr>
      <xdr:txBody>
        <a:bodyPr vertOverflow="clip" wrap="square" lIns="27432" tIns="18288" rIns="27432" bIns="18288" anchor="ctr" upright="1"/>
        <a:lstStyle/>
        <a:p>
          <a:pPr algn="ctr" rtl="0">
            <a:defRPr sz="1000"/>
          </a:pPr>
          <a:r>
            <a:rPr lang="ja-JP" altLang="en-US" sz="900" b="0" i="0" strike="noStrike">
              <a:solidFill>
                <a:srgbClr val="000000"/>
              </a:solidFill>
              <a:latin typeface="ＭＳ Ｐゴシック"/>
              <a:ea typeface="ＭＳ Ｐゴシック"/>
            </a:rPr>
            <a:t>（）内数：</a:t>
          </a:r>
          <a:r>
            <a:rPr lang="ja-JP" altLang="en-US" sz="900" b="0" i="0" u="none" strike="noStrike">
              <a:solidFill>
                <a:sysClr val="windowText" lastClr="000000"/>
              </a:solidFill>
              <a:latin typeface="ＭＳ Ｐゴシック"/>
              <a:ea typeface="ＭＳ Ｐゴシック"/>
            </a:rPr>
            <a:t>一時預かり</a:t>
          </a:r>
          <a:r>
            <a:rPr lang="ja-JP" altLang="en-US" sz="900" b="0" i="0" strike="noStrike">
              <a:solidFill>
                <a:srgbClr val="000000"/>
              </a:solidFill>
              <a:latin typeface="ＭＳ Ｐゴシック"/>
              <a:ea typeface="ＭＳ Ｐゴシック"/>
            </a:rPr>
            <a:t>児童数</a:t>
          </a:r>
        </a:p>
      </xdr:txBody>
    </xdr:sp>
    <xdr:clientData/>
  </xdr:twoCellAnchor>
  <xdr:twoCellAnchor>
    <xdr:from>
      <xdr:col>19</xdr:col>
      <xdr:colOff>19050</xdr:colOff>
      <xdr:row>40</xdr:row>
      <xdr:rowOff>57150</xdr:rowOff>
    </xdr:from>
    <xdr:to>
      <xdr:col>25</xdr:col>
      <xdr:colOff>0</xdr:colOff>
      <xdr:row>40</xdr:row>
      <xdr:rowOff>57150</xdr:rowOff>
    </xdr:to>
    <xdr:sp macro="" textlink="">
      <xdr:nvSpPr>
        <xdr:cNvPr id="210819" name="AutoShape 75">
          <a:extLst>
            <a:ext uri="{FF2B5EF4-FFF2-40B4-BE49-F238E27FC236}">
              <a16:creationId xmlns:a16="http://schemas.microsoft.com/office/drawing/2014/main" id="{00000000-0008-0000-0C00-000083370300}"/>
            </a:ext>
          </a:extLst>
        </xdr:cNvPr>
        <xdr:cNvSpPr>
          <a:spLocks noChangeArrowheads="1"/>
        </xdr:cNvSpPr>
      </xdr:nvSpPr>
      <xdr:spPr bwMode="auto">
        <a:xfrm>
          <a:off x="3819525" y="9305925"/>
          <a:ext cx="11811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19050</xdr:colOff>
      <xdr:row>40</xdr:row>
      <xdr:rowOff>57150</xdr:rowOff>
    </xdr:from>
    <xdr:to>
      <xdr:col>25</xdr:col>
      <xdr:colOff>0</xdr:colOff>
      <xdr:row>40</xdr:row>
      <xdr:rowOff>57150</xdr:rowOff>
    </xdr:to>
    <xdr:sp macro="" textlink="">
      <xdr:nvSpPr>
        <xdr:cNvPr id="210820" name="AutoShape 76">
          <a:extLst>
            <a:ext uri="{FF2B5EF4-FFF2-40B4-BE49-F238E27FC236}">
              <a16:creationId xmlns:a16="http://schemas.microsoft.com/office/drawing/2014/main" id="{00000000-0008-0000-0C00-000084370300}"/>
            </a:ext>
          </a:extLst>
        </xdr:cNvPr>
        <xdr:cNvSpPr>
          <a:spLocks noChangeArrowheads="1"/>
        </xdr:cNvSpPr>
      </xdr:nvSpPr>
      <xdr:spPr bwMode="auto">
        <a:xfrm>
          <a:off x="3819525" y="9305925"/>
          <a:ext cx="11811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19050</xdr:colOff>
      <xdr:row>40</xdr:row>
      <xdr:rowOff>57150</xdr:rowOff>
    </xdr:from>
    <xdr:to>
      <xdr:col>25</xdr:col>
      <xdr:colOff>0</xdr:colOff>
      <xdr:row>40</xdr:row>
      <xdr:rowOff>57150</xdr:rowOff>
    </xdr:to>
    <xdr:sp macro="" textlink="">
      <xdr:nvSpPr>
        <xdr:cNvPr id="210821" name="AutoShape 77">
          <a:extLst>
            <a:ext uri="{FF2B5EF4-FFF2-40B4-BE49-F238E27FC236}">
              <a16:creationId xmlns:a16="http://schemas.microsoft.com/office/drawing/2014/main" id="{00000000-0008-0000-0C00-000085370300}"/>
            </a:ext>
          </a:extLst>
        </xdr:cNvPr>
        <xdr:cNvSpPr>
          <a:spLocks noChangeArrowheads="1"/>
        </xdr:cNvSpPr>
      </xdr:nvSpPr>
      <xdr:spPr bwMode="auto">
        <a:xfrm>
          <a:off x="3819525" y="9305925"/>
          <a:ext cx="11811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104775</xdr:colOff>
      <xdr:row>72</xdr:row>
      <xdr:rowOff>171450</xdr:rowOff>
    </xdr:from>
    <xdr:to>
      <xdr:col>24</xdr:col>
      <xdr:colOff>123825</xdr:colOff>
      <xdr:row>73</xdr:row>
      <xdr:rowOff>190500</xdr:rowOff>
    </xdr:to>
    <xdr:cxnSp macro="">
      <xdr:nvCxnSpPr>
        <xdr:cNvPr id="210822" name="AutoShape 80">
          <a:extLst>
            <a:ext uri="{FF2B5EF4-FFF2-40B4-BE49-F238E27FC236}">
              <a16:creationId xmlns:a16="http://schemas.microsoft.com/office/drawing/2014/main" id="{00000000-0008-0000-0C00-000086370300}"/>
            </a:ext>
          </a:extLst>
        </xdr:cNvPr>
        <xdr:cNvCxnSpPr>
          <a:cxnSpLocks noChangeShapeType="1"/>
        </xdr:cNvCxnSpPr>
      </xdr:nvCxnSpPr>
      <xdr:spPr bwMode="auto">
        <a:xfrm>
          <a:off x="2905125" y="18954750"/>
          <a:ext cx="2019300" cy="361950"/>
        </a:xfrm>
        <a:prstGeom prst="bentConnector3">
          <a:avLst>
            <a:gd name="adj1" fmla="val 50000"/>
          </a:avLst>
        </a:prstGeom>
        <a:noFill/>
        <a:ln w="12700">
          <a:solidFill>
            <a:srgbClr val="000000"/>
          </a:solidFill>
          <a:miter lim="800000"/>
          <a:headEnd/>
          <a:tailEnd type="triangle" w="sm" len="med"/>
        </a:ln>
        <a:extLst>
          <a:ext uri="{909E8E84-426E-40DD-AFC4-6F175D3DCCD1}">
            <a14:hiddenFill xmlns:a14="http://schemas.microsoft.com/office/drawing/2010/main">
              <a:noFill/>
            </a14:hiddenFill>
          </a:ext>
        </a:extLst>
      </xdr:spPr>
    </xdr:cxnSp>
    <xdr:clientData/>
  </xdr:twoCellAnchor>
  <xdr:twoCellAnchor>
    <xdr:from>
      <xdr:col>14</xdr:col>
      <xdr:colOff>171450</xdr:colOff>
      <xdr:row>55</xdr:row>
      <xdr:rowOff>123825</xdr:rowOff>
    </xdr:from>
    <xdr:to>
      <xdr:col>21</xdr:col>
      <xdr:colOff>142875</xdr:colOff>
      <xdr:row>56</xdr:row>
      <xdr:rowOff>19050</xdr:rowOff>
    </xdr:to>
    <xdr:cxnSp macro="">
      <xdr:nvCxnSpPr>
        <xdr:cNvPr id="210823" name="AutoShape 81">
          <a:extLst>
            <a:ext uri="{FF2B5EF4-FFF2-40B4-BE49-F238E27FC236}">
              <a16:creationId xmlns:a16="http://schemas.microsoft.com/office/drawing/2014/main" id="{00000000-0008-0000-0C00-000087370300}"/>
            </a:ext>
          </a:extLst>
        </xdr:cNvPr>
        <xdr:cNvCxnSpPr>
          <a:cxnSpLocks noChangeShapeType="1"/>
        </xdr:cNvCxnSpPr>
      </xdr:nvCxnSpPr>
      <xdr:spPr bwMode="auto">
        <a:xfrm>
          <a:off x="2971800" y="13077825"/>
          <a:ext cx="1371600" cy="238125"/>
        </a:xfrm>
        <a:prstGeom prst="bentConnector3">
          <a:avLst>
            <a:gd name="adj1" fmla="val 50000"/>
          </a:avLst>
        </a:prstGeom>
        <a:noFill/>
        <a:ln w="12700">
          <a:solidFill>
            <a:srgbClr val="000000"/>
          </a:solidFill>
          <a:miter lim="800000"/>
          <a:headEnd/>
          <a:tailEnd type="triangle" w="sm" len="med"/>
        </a:ln>
        <a:extLst>
          <a:ext uri="{909E8E84-426E-40DD-AFC4-6F175D3DCCD1}">
            <a14:hiddenFill xmlns:a14="http://schemas.microsoft.com/office/drawing/2010/main">
              <a:noFill/>
            </a14:hiddenFill>
          </a:ext>
        </a:extLst>
      </xdr:spPr>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xdr:row>
          <xdr:rowOff>209550</xdr:rowOff>
        </xdr:from>
        <xdr:to>
          <xdr:col>2</xdr:col>
          <xdr:colOff>19050</xdr:colOff>
          <xdr:row>6</xdr:row>
          <xdr:rowOff>38100</xdr:rowOff>
        </xdr:to>
        <xdr:sp macro="" textlink="">
          <xdr:nvSpPr>
            <xdr:cNvPr id="218115" name="Check Box 3" hidden="1">
              <a:extLst>
                <a:ext uri="{63B3BB69-23CF-44E3-9099-C40C66FF867C}">
                  <a14:compatExt spid="_x0000_s218115"/>
                </a:ext>
                <a:ext uri="{FF2B5EF4-FFF2-40B4-BE49-F238E27FC236}">
                  <a16:creationId xmlns:a16="http://schemas.microsoft.com/office/drawing/2014/main" id="{00000000-0008-0000-0300-00000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209550</xdr:rowOff>
        </xdr:from>
        <xdr:to>
          <xdr:col>2</xdr:col>
          <xdr:colOff>19050</xdr:colOff>
          <xdr:row>6</xdr:row>
          <xdr:rowOff>38100</xdr:rowOff>
        </xdr:to>
        <xdr:sp macro="" textlink="">
          <xdr:nvSpPr>
            <xdr:cNvPr id="218116" name="Check Box 4" hidden="1">
              <a:extLst>
                <a:ext uri="{63B3BB69-23CF-44E3-9099-C40C66FF867C}">
                  <a14:compatExt spid="_x0000_s218116"/>
                </a:ext>
                <a:ext uri="{FF2B5EF4-FFF2-40B4-BE49-F238E27FC236}">
                  <a16:creationId xmlns:a16="http://schemas.microsoft.com/office/drawing/2014/main" id="{00000000-0008-0000-0300-00000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209550</xdr:rowOff>
        </xdr:from>
        <xdr:to>
          <xdr:col>2</xdr:col>
          <xdr:colOff>19050</xdr:colOff>
          <xdr:row>6</xdr:row>
          <xdr:rowOff>38100</xdr:rowOff>
        </xdr:to>
        <xdr:sp macro="" textlink="">
          <xdr:nvSpPr>
            <xdr:cNvPr id="218117" name="Check Box 5" hidden="1">
              <a:extLst>
                <a:ext uri="{63B3BB69-23CF-44E3-9099-C40C66FF867C}">
                  <a14:compatExt spid="_x0000_s218117"/>
                </a:ext>
                <a:ext uri="{FF2B5EF4-FFF2-40B4-BE49-F238E27FC236}">
                  <a16:creationId xmlns:a16="http://schemas.microsoft.com/office/drawing/2014/main" id="{00000000-0008-0000-0300-00000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209550</xdr:rowOff>
        </xdr:from>
        <xdr:to>
          <xdr:col>2</xdr:col>
          <xdr:colOff>19050</xdr:colOff>
          <xdr:row>6</xdr:row>
          <xdr:rowOff>38100</xdr:rowOff>
        </xdr:to>
        <xdr:sp macro="" textlink="">
          <xdr:nvSpPr>
            <xdr:cNvPr id="218118" name="Check Box 6" hidden="1">
              <a:extLst>
                <a:ext uri="{63B3BB69-23CF-44E3-9099-C40C66FF867C}">
                  <a14:compatExt spid="_x0000_s218118"/>
                </a:ext>
                <a:ext uri="{FF2B5EF4-FFF2-40B4-BE49-F238E27FC236}">
                  <a16:creationId xmlns:a16="http://schemas.microsoft.com/office/drawing/2014/main" id="{00000000-0008-0000-0300-00000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209550</xdr:rowOff>
        </xdr:from>
        <xdr:to>
          <xdr:col>1</xdr:col>
          <xdr:colOff>219075</xdr:colOff>
          <xdr:row>6</xdr:row>
          <xdr:rowOff>38100</xdr:rowOff>
        </xdr:to>
        <xdr:sp macro="" textlink="">
          <xdr:nvSpPr>
            <xdr:cNvPr id="218119" name="Check Box 7" hidden="1">
              <a:extLst>
                <a:ext uri="{63B3BB69-23CF-44E3-9099-C40C66FF867C}">
                  <a14:compatExt spid="_x0000_s218119"/>
                </a:ext>
                <a:ext uri="{FF2B5EF4-FFF2-40B4-BE49-F238E27FC236}">
                  <a16:creationId xmlns:a16="http://schemas.microsoft.com/office/drawing/2014/main" id="{00000000-0008-0000-0300-000007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209550</xdr:rowOff>
        </xdr:from>
        <xdr:to>
          <xdr:col>2</xdr:col>
          <xdr:colOff>19050</xdr:colOff>
          <xdr:row>6</xdr:row>
          <xdr:rowOff>38100</xdr:rowOff>
        </xdr:to>
        <xdr:sp macro="" textlink="">
          <xdr:nvSpPr>
            <xdr:cNvPr id="218120" name="Check Box 8" hidden="1">
              <a:extLst>
                <a:ext uri="{63B3BB69-23CF-44E3-9099-C40C66FF867C}">
                  <a14:compatExt spid="_x0000_s218120"/>
                </a:ext>
                <a:ext uri="{FF2B5EF4-FFF2-40B4-BE49-F238E27FC236}">
                  <a16:creationId xmlns:a16="http://schemas.microsoft.com/office/drawing/2014/main" id="{00000000-0008-0000-0300-00000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209550</xdr:rowOff>
        </xdr:from>
        <xdr:to>
          <xdr:col>2</xdr:col>
          <xdr:colOff>19050</xdr:colOff>
          <xdr:row>6</xdr:row>
          <xdr:rowOff>38100</xdr:rowOff>
        </xdr:to>
        <xdr:sp macro="" textlink="">
          <xdr:nvSpPr>
            <xdr:cNvPr id="218121" name="Check Box 9" hidden="1">
              <a:extLst>
                <a:ext uri="{63B3BB69-23CF-44E3-9099-C40C66FF867C}">
                  <a14:compatExt spid="_x0000_s218121"/>
                </a:ext>
                <a:ext uri="{FF2B5EF4-FFF2-40B4-BE49-F238E27FC236}">
                  <a16:creationId xmlns:a16="http://schemas.microsoft.com/office/drawing/2014/main" id="{00000000-0008-0000-0300-00000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209550</xdr:rowOff>
        </xdr:from>
        <xdr:to>
          <xdr:col>2</xdr:col>
          <xdr:colOff>19050</xdr:colOff>
          <xdr:row>6</xdr:row>
          <xdr:rowOff>38100</xdr:rowOff>
        </xdr:to>
        <xdr:sp macro="" textlink="">
          <xdr:nvSpPr>
            <xdr:cNvPr id="218122" name="Check Box 10" hidden="1">
              <a:extLst>
                <a:ext uri="{63B3BB69-23CF-44E3-9099-C40C66FF867C}">
                  <a14:compatExt spid="_x0000_s218122"/>
                </a:ext>
                <a:ext uri="{FF2B5EF4-FFF2-40B4-BE49-F238E27FC236}">
                  <a16:creationId xmlns:a16="http://schemas.microsoft.com/office/drawing/2014/main" id="{00000000-0008-0000-0300-00000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209550</xdr:rowOff>
        </xdr:from>
        <xdr:to>
          <xdr:col>1</xdr:col>
          <xdr:colOff>219075</xdr:colOff>
          <xdr:row>6</xdr:row>
          <xdr:rowOff>38100</xdr:rowOff>
        </xdr:to>
        <xdr:sp macro="" textlink="">
          <xdr:nvSpPr>
            <xdr:cNvPr id="218123" name="Check Box 11" hidden="1">
              <a:extLst>
                <a:ext uri="{63B3BB69-23CF-44E3-9099-C40C66FF867C}">
                  <a14:compatExt spid="_x0000_s218123"/>
                </a:ext>
                <a:ext uri="{FF2B5EF4-FFF2-40B4-BE49-F238E27FC236}">
                  <a16:creationId xmlns:a16="http://schemas.microsoft.com/office/drawing/2014/main" id="{00000000-0008-0000-0300-00000B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209550</xdr:rowOff>
        </xdr:from>
        <xdr:to>
          <xdr:col>2</xdr:col>
          <xdr:colOff>19050</xdr:colOff>
          <xdr:row>6</xdr:row>
          <xdr:rowOff>38100</xdr:rowOff>
        </xdr:to>
        <xdr:sp macro="" textlink="">
          <xdr:nvSpPr>
            <xdr:cNvPr id="218124" name="Check Box 12" hidden="1">
              <a:extLst>
                <a:ext uri="{63B3BB69-23CF-44E3-9099-C40C66FF867C}">
                  <a14:compatExt spid="_x0000_s218124"/>
                </a:ext>
                <a:ext uri="{FF2B5EF4-FFF2-40B4-BE49-F238E27FC236}">
                  <a16:creationId xmlns:a16="http://schemas.microsoft.com/office/drawing/2014/main" id="{00000000-0008-0000-0300-00000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209550</xdr:rowOff>
        </xdr:from>
        <xdr:to>
          <xdr:col>2</xdr:col>
          <xdr:colOff>19050</xdr:colOff>
          <xdr:row>6</xdr:row>
          <xdr:rowOff>38100</xdr:rowOff>
        </xdr:to>
        <xdr:sp macro="" textlink="">
          <xdr:nvSpPr>
            <xdr:cNvPr id="218125" name="Check Box 13" hidden="1">
              <a:extLst>
                <a:ext uri="{63B3BB69-23CF-44E3-9099-C40C66FF867C}">
                  <a14:compatExt spid="_x0000_s218125"/>
                </a:ext>
                <a:ext uri="{FF2B5EF4-FFF2-40B4-BE49-F238E27FC236}">
                  <a16:creationId xmlns:a16="http://schemas.microsoft.com/office/drawing/2014/main" id="{00000000-0008-0000-0300-00000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209550</xdr:rowOff>
        </xdr:from>
        <xdr:to>
          <xdr:col>1</xdr:col>
          <xdr:colOff>219075</xdr:colOff>
          <xdr:row>6</xdr:row>
          <xdr:rowOff>38100</xdr:rowOff>
        </xdr:to>
        <xdr:sp macro="" textlink="">
          <xdr:nvSpPr>
            <xdr:cNvPr id="218126" name="Check Box 14" hidden="1">
              <a:extLst>
                <a:ext uri="{63B3BB69-23CF-44E3-9099-C40C66FF867C}">
                  <a14:compatExt spid="_x0000_s218126"/>
                </a:ext>
                <a:ext uri="{FF2B5EF4-FFF2-40B4-BE49-F238E27FC236}">
                  <a16:creationId xmlns:a16="http://schemas.microsoft.com/office/drawing/2014/main" id="{00000000-0008-0000-0300-00000E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209550</xdr:rowOff>
        </xdr:from>
        <xdr:to>
          <xdr:col>2</xdr:col>
          <xdr:colOff>19050</xdr:colOff>
          <xdr:row>6</xdr:row>
          <xdr:rowOff>38100</xdr:rowOff>
        </xdr:to>
        <xdr:sp macro="" textlink="">
          <xdr:nvSpPr>
            <xdr:cNvPr id="218127" name="Check Box 15" hidden="1">
              <a:extLst>
                <a:ext uri="{63B3BB69-23CF-44E3-9099-C40C66FF867C}">
                  <a14:compatExt spid="_x0000_s218127"/>
                </a:ext>
                <a:ext uri="{FF2B5EF4-FFF2-40B4-BE49-F238E27FC236}">
                  <a16:creationId xmlns:a16="http://schemas.microsoft.com/office/drawing/2014/main" id="{00000000-0008-0000-0300-00000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209550</xdr:rowOff>
        </xdr:from>
        <xdr:to>
          <xdr:col>1</xdr:col>
          <xdr:colOff>219075</xdr:colOff>
          <xdr:row>6</xdr:row>
          <xdr:rowOff>38100</xdr:rowOff>
        </xdr:to>
        <xdr:sp macro="" textlink="">
          <xdr:nvSpPr>
            <xdr:cNvPr id="218128" name="Check Box 16" hidden="1">
              <a:extLst>
                <a:ext uri="{63B3BB69-23CF-44E3-9099-C40C66FF867C}">
                  <a14:compatExt spid="_x0000_s218128"/>
                </a:ext>
                <a:ext uri="{FF2B5EF4-FFF2-40B4-BE49-F238E27FC236}">
                  <a16:creationId xmlns:a16="http://schemas.microsoft.com/office/drawing/2014/main" id="{00000000-0008-0000-0300-000010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209550</xdr:rowOff>
        </xdr:from>
        <xdr:to>
          <xdr:col>1</xdr:col>
          <xdr:colOff>219075</xdr:colOff>
          <xdr:row>6</xdr:row>
          <xdr:rowOff>38100</xdr:rowOff>
        </xdr:to>
        <xdr:sp macro="" textlink="">
          <xdr:nvSpPr>
            <xdr:cNvPr id="218129" name="Check Box 17" hidden="1">
              <a:extLst>
                <a:ext uri="{63B3BB69-23CF-44E3-9099-C40C66FF867C}">
                  <a14:compatExt spid="_x0000_s218129"/>
                </a:ext>
                <a:ext uri="{FF2B5EF4-FFF2-40B4-BE49-F238E27FC236}">
                  <a16:creationId xmlns:a16="http://schemas.microsoft.com/office/drawing/2014/main" id="{00000000-0008-0000-0300-000011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209550</xdr:rowOff>
        </xdr:from>
        <xdr:to>
          <xdr:col>2</xdr:col>
          <xdr:colOff>19050</xdr:colOff>
          <xdr:row>8</xdr:row>
          <xdr:rowOff>38100</xdr:rowOff>
        </xdr:to>
        <xdr:sp macro="" textlink="">
          <xdr:nvSpPr>
            <xdr:cNvPr id="218130" name="Check Box 18" hidden="1">
              <a:extLst>
                <a:ext uri="{63B3BB69-23CF-44E3-9099-C40C66FF867C}">
                  <a14:compatExt spid="_x0000_s218130"/>
                </a:ext>
                <a:ext uri="{FF2B5EF4-FFF2-40B4-BE49-F238E27FC236}">
                  <a16:creationId xmlns:a16="http://schemas.microsoft.com/office/drawing/2014/main" id="{00000000-0008-0000-0300-00001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209550</xdr:rowOff>
        </xdr:from>
        <xdr:to>
          <xdr:col>2</xdr:col>
          <xdr:colOff>19050</xdr:colOff>
          <xdr:row>8</xdr:row>
          <xdr:rowOff>38100</xdr:rowOff>
        </xdr:to>
        <xdr:sp macro="" textlink="">
          <xdr:nvSpPr>
            <xdr:cNvPr id="218131" name="Check Box 19" hidden="1">
              <a:extLst>
                <a:ext uri="{63B3BB69-23CF-44E3-9099-C40C66FF867C}">
                  <a14:compatExt spid="_x0000_s218131"/>
                </a:ext>
                <a:ext uri="{FF2B5EF4-FFF2-40B4-BE49-F238E27FC236}">
                  <a16:creationId xmlns:a16="http://schemas.microsoft.com/office/drawing/2014/main" id="{00000000-0008-0000-0300-00001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209550</xdr:rowOff>
        </xdr:from>
        <xdr:to>
          <xdr:col>2</xdr:col>
          <xdr:colOff>19050</xdr:colOff>
          <xdr:row>8</xdr:row>
          <xdr:rowOff>38100</xdr:rowOff>
        </xdr:to>
        <xdr:sp macro="" textlink="">
          <xdr:nvSpPr>
            <xdr:cNvPr id="218132" name="Check Box 20" hidden="1">
              <a:extLst>
                <a:ext uri="{63B3BB69-23CF-44E3-9099-C40C66FF867C}">
                  <a14:compatExt spid="_x0000_s218132"/>
                </a:ext>
                <a:ext uri="{FF2B5EF4-FFF2-40B4-BE49-F238E27FC236}">
                  <a16:creationId xmlns:a16="http://schemas.microsoft.com/office/drawing/2014/main" id="{00000000-0008-0000-0300-00001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209550</xdr:rowOff>
        </xdr:from>
        <xdr:to>
          <xdr:col>2</xdr:col>
          <xdr:colOff>19050</xdr:colOff>
          <xdr:row>8</xdr:row>
          <xdr:rowOff>38100</xdr:rowOff>
        </xdr:to>
        <xdr:sp macro="" textlink="">
          <xdr:nvSpPr>
            <xdr:cNvPr id="218133" name="Check Box 21" hidden="1">
              <a:extLst>
                <a:ext uri="{63B3BB69-23CF-44E3-9099-C40C66FF867C}">
                  <a14:compatExt spid="_x0000_s218133"/>
                </a:ext>
                <a:ext uri="{FF2B5EF4-FFF2-40B4-BE49-F238E27FC236}">
                  <a16:creationId xmlns:a16="http://schemas.microsoft.com/office/drawing/2014/main" id="{00000000-0008-0000-0300-00001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209550</xdr:rowOff>
        </xdr:from>
        <xdr:to>
          <xdr:col>1</xdr:col>
          <xdr:colOff>219075</xdr:colOff>
          <xdr:row>8</xdr:row>
          <xdr:rowOff>38100</xdr:rowOff>
        </xdr:to>
        <xdr:sp macro="" textlink="">
          <xdr:nvSpPr>
            <xdr:cNvPr id="218134" name="Check Box 22" hidden="1">
              <a:extLst>
                <a:ext uri="{63B3BB69-23CF-44E3-9099-C40C66FF867C}">
                  <a14:compatExt spid="_x0000_s218134"/>
                </a:ext>
                <a:ext uri="{FF2B5EF4-FFF2-40B4-BE49-F238E27FC236}">
                  <a16:creationId xmlns:a16="http://schemas.microsoft.com/office/drawing/2014/main" id="{00000000-0008-0000-0300-000016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209550</xdr:rowOff>
        </xdr:from>
        <xdr:to>
          <xdr:col>2</xdr:col>
          <xdr:colOff>19050</xdr:colOff>
          <xdr:row>8</xdr:row>
          <xdr:rowOff>38100</xdr:rowOff>
        </xdr:to>
        <xdr:sp macro="" textlink="">
          <xdr:nvSpPr>
            <xdr:cNvPr id="218135" name="Check Box 23" hidden="1">
              <a:extLst>
                <a:ext uri="{63B3BB69-23CF-44E3-9099-C40C66FF867C}">
                  <a14:compatExt spid="_x0000_s218135"/>
                </a:ext>
                <a:ext uri="{FF2B5EF4-FFF2-40B4-BE49-F238E27FC236}">
                  <a16:creationId xmlns:a16="http://schemas.microsoft.com/office/drawing/2014/main" id="{00000000-0008-0000-0300-00001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209550</xdr:rowOff>
        </xdr:from>
        <xdr:to>
          <xdr:col>2</xdr:col>
          <xdr:colOff>19050</xdr:colOff>
          <xdr:row>8</xdr:row>
          <xdr:rowOff>38100</xdr:rowOff>
        </xdr:to>
        <xdr:sp macro="" textlink="">
          <xdr:nvSpPr>
            <xdr:cNvPr id="218136" name="Check Box 24" hidden="1">
              <a:extLst>
                <a:ext uri="{63B3BB69-23CF-44E3-9099-C40C66FF867C}">
                  <a14:compatExt spid="_x0000_s218136"/>
                </a:ext>
                <a:ext uri="{FF2B5EF4-FFF2-40B4-BE49-F238E27FC236}">
                  <a16:creationId xmlns:a16="http://schemas.microsoft.com/office/drawing/2014/main" id="{00000000-0008-0000-0300-00001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209550</xdr:rowOff>
        </xdr:from>
        <xdr:to>
          <xdr:col>2</xdr:col>
          <xdr:colOff>19050</xdr:colOff>
          <xdr:row>8</xdr:row>
          <xdr:rowOff>38100</xdr:rowOff>
        </xdr:to>
        <xdr:sp macro="" textlink="">
          <xdr:nvSpPr>
            <xdr:cNvPr id="218137" name="Check Box 25" hidden="1">
              <a:extLst>
                <a:ext uri="{63B3BB69-23CF-44E3-9099-C40C66FF867C}">
                  <a14:compatExt spid="_x0000_s218137"/>
                </a:ext>
                <a:ext uri="{FF2B5EF4-FFF2-40B4-BE49-F238E27FC236}">
                  <a16:creationId xmlns:a16="http://schemas.microsoft.com/office/drawing/2014/main" id="{00000000-0008-0000-0300-00001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209550</xdr:rowOff>
        </xdr:from>
        <xdr:to>
          <xdr:col>1</xdr:col>
          <xdr:colOff>219075</xdr:colOff>
          <xdr:row>8</xdr:row>
          <xdr:rowOff>38100</xdr:rowOff>
        </xdr:to>
        <xdr:sp macro="" textlink="">
          <xdr:nvSpPr>
            <xdr:cNvPr id="218138" name="Check Box 26" hidden="1">
              <a:extLst>
                <a:ext uri="{63B3BB69-23CF-44E3-9099-C40C66FF867C}">
                  <a14:compatExt spid="_x0000_s218138"/>
                </a:ext>
                <a:ext uri="{FF2B5EF4-FFF2-40B4-BE49-F238E27FC236}">
                  <a16:creationId xmlns:a16="http://schemas.microsoft.com/office/drawing/2014/main" id="{00000000-0008-0000-0300-00001A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209550</xdr:rowOff>
        </xdr:from>
        <xdr:to>
          <xdr:col>2</xdr:col>
          <xdr:colOff>19050</xdr:colOff>
          <xdr:row>8</xdr:row>
          <xdr:rowOff>38100</xdr:rowOff>
        </xdr:to>
        <xdr:sp macro="" textlink="">
          <xdr:nvSpPr>
            <xdr:cNvPr id="218139" name="Check Box 27" hidden="1">
              <a:extLst>
                <a:ext uri="{63B3BB69-23CF-44E3-9099-C40C66FF867C}">
                  <a14:compatExt spid="_x0000_s218139"/>
                </a:ext>
                <a:ext uri="{FF2B5EF4-FFF2-40B4-BE49-F238E27FC236}">
                  <a16:creationId xmlns:a16="http://schemas.microsoft.com/office/drawing/2014/main" id="{00000000-0008-0000-0300-00001B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209550</xdr:rowOff>
        </xdr:from>
        <xdr:to>
          <xdr:col>2</xdr:col>
          <xdr:colOff>19050</xdr:colOff>
          <xdr:row>8</xdr:row>
          <xdr:rowOff>38100</xdr:rowOff>
        </xdr:to>
        <xdr:sp macro="" textlink="">
          <xdr:nvSpPr>
            <xdr:cNvPr id="218140" name="Check Box 28" hidden="1">
              <a:extLst>
                <a:ext uri="{63B3BB69-23CF-44E3-9099-C40C66FF867C}">
                  <a14:compatExt spid="_x0000_s218140"/>
                </a:ext>
                <a:ext uri="{FF2B5EF4-FFF2-40B4-BE49-F238E27FC236}">
                  <a16:creationId xmlns:a16="http://schemas.microsoft.com/office/drawing/2014/main" id="{00000000-0008-0000-0300-00001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209550</xdr:rowOff>
        </xdr:from>
        <xdr:to>
          <xdr:col>1</xdr:col>
          <xdr:colOff>219075</xdr:colOff>
          <xdr:row>8</xdr:row>
          <xdr:rowOff>38100</xdr:rowOff>
        </xdr:to>
        <xdr:sp macro="" textlink="">
          <xdr:nvSpPr>
            <xdr:cNvPr id="218141" name="Check Box 29" hidden="1">
              <a:extLst>
                <a:ext uri="{63B3BB69-23CF-44E3-9099-C40C66FF867C}">
                  <a14:compatExt spid="_x0000_s218141"/>
                </a:ext>
                <a:ext uri="{FF2B5EF4-FFF2-40B4-BE49-F238E27FC236}">
                  <a16:creationId xmlns:a16="http://schemas.microsoft.com/office/drawing/2014/main" id="{00000000-0008-0000-0300-00001D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209550</xdr:rowOff>
        </xdr:from>
        <xdr:to>
          <xdr:col>2</xdr:col>
          <xdr:colOff>19050</xdr:colOff>
          <xdr:row>8</xdr:row>
          <xdr:rowOff>38100</xdr:rowOff>
        </xdr:to>
        <xdr:sp macro="" textlink="">
          <xdr:nvSpPr>
            <xdr:cNvPr id="218142" name="Check Box 30" hidden="1">
              <a:extLst>
                <a:ext uri="{63B3BB69-23CF-44E3-9099-C40C66FF867C}">
                  <a14:compatExt spid="_x0000_s218142"/>
                </a:ext>
                <a:ext uri="{FF2B5EF4-FFF2-40B4-BE49-F238E27FC236}">
                  <a16:creationId xmlns:a16="http://schemas.microsoft.com/office/drawing/2014/main" id="{00000000-0008-0000-0300-00001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209550</xdr:rowOff>
        </xdr:from>
        <xdr:to>
          <xdr:col>1</xdr:col>
          <xdr:colOff>219075</xdr:colOff>
          <xdr:row>8</xdr:row>
          <xdr:rowOff>38100</xdr:rowOff>
        </xdr:to>
        <xdr:sp macro="" textlink="">
          <xdr:nvSpPr>
            <xdr:cNvPr id="218143" name="Check Box 31" hidden="1">
              <a:extLst>
                <a:ext uri="{63B3BB69-23CF-44E3-9099-C40C66FF867C}">
                  <a14:compatExt spid="_x0000_s218143"/>
                </a:ext>
                <a:ext uri="{FF2B5EF4-FFF2-40B4-BE49-F238E27FC236}">
                  <a16:creationId xmlns:a16="http://schemas.microsoft.com/office/drawing/2014/main" id="{00000000-0008-0000-0300-00001F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209550</xdr:rowOff>
        </xdr:from>
        <xdr:to>
          <xdr:col>1</xdr:col>
          <xdr:colOff>219075</xdr:colOff>
          <xdr:row>8</xdr:row>
          <xdr:rowOff>38100</xdr:rowOff>
        </xdr:to>
        <xdr:sp macro="" textlink="">
          <xdr:nvSpPr>
            <xdr:cNvPr id="218144" name="Check Box 32" hidden="1">
              <a:extLst>
                <a:ext uri="{63B3BB69-23CF-44E3-9099-C40C66FF867C}">
                  <a14:compatExt spid="_x0000_s218144"/>
                </a:ext>
                <a:ext uri="{FF2B5EF4-FFF2-40B4-BE49-F238E27FC236}">
                  <a16:creationId xmlns:a16="http://schemas.microsoft.com/office/drawing/2014/main" id="{00000000-0008-0000-0300-000020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19050</xdr:colOff>
          <xdr:row>13</xdr:row>
          <xdr:rowOff>38100</xdr:rowOff>
        </xdr:to>
        <xdr:sp macro="" textlink="">
          <xdr:nvSpPr>
            <xdr:cNvPr id="218145" name="Check Box 33" hidden="1">
              <a:extLst>
                <a:ext uri="{63B3BB69-23CF-44E3-9099-C40C66FF867C}">
                  <a14:compatExt spid="_x0000_s218145"/>
                </a:ext>
                <a:ext uri="{FF2B5EF4-FFF2-40B4-BE49-F238E27FC236}">
                  <a16:creationId xmlns:a16="http://schemas.microsoft.com/office/drawing/2014/main" id="{00000000-0008-0000-0300-000021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19050</xdr:colOff>
          <xdr:row>13</xdr:row>
          <xdr:rowOff>38100</xdr:rowOff>
        </xdr:to>
        <xdr:sp macro="" textlink="">
          <xdr:nvSpPr>
            <xdr:cNvPr id="218146" name="Check Box 34" hidden="1">
              <a:extLst>
                <a:ext uri="{63B3BB69-23CF-44E3-9099-C40C66FF867C}">
                  <a14:compatExt spid="_x0000_s218146"/>
                </a:ext>
                <a:ext uri="{FF2B5EF4-FFF2-40B4-BE49-F238E27FC236}">
                  <a16:creationId xmlns:a16="http://schemas.microsoft.com/office/drawing/2014/main" id="{00000000-0008-0000-0300-00002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19050</xdr:colOff>
          <xdr:row>13</xdr:row>
          <xdr:rowOff>38100</xdr:rowOff>
        </xdr:to>
        <xdr:sp macro="" textlink="">
          <xdr:nvSpPr>
            <xdr:cNvPr id="218147" name="Check Box 35" hidden="1">
              <a:extLst>
                <a:ext uri="{63B3BB69-23CF-44E3-9099-C40C66FF867C}">
                  <a14:compatExt spid="_x0000_s218147"/>
                </a:ext>
                <a:ext uri="{FF2B5EF4-FFF2-40B4-BE49-F238E27FC236}">
                  <a16:creationId xmlns:a16="http://schemas.microsoft.com/office/drawing/2014/main" id="{00000000-0008-0000-0300-00002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19050</xdr:colOff>
          <xdr:row>13</xdr:row>
          <xdr:rowOff>38100</xdr:rowOff>
        </xdr:to>
        <xdr:sp macro="" textlink="">
          <xdr:nvSpPr>
            <xdr:cNvPr id="218148" name="Check Box 36" hidden="1">
              <a:extLst>
                <a:ext uri="{63B3BB69-23CF-44E3-9099-C40C66FF867C}">
                  <a14:compatExt spid="_x0000_s218148"/>
                </a:ext>
                <a:ext uri="{FF2B5EF4-FFF2-40B4-BE49-F238E27FC236}">
                  <a16:creationId xmlns:a16="http://schemas.microsoft.com/office/drawing/2014/main" id="{00000000-0008-0000-0300-00002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1</xdr:col>
          <xdr:colOff>219075</xdr:colOff>
          <xdr:row>13</xdr:row>
          <xdr:rowOff>38100</xdr:rowOff>
        </xdr:to>
        <xdr:sp macro="" textlink="">
          <xdr:nvSpPr>
            <xdr:cNvPr id="218149" name="Check Box 37" hidden="1">
              <a:extLst>
                <a:ext uri="{63B3BB69-23CF-44E3-9099-C40C66FF867C}">
                  <a14:compatExt spid="_x0000_s218149"/>
                </a:ext>
                <a:ext uri="{FF2B5EF4-FFF2-40B4-BE49-F238E27FC236}">
                  <a16:creationId xmlns:a16="http://schemas.microsoft.com/office/drawing/2014/main" id="{00000000-0008-0000-0300-000025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19050</xdr:colOff>
          <xdr:row>13</xdr:row>
          <xdr:rowOff>38100</xdr:rowOff>
        </xdr:to>
        <xdr:sp macro="" textlink="">
          <xdr:nvSpPr>
            <xdr:cNvPr id="218150" name="Check Box 38" hidden="1">
              <a:extLst>
                <a:ext uri="{63B3BB69-23CF-44E3-9099-C40C66FF867C}">
                  <a14:compatExt spid="_x0000_s218150"/>
                </a:ext>
                <a:ext uri="{FF2B5EF4-FFF2-40B4-BE49-F238E27FC236}">
                  <a16:creationId xmlns:a16="http://schemas.microsoft.com/office/drawing/2014/main" id="{00000000-0008-0000-0300-00002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19050</xdr:colOff>
          <xdr:row>13</xdr:row>
          <xdr:rowOff>38100</xdr:rowOff>
        </xdr:to>
        <xdr:sp macro="" textlink="">
          <xdr:nvSpPr>
            <xdr:cNvPr id="218151" name="Check Box 39" hidden="1">
              <a:extLst>
                <a:ext uri="{63B3BB69-23CF-44E3-9099-C40C66FF867C}">
                  <a14:compatExt spid="_x0000_s218151"/>
                </a:ext>
                <a:ext uri="{FF2B5EF4-FFF2-40B4-BE49-F238E27FC236}">
                  <a16:creationId xmlns:a16="http://schemas.microsoft.com/office/drawing/2014/main" id="{00000000-0008-0000-0300-00002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19050</xdr:colOff>
          <xdr:row>13</xdr:row>
          <xdr:rowOff>38100</xdr:rowOff>
        </xdr:to>
        <xdr:sp macro="" textlink="">
          <xdr:nvSpPr>
            <xdr:cNvPr id="218152" name="Check Box 40" hidden="1">
              <a:extLst>
                <a:ext uri="{63B3BB69-23CF-44E3-9099-C40C66FF867C}">
                  <a14:compatExt spid="_x0000_s218152"/>
                </a:ext>
                <a:ext uri="{FF2B5EF4-FFF2-40B4-BE49-F238E27FC236}">
                  <a16:creationId xmlns:a16="http://schemas.microsoft.com/office/drawing/2014/main" id="{00000000-0008-0000-0300-00002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1</xdr:col>
          <xdr:colOff>219075</xdr:colOff>
          <xdr:row>13</xdr:row>
          <xdr:rowOff>38100</xdr:rowOff>
        </xdr:to>
        <xdr:sp macro="" textlink="">
          <xdr:nvSpPr>
            <xdr:cNvPr id="218153" name="Check Box 41" hidden="1">
              <a:extLst>
                <a:ext uri="{63B3BB69-23CF-44E3-9099-C40C66FF867C}">
                  <a14:compatExt spid="_x0000_s218153"/>
                </a:ext>
                <a:ext uri="{FF2B5EF4-FFF2-40B4-BE49-F238E27FC236}">
                  <a16:creationId xmlns:a16="http://schemas.microsoft.com/office/drawing/2014/main" id="{00000000-0008-0000-0300-000029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19050</xdr:colOff>
          <xdr:row>13</xdr:row>
          <xdr:rowOff>38100</xdr:rowOff>
        </xdr:to>
        <xdr:sp macro="" textlink="">
          <xdr:nvSpPr>
            <xdr:cNvPr id="218154" name="Check Box 42" hidden="1">
              <a:extLst>
                <a:ext uri="{63B3BB69-23CF-44E3-9099-C40C66FF867C}">
                  <a14:compatExt spid="_x0000_s218154"/>
                </a:ext>
                <a:ext uri="{FF2B5EF4-FFF2-40B4-BE49-F238E27FC236}">
                  <a16:creationId xmlns:a16="http://schemas.microsoft.com/office/drawing/2014/main" id="{00000000-0008-0000-0300-00002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19050</xdr:colOff>
          <xdr:row>13</xdr:row>
          <xdr:rowOff>38100</xdr:rowOff>
        </xdr:to>
        <xdr:sp macro="" textlink="">
          <xdr:nvSpPr>
            <xdr:cNvPr id="218155" name="Check Box 43" hidden="1">
              <a:extLst>
                <a:ext uri="{63B3BB69-23CF-44E3-9099-C40C66FF867C}">
                  <a14:compatExt spid="_x0000_s218155"/>
                </a:ext>
                <a:ext uri="{FF2B5EF4-FFF2-40B4-BE49-F238E27FC236}">
                  <a16:creationId xmlns:a16="http://schemas.microsoft.com/office/drawing/2014/main" id="{00000000-0008-0000-0300-00002B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1</xdr:col>
          <xdr:colOff>219075</xdr:colOff>
          <xdr:row>13</xdr:row>
          <xdr:rowOff>38100</xdr:rowOff>
        </xdr:to>
        <xdr:sp macro="" textlink="">
          <xdr:nvSpPr>
            <xdr:cNvPr id="218156" name="Check Box 44" hidden="1">
              <a:extLst>
                <a:ext uri="{63B3BB69-23CF-44E3-9099-C40C66FF867C}">
                  <a14:compatExt spid="_x0000_s218156"/>
                </a:ext>
                <a:ext uri="{FF2B5EF4-FFF2-40B4-BE49-F238E27FC236}">
                  <a16:creationId xmlns:a16="http://schemas.microsoft.com/office/drawing/2014/main" id="{00000000-0008-0000-0300-00002C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19050</xdr:colOff>
          <xdr:row>13</xdr:row>
          <xdr:rowOff>38100</xdr:rowOff>
        </xdr:to>
        <xdr:sp macro="" textlink="">
          <xdr:nvSpPr>
            <xdr:cNvPr id="218157" name="Check Box 45" hidden="1">
              <a:extLst>
                <a:ext uri="{63B3BB69-23CF-44E3-9099-C40C66FF867C}">
                  <a14:compatExt spid="_x0000_s218157"/>
                </a:ext>
                <a:ext uri="{FF2B5EF4-FFF2-40B4-BE49-F238E27FC236}">
                  <a16:creationId xmlns:a16="http://schemas.microsoft.com/office/drawing/2014/main" id="{00000000-0008-0000-0300-00002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1</xdr:col>
          <xdr:colOff>219075</xdr:colOff>
          <xdr:row>13</xdr:row>
          <xdr:rowOff>38100</xdr:rowOff>
        </xdr:to>
        <xdr:sp macro="" textlink="">
          <xdr:nvSpPr>
            <xdr:cNvPr id="218158" name="Check Box 46" hidden="1">
              <a:extLst>
                <a:ext uri="{63B3BB69-23CF-44E3-9099-C40C66FF867C}">
                  <a14:compatExt spid="_x0000_s218158"/>
                </a:ext>
                <a:ext uri="{FF2B5EF4-FFF2-40B4-BE49-F238E27FC236}">
                  <a16:creationId xmlns:a16="http://schemas.microsoft.com/office/drawing/2014/main" id="{00000000-0008-0000-0300-00002E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1</xdr:col>
          <xdr:colOff>219075</xdr:colOff>
          <xdr:row>13</xdr:row>
          <xdr:rowOff>38100</xdr:rowOff>
        </xdr:to>
        <xdr:sp macro="" textlink="">
          <xdr:nvSpPr>
            <xdr:cNvPr id="218159" name="Check Box 47" hidden="1">
              <a:extLst>
                <a:ext uri="{63B3BB69-23CF-44E3-9099-C40C66FF867C}">
                  <a14:compatExt spid="_x0000_s218159"/>
                </a:ext>
                <a:ext uri="{FF2B5EF4-FFF2-40B4-BE49-F238E27FC236}">
                  <a16:creationId xmlns:a16="http://schemas.microsoft.com/office/drawing/2014/main" id="{00000000-0008-0000-0300-00002F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60" name="Check Box 48" hidden="1">
              <a:extLst>
                <a:ext uri="{63B3BB69-23CF-44E3-9099-C40C66FF867C}">
                  <a14:compatExt spid="_x0000_s218160"/>
                </a:ext>
                <a:ext uri="{FF2B5EF4-FFF2-40B4-BE49-F238E27FC236}">
                  <a16:creationId xmlns:a16="http://schemas.microsoft.com/office/drawing/2014/main" id="{00000000-0008-0000-0300-000030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61" name="Check Box 49" hidden="1">
              <a:extLst>
                <a:ext uri="{63B3BB69-23CF-44E3-9099-C40C66FF867C}">
                  <a14:compatExt spid="_x0000_s218161"/>
                </a:ext>
                <a:ext uri="{FF2B5EF4-FFF2-40B4-BE49-F238E27FC236}">
                  <a16:creationId xmlns:a16="http://schemas.microsoft.com/office/drawing/2014/main" id="{00000000-0008-0000-0300-000031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62" name="Check Box 50" hidden="1">
              <a:extLst>
                <a:ext uri="{63B3BB69-23CF-44E3-9099-C40C66FF867C}">
                  <a14:compatExt spid="_x0000_s218162"/>
                </a:ext>
                <a:ext uri="{FF2B5EF4-FFF2-40B4-BE49-F238E27FC236}">
                  <a16:creationId xmlns:a16="http://schemas.microsoft.com/office/drawing/2014/main" id="{00000000-0008-0000-0300-00003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63" name="Check Box 51" hidden="1">
              <a:extLst>
                <a:ext uri="{63B3BB69-23CF-44E3-9099-C40C66FF867C}">
                  <a14:compatExt spid="_x0000_s218163"/>
                </a:ext>
                <a:ext uri="{FF2B5EF4-FFF2-40B4-BE49-F238E27FC236}">
                  <a16:creationId xmlns:a16="http://schemas.microsoft.com/office/drawing/2014/main" id="{00000000-0008-0000-0300-00003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1</xdr:col>
          <xdr:colOff>219075</xdr:colOff>
          <xdr:row>19</xdr:row>
          <xdr:rowOff>38100</xdr:rowOff>
        </xdr:to>
        <xdr:sp macro="" textlink="">
          <xdr:nvSpPr>
            <xdr:cNvPr id="218164" name="Check Box 52" hidden="1">
              <a:extLst>
                <a:ext uri="{63B3BB69-23CF-44E3-9099-C40C66FF867C}">
                  <a14:compatExt spid="_x0000_s218164"/>
                </a:ext>
                <a:ext uri="{FF2B5EF4-FFF2-40B4-BE49-F238E27FC236}">
                  <a16:creationId xmlns:a16="http://schemas.microsoft.com/office/drawing/2014/main" id="{00000000-0008-0000-0300-000034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65" name="Check Box 53" hidden="1">
              <a:extLst>
                <a:ext uri="{63B3BB69-23CF-44E3-9099-C40C66FF867C}">
                  <a14:compatExt spid="_x0000_s218165"/>
                </a:ext>
                <a:ext uri="{FF2B5EF4-FFF2-40B4-BE49-F238E27FC236}">
                  <a16:creationId xmlns:a16="http://schemas.microsoft.com/office/drawing/2014/main" id="{00000000-0008-0000-0300-00003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66" name="Check Box 54" hidden="1">
              <a:extLst>
                <a:ext uri="{63B3BB69-23CF-44E3-9099-C40C66FF867C}">
                  <a14:compatExt spid="_x0000_s218166"/>
                </a:ext>
                <a:ext uri="{FF2B5EF4-FFF2-40B4-BE49-F238E27FC236}">
                  <a16:creationId xmlns:a16="http://schemas.microsoft.com/office/drawing/2014/main" id="{00000000-0008-0000-0300-00003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67" name="Check Box 55" hidden="1">
              <a:extLst>
                <a:ext uri="{63B3BB69-23CF-44E3-9099-C40C66FF867C}">
                  <a14:compatExt spid="_x0000_s218167"/>
                </a:ext>
                <a:ext uri="{FF2B5EF4-FFF2-40B4-BE49-F238E27FC236}">
                  <a16:creationId xmlns:a16="http://schemas.microsoft.com/office/drawing/2014/main" id="{00000000-0008-0000-0300-00003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1</xdr:col>
          <xdr:colOff>219075</xdr:colOff>
          <xdr:row>19</xdr:row>
          <xdr:rowOff>38100</xdr:rowOff>
        </xdr:to>
        <xdr:sp macro="" textlink="">
          <xdr:nvSpPr>
            <xdr:cNvPr id="218168" name="Check Box 56" hidden="1">
              <a:extLst>
                <a:ext uri="{63B3BB69-23CF-44E3-9099-C40C66FF867C}">
                  <a14:compatExt spid="_x0000_s218168"/>
                </a:ext>
                <a:ext uri="{FF2B5EF4-FFF2-40B4-BE49-F238E27FC236}">
                  <a16:creationId xmlns:a16="http://schemas.microsoft.com/office/drawing/2014/main" id="{00000000-0008-0000-0300-000038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69" name="Check Box 57" hidden="1">
              <a:extLst>
                <a:ext uri="{63B3BB69-23CF-44E3-9099-C40C66FF867C}">
                  <a14:compatExt spid="_x0000_s218169"/>
                </a:ext>
                <a:ext uri="{FF2B5EF4-FFF2-40B4-BE49-F238E27FC236}">
                  <a16:creationId xmlns:a16="http://schemas.microsoft.com/office/drawing/2014/main" id="{00000000-0008-0000-0300-00003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70" name="Check Box 58" hidden="1">
              <a:extLst>
                <a:ext uri="{63B3BB69-23CF-44E3-9099-C40C66FF867C}">
                  <a14:compatExt spid="_x0000_s218170"/>
                </a:ext>
                <a:ext uri="{FF2B5EF4-FFF2-40B4-BE49-F238E27FC236}">
                  <a16:creationId xmlns:a16="http://schemas.microsoft.com/office/drawing/2014/main" id="{00000000-0008-0000-0300-00003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1</xdr:col>
          <xdr:colOff>219075</xdr:colOff>
          <xdr:row>19</xdr:row>
          <xdr:rowOff>38100</xdr:rowOff>
        </xdr:to>
        <xdr:sp macro="" textlink="">
          <xdr:nvSpPr>
            <xdr:cNvPr id="218171" name="Check Box 59" hidden="1">
              <a:extLst>
                <a:ext uri="{63B3BB69-23CF-44E3-9099-C40C66FF867C}">
                  <a14:compatExt spid="_x0000_s218171"/>
                </a:ext>
                <a:ext uri="{FF2B5EF4-FFF2-40B4-BE49-F238E27FC236}">
                  <a16:creationId xmlns:a16="http://schemas.microsoft.com/office/drawing/2014/main" id="{00000000-0008-0000-0300-00003B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72" name="Check Box 60" hidden="1">
              <a:extLst>
                <a:ext uri="{63B3BB69-23CF-44E3-9099-C40C66FF867C}">
                  <a14:compatExt spid="_x0000_s218172"/>
                </a:ext>
                <a:ext uri="{FF2B5EF4-FFF2-40B4-BE49-F238E27FC236}">
                  <a16:creationId xmlns:a16="http://schemas.microsoft.com/office/drawing/2014/main" id="{00000000-0008-0000-0300-00003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1</xdr:col>
          <xdr:colOff>219075</xdr:colOff>
          <xdr:row>19</xdr:row>
          <xdr:rowOff>38100</xdr:rowOff>
        </xdr:to>
        <xdr:sp macro="" textlink="">
          <xdr:nvSpPr>
            <xdr:cNvPr id="218173" name="Check Box 61" hidden="1">
              <a:extLst>
                <a:ext uri="{63B3BB69-23CF-44E3-9099-C40C66FF867C}">
                  <a14:compatExt spid="_x0000_s218173"/>
                </a:ext>
                <a:ext uri="{FF2B5EF4-FFF2-40B4-BE49-F238E27FC236}">
                  <a16:creationId xmlns:a16="http://schemas.microsoft.com/office/drawing/2014/main" id="{00000000-0008-0000-0300-00003D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1</xdr:col>
          <xdr:colOff>219075</xdr:colOff>
          <xdr:row>19</xdr:row>
          <xdr:rowOff>38100</xdr:rowOff>
        </xdr:to>
        <xdr:sp macro="" textlink="">
          <xdr:nvSpPr>
            <xdr:cNvPr id="218174" name="Check Box 62" hidden="1">
              <a:extLst>
                <a:ext uri="{63B3BB69-23CF-44E3-9099-C40C66FF867C}">
                  <a14:compatExt spid="_x0000_s218174"/>
                </a:ext>
                <a:ext uri="{FF2B5EF4-FFF2-40B4-BE49-F238E27FC236}">
                  <a16:creationId xmlns:a16="http://schemas.microsoft.com/office/drawing/2014/main" id="{00000000-0008-0000-0300-00003E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209550</xdr:rowOff>
        </xdr:from>
        <xdr:to>
          <xdr:col>2</xdr:col>
          <xdr:colOff>19050</xdr:colOff>
          <xdr:row>21</xdr:row>
          <xdr:rowOff>38100</xdr:rowOff>
        </xdr:to>
        <xdr:sp macro="" textlink="">
          <xdr:nvSpPr>
            <xdr:cNvPr id="218175" name="Check Box 63" hidden="1">
              <a:extLst>
                <a:ext uri="{63B3BB69-23CF-44E3-9099-C40C66FF867C}">
                  <a14:compatExt spid="_x0000_s218175"/>
                </a:ext>
                <a:ext uri="{FF2B5EF4-FFF2-40B4-BE49-F238E27FC236}">
                  <a16:creationId xmlns:a16="http://schemas.microsoft.com/office/drawing/2014/main" id="{00000000-0008-0000-0300-00003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209550</xdr:rowOff>
        </xdr:from>
        <xdr:to>
          <xdr:col>2</xdr:col>
          <xdr:colOff>19050</xdr:colOff>
          <xdr:row>21</xdr:row>
          <xdr:rowOff>38100</xdr:rowOff>
        </xdr:to>
        <xdr:sp macro="" textlink="">
          <xdr:nvSpPr>
            <xdr:cNvPr id="218176" name="Check Box 64" hidden="1">
              <a:extLst>
                <a:ext uri="{63B3BB69-23CF-44E3-9099-C40C66FF867C}">
                  <a14:compatExt spid="_x0000_s218176"/>
                </a:ext>
                <a:ext uri="{FF2B5EF4-FFF2-40B4-BE49-F238E27FC236}">
                  <a16:creationId xmlns:a16="http://schemas.microsoft.com/office/drawing/2014/main" id="{00000000-0008-0000-0300-000040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209550</xdr:rowOff>
        </xdr:from>
        <xdr:to>
          <xdr:col>2</xdr:col>
          <xdr:colOff>19050</xdr:colOff>
          <xdr:row>21</xdr:row>
          <xdr:rowOff>38100</xdr:rowOff>
        </xdr:to>
        <xdr:sp macro="" textlink="">
          <xdr:nvSpPr>
            <xdr:cNvPr id="218177" name="Check Box 65" hidden="1">
              <a:extLst>
                <a:ext uri="{63B3BB69-23CF-44E3-9099-C40C66FF867C}">
                  <a14:compatExt spid="_x0000_s218177"/>
                </a:ext>
                <a:ext uri="{FF2B5EF4-FFF2-40B4-BE49-F238E27FC236}">
                  <a16:creationId xmlns:a16="http://schemas.microsoft.com/office/drawing/2014/main" id="{00000000-0008-0000-0300-000041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209550</xdr:rowOff>
        </xdr:from>
        <xdr:to>
          <xdr:col>2</xdr:col>
          <xdr:colOff>19050</xdr:colOff>
          <xdr:row>21</xdr:row>
          <xdr:rowOff>38100</xdr:rowOff>
        </xdr:to>
        <xdr:sp macro="" textlink="">
          <xdr:nvSpPr>
            <xdr:cNvPr id="218178" name="Check Box 66" hidden="1">
              <a:extLst>
                <a:ext uri="{63B3BB69-23CF-44E3-9099-C40C66FF867C}">
                  <a14:compatExt spid="_x0000_s218178"/>
                </a:ext>
                <a:ext uri="{FF2B5EF4-FFF2-40B4-BE49-F238E27FC236}">
                  <a16:creationId xmlns:a16="http://schemas.microsoft.com/office/drawing/2014/main" id="{00000000-0008-0000-0300-00004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209550</xdr:rowOff>
        </xdr:from>
        <xdr:to>
          <xdr:col>1</xdr:col>
          <xdr:colOff>219075</xdr:colOff>
          <xdr:row>21</xdr:row>
          <xdr:rowOff>38100</xdr:rowOff>
        </xdr:to>
        <xdr:sp macro="" textlink="">
          <xdr:nvSpPr>
            <xdr:cNvPr id="218179" name="Check Box 67" hidden="1">
              <a:extLst>
                <a:ext uri="{63B3BB69-23CF-44E3-9099-C40C66FF867C}">
                  <a14:compatExt spid="_x0000_s218179"/>
                </a:ext>
                <a:ext uri="{FF2B5EF4-FFF2-40B4-BE49-F238E27FC236}">
                  <a16:creationId xmlns:a16="http://schemas.microsoft.com/office/drawing/2014/main" id="{00000000-0008-0000-0300-000043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209550</xdr:rowOff>
        </xdr:from>
        <xdr:to>
          <xdr:col>2</xdr:col>
          <xdr:colOff>19050</xdr:colOff>
          <xdr:row>21</xdr:row>
          <xdr:rowOff>38100</xdr:rowOff>
        </xdr:to>
        <xdr:sp macro="" textlink="">
          <xdr:nvSpPr>
            <xdr:cNvPr id="218180" name="Check Box 68" hidden="1">
              <a:extLst>
                <a:ext uri="{63B3BB69-23CF-44E3-9099-C40C66FF867C}">
                  <a14:compatExt spid="_x0000_s218180"/>
                </a:ext>
                <a:ext uri="{FF2B5EF4-FFF2-40B4-BE49-F238E27FC236}">
                  <a16:creationId xmlns:a16="http://schemas.microsoft.com/office/drawing/2014/main" id="{00000000-0008-0000-0300-00004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209550</xdr:rowOff>
        </xdr:from>
        <xdr:to>
          <xdr:col>2</xdr:col>
          <xdr:colOff>19050</xdr:colOff>
          <xdr:row>21</xdr:row>
          <xdr:rowOff>38100</xdr:rowOff>
        </xdr:to>
        <xdr:sp macro="" textlink="">
          <xdr:nvSpPr>
            <xdr:cNvPr id="218181" name="Check Box 69" hidden="1">
              <a:extLst>
                <a:ext uri="{63B3BB69-23CF-44E3-9099-C40C66FF867C}">
                  <a14:compatExt spid="_x0000_s218181"/>
                </a:ext>
                <a:ext uri="{FF2B5EF4-FFF2-40B4-BE49-F238E27FC236}">
                  <a16:creationId xmlns:a16="http://schemas.microsoft.com/office/drawing/2014/main" id="{00000000-0008-0000-0300-00004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209550</xdr:rowOff>
        </xdr:from>
        <xdr:to>
          <xdr:col>2</xdr:col>
          <xdr:colOff>19050</xdr:colOff>
          <xdr:row>21</xdr:row>
          <xdr:rowOff>38100</xdr:rowOff>
        </xdr:to>
        <xdr:sp macro="" textlink="">
          <xdr:nvSpPr>
            <xdr:cNvPr id="218182" name="Check Box 70" hidden="1">
              <a:extLst>
                <a:ext uri="{63B3BB69-23CF-44E3-9099-C40C66FF867C}">
                  <a14:compatExt spid="_x0000_s218182"/>
                </a:ext>
                <a:ext uri="{FF2B5EF4-FFF2-40B4-BE49-F238E27FC236}">
                  <a16:creationId xmlns:a16="http://schemas.microsoft.com/office/drawing/2014/main" id="{00000000-0008-0000-0300-00004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209550</xdr:rowOff>
        </xdr:from>
        <xdr:to>
          <xdr:col>1</xdr:col>
          <xdr:colOff>219075</xdr:colOff>
          <xdr:row>21</xdr:row>
          <xdr:rowOff>38100</xdr:rowOff>
        </xdr:to>
        <xdr:sp macro="" textlink="">
          <xdr:nvSpPr>
            <xdr:cNvPr id="218183" name="Check Box 71" hidden="1">
              <a:extLst>
                <a:ext uri="{63B3BB69-23CF-44E3-9099-C40C66FF867C}">
                  <a14:compatExt spid="_x0000_s218183"/>
                </a:ext>
                <a:ext uri="{FF2B5EF4-FFF2-40B4-BE49-F238E27FC236}">
                  <a16:creationId xmlns:a16="http://schemas.microsoft.com/office/drawing/2014/main" id="{00000000-0008-0000-0300-000047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209550</xdr:rowOff>
        </xdr:from>
        <xdr:to>
          <xdr:col>2</xdr:col>
          <xdr:colOff>19050</xdr:colOff>
          <xdr:row>21</xdr:row>
          <xdr:rowOff>38100</xdr:rowOff>
        </xdr:to>
        <xdr:sp macro="" textlink="">
          <xdr:nvSpPr>
            <xdr:cNvPr id="218184" name="Check Box 72" hidden="1">
              <a:extLst>
                <a:ext uri="{63B3BB69-23CF-44E3-9099-C40C66FF867C}">
                  <a14:compatExt spid="_x0000_s218184"/>
                </a:ext>
                <a:ext uri="{FF2B5EF4-FFF2-40B4-BE49-F238E27FC236}">
                  <a16:creationId xmlns:a16="http://schemas.microsoft.com/office/drawing/2014/main" id="{00000000-0008-0000-0300-00004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209550</xdr:rowOff>
        </xdr:from>
        <xdr:to>
          <xdr:col>2</xdr:col>
          <xdr:colOff>19050</xdr:colOff>
          <xdr:row>21</xdr:row>
          <xdr:rowOff>38100</xdr:rowOff>
        </xdr:to>
        <xdr:sp macro="" textlink="">
          <xdr:nvSpPr>
            <xdr:cNvPr id="218185" name="Check Box 73" hidden="1">
              <a:extLst>
                <a:ext uri="{63B3BB69-23CF-44E3-9099-C40C66FF867C}">
                  <a14:compatExt spid="_x0000_s218185"/>
                </a:ext>
                <a:ext uri="{FF2B5EF4-FFF2-40B4-BE49-F238E27FC236}">
                  <a16:creationId xmlns:a16="http://schemas.microsoft.com/office/drawing/2014/main" id="{00000000-0008-0000-0300-00004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209550</xdr:rowOff>
        </xdr:from>
        <xdr:to>
          <xdr:col>1</xdr:col>
          <xdr:colOff>219075</xdr:colOff>
          <xdr:row>21</xdr:row>
          <xdr:rowOff>38100</xdr:rowOff>
        </xdr:to>
        <xdr:sp macro="" textlink="">
          <xdr:nvSpPr>
            <xdr:cNvPr id="218186" name="Check Box 74" hidden="1">
              <a:extLst>
                <a:ext uri="{63B3BB69-23CF-44E3-9099-C40C66FF867C}">
                  <a14:compatExt spid="_x0000_s218186"/>
                </a:ext>
                <a:ext uri="{FF2B5EF4-FFF2-40B4-BE49-F238E27FC236}">
                  <a16:creationId xmlns:a16="http://schemas.microsoft.com/office/drawing/2014/main" id="{00000000-0008-0000-0300-00004A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209550</xdr:rowOff>
        </xdr:from>
        <xdr:to>
          <xdr:col>2</xdr:col>
          <xdr:colOff>19050</xdr:colOff>
          <xdr:row>21</xdr:row>
          <xdr:rowOff>38100</xdr:rowOff>
        </xdr:to>
        <xdr:sp macro="" textlink="">
          <xdr:nvSpPr>
            <xdr:cNvPr id="218187" name="Check Box 75" hidden="1">
              <a:extLst>
                <a:ext uri="{63B3BB69-23CF-44E3-9099-C40C66FF867C}">
                  <a14:compatExt spid="_x0000_s218187"/>
                </a:ext>
                <a:ext uri="{FF2B5EF4-FFF2-40B4-BE49-F238E27FC236}">
                  <a16:creationId xmlns:a16="http://schemas.microsoft.com/office/drawing/2014/main" id="{00000000-0008-0000-0300-00004B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209550</xdr:rowOff>
        </xdr:from>
        <xdr:to>
          <xdr:col>1</xdr:col>
          <xdr:colOff>219075</xdr:colOff>
          <xdr:row>21</xdr:row>
          <xdr:rowOff>38100</xdr:rowOff>
        </xdr:to>
        <xdr:sp macro="" textlink="">
          <xdr:nvSpPr>
            <xdr:cNvPr id="218188" name="Check Box 76" hidden="1">
              <a:extLst>
                <a:ext uri="{63B3BB69-23CF-44E3-9099-C40C66FF867C}">
                  <a14:compatExt spid="_x0000_s218188"/>
                </a:ext>
                <a:ext uri="{FF2B5EF4-FFF2-40B4-BE49-F238E27FC236}">
                  <a16:creationId xmlns:a16="http://schemas.microsoft.com/office/drawing/2014/main" id="{00000000-0008-0000-0300-00004C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209550</xdr:rowOff>
        </xdr:from>
        <xdr:to>
          <xdr:col>1</xdr:col>
          <xdr:colOff>219075</xdr:colOff>
          <xdr:row>21</xdr:row>
          <xdr:rowOff>38100</xdr:rowOff>
        </xdr:to>
        <xdr:sp macro="" textlink="">
          <xdr:nvSpPr>
            <xdr:cNvPr id="218189" name="Check Box 77" hidden="1">
              <a:extLst>
                <a:ext uri="{63B3BB69-23CF-44E3-9099-C40C66FF867C}">
                  <a14:compatExt spid="_x0000_s218189"/>
                </a:ext>
                <a:ext uri="{FF2B5EF4-FFF2-40B4-BE49-F238E27FC236}">
                  <a16:creationId xmlns:a16="http://schemas.microsoft.com/office/drawing/2014/main" id="{00000000-0008-0000-0300-00004D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190" name="Check Box 78" hidden="1">
              <a:extLst>
                <a:ext uri="{63B3BB69-23CF-44E3-9099-C40C66FF867C}">
                  <a14:compatExt spid="_x0000_s218190"/>
                </a:ext>
                <a:ext uri="{FF2B5EF4-FFF2-40B4-BE49-F238E27FC236}">
                  <a16:creationId xmlns:a16="http://schemas.microsoft.com/office/drawing/2014/main" id="{00000000-0008-0000-0300-00004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191" name="Check Box 79" hidden="1">
              <a:extLst>
                <a:ext uri="{63B3BB69-23CF-44E3-9099-C40C66FF867C}">
                  <a14:compatExt spid="_x0000_s218191"/>
                </a:ext>
                <a:ext uri="{FF2B5EF4-FFF2-40B4-BE49-F238E27FC236}">
                  <a16:creationId xmlns:a16="http://schemas.microsoft.com/office/drawing/2014/main" id="{00000000-0008-0000-0300-00004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192" name="Check Box 80" hidden="1">
              <a:extLst>
                <a:ext uri="{63B3BB69-23CF-44E3-9099-C40C66FF867C}">
                  <a14:compatExt spid="_x0000_s218192"/>
                </a:ext>
                <a:ext uri="{FF2B5EF4-FFF2-40B4-BE49-F238E27FC236}">
                  <a16:creationId xmlns:a16="http://schemas.microsoft.com/office/drawing/2014/main" id="{00000000-0008-0000-0300-000050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193" name="Check Box 81" hidden="1">
              <a:extLst>
                <a:ext uri="{63B3BB69-23CF-44E3-9099-C40C66FF867C}">
                  <a14:compatExt spid="_x0000_s218193"/>
                </a:ext>
                <a:ext uri="{FF2B5EF4-FFF2-40B4-BE49-F238E27FC236}">
                  <a16:creationId xmlns:a16="http://schemas.microsoft.com/office/drawing/2014/main" id="{00000000-0008-0000-0300-000051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1</xdr:col>
          <xdr:colOff>219075</xdr:colOff>
          <xdr:row>24</xdr:row>
          <xdr:rowOff>38100</xdr:rowOff>
        </xdr:to>
        <xdr:sp macro="" textlink="">
          <xdr:nvSpPr>
            <xdr:cNvPr id="218194" name="Check Box 82" hidden="1">
              <a:extLst>
                <a:ext uri="{63B3BB69-23CF-44E3-9099-C40C66FF867C}">
                  <a14:compatExt spid="_x0000_s218194"/>
                </a:ext>
                <a:ext uri="{FF2B5EF4-FFF2-40B4-BE49-F238E27FC236}">
                  <a16:creationId xmlns:a16="http://schemas.microsoft.com/office/drawing/2014/main" id="{00000000-0008-0000-0300-000052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195" name="Check Box 83" hidden="1">
              <a:extLst>
                <a:ext uri="{63B3BB69-23CF-44E3-9099-C40C66FF867C}">
                  <a14:compatExt spid="_x0000_s218195"/>
                </a:ext>
                <a:ext uri="{FF2B5EF4-FFF2-40B4-BE49-F238E27FC236}">
                  <a16:creationId xmlns:a16="http://schemas.microsoft.com/office/drawing/2014/main" id="{00000000-0008-0000-0300-00005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196" name="Check Box 84" hidden="1">
              <a:extLst>
                <a:ext uri="{63B3BB69-23CF-44E3-9099-C40C66FF867C}">
                  <a14:compatExt spid="_x0000_s218196"/>
                </a:ext>
                <a:ext uri="{FF2B5EF4-FFF2-40B4-BE49-F238E27FC236}">
                  <a16:creationId xmlns:a16="http://schemas.microsoft.com/office/drawing/2014/main" id="{00000000-0008-0000-0300-00005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197" name="Check Box 85" hidden="1">
              <a:extLst>
                <a:ext uri="{63B3BB69-23CF-44E3-9099-C40C66FF867C}">
                  <a14:compatExt spid="_x0000_s218197"/>
                </a:ext>
                <a:ext uri="{FF2B5EF4-FFF2-40B4-BE49-F238E27FC236}">
                  <a16:creationId xmlns:a16="http://schemas.microsoft.com/office/drawing/2014/main" id="{00000000-0008-0000-0300-00005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1</xdr:col>
          <xdr:colOff>219075</xdr:colOff>
          <xdr:row>24</xdr:row>
          <xdr:rowOff>38100</xdr:rowOff>
        </xdr:to>
        <xdr:sp macro="" textlink="">
          <xdr:nvSpPr>
            <xdr:cNvPr id="218198" name="Check Box 86" hidden="1">
              <a:extLst>
                <a:ext uri="{63B3BB69-23CF-44E3-9099-C40C66FF867C}">
                  <a14:compatExt spid="_x0000_s218198"/>
                </a:ext>
                <a:ext uri="{FF2B5EF4-FFF2-40B4-BE49-F238E27FC236}">
                  <a16:creationId xmlns:a16="http://schemas.microsoft.com/office/drawing/2014/main" id="{00000000-0008-0000-0300-000056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199" name="Check Box 87" hidden="1">
              <a:extLst>
                <a:ext uri="{63B3BB69-23CF-44E3-9099-C40C66FF867C}">
                  <a14:compatExt spid="_x0000_s218199"/>
                </a:ext>
                <a:ext uri="{FF2B5EF4-FFF2-40B4-BE49-F238E27FC236}">
                  <a16:creationId xmlns:a16="http://schemas.microsoft.com/office/drawing/2014/main" id="{00000000-0008-0000-0300-00005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200" name="Check Box 88" hidden="1">
              <a:extLst>
                <a:ext uri="{63B3BB69-23CF-44E3-9099-C40C66FF867C}">
                  <a14:compatExt spid="_x0000_s218200"/>
                </a:ext>
                <a:ext uri="{FF2B5EF4-FFF2-40B4-BE49-F238E27FC236}">
                  <a16:creationId xmlns:a16="http://schemas.microsoft.com/office/drawing/2014/main" id="{00000000-0008-0000-0300-00005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1</xdr:col>
          <xdr:colOff>219075</xdr:colOff>
          <xdr:row>24</xdr:row>
          <xdr:rowOff>38100</xdr:rowOff>
        </xdr:to>
        <xdr:sp macro="" textlink="">
          <xdr:nvSpPr>
            <xdr:cNvPr id="218201" name="Check Box 89" hidden="1">
              <a:extLst>
                <a:ext uri="{63B3BB69-23CF-44E3-9099-C40C66FF867C}">
                  <a14:compatExt spid="_x0000_s218201"/>
                </a:ext>
                <a:ext uri="{FF2B5EF4-FFF2-40B4-BE49-F238E27FC236}">
                  <a16:creationId xmlns:a16="http://schemas.microsoft.com/office/drawing/2014/main" id="{00000000-0008-0000-0300-000059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202" name="Check Box 90" hidden="1">
              <a:extLst>
                <a:ext uri="{63B3BB69-23CF-44E3-9099-C40C66FF867C}">
                  <a14:compatExt spid="_x0000_s218202"/>
                </a:ext>
                <a:ext uri="{FF2B5EF4-FFF2-40B4-BE49-F238E27FC236}">
                  <a16:creationId xmlns:a16="http://schemas.microsoft.com/office/drawing/2014/main" id="{00000000-0008-0000-0300-00005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1</xdr:col>
          <xdr:colOff>219075</xdr:colOff>
          <xdr:row>24</xdr:row>
          <xdr:rowOff>38100</xdr:rowOff>
        </xdr:to>
        <xdr:sp macro="" textlink="">
          <xdr:nvSpPr>
            <xdr:cNvPr id="218203" name="Check Box 91" hidden="1">
              <a:extLst>
                <a:ext uri="{63B3BB69-23CF-44E3-9099-C40C66FF867C}">
                  <a14:compatExt spid="_x0000_s218203"/>
                </a:ext>
                <a:ext uri="{FF2B5EF4-FFF2-40B4-BE49-F238E27FC236}">
                  <a16:creationId xmlns:a16="http://schemas.microsoft.com/office/drawing/2014/main" id="{00000000-0008-0000-0300-00005B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1</xdr:col>
          <xdr:colOff>219075</xdr:colOff>
          <xdr:row>24</xdr:row>
          <xdr:rowOff>38100</xdr:rowOff>
        </xdr:to>
        <xdr:sp macro="" textlink="">
          <xdr:nvSpPr>
            <xdr:cNvPr id="218204" name="Check Box 92" hidden="1">
              <a:extLst>
                <a:ext uri="{63B3BB69-23CF-44E3-9099-C40C66FF867C}">
                  <a14:compatExt spid="_x0000_s218204"/>
                </a:ext>
                <a:ext uri="{FF2B5EF4-FFF2-40B4-BE49-F238E27FC236}">
                  <a16:creationId xmlns:a16="http://schemas.microsoft.com/office/drawing/2014/main" id="{00000000-0008-0000-0300-00005C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209550</xdr:rowOff>
        </xdr:from>
        <xdr:to>
          <xdr:col>2</xdr:col>
          <xdr:colOff>19050</xdr:colOff>
          <xdr:row>26</xdr:row>
          <xdr:rowOff>38100</xdr:rowOff>
        </xdr:to>
        <xdr:sp macro="" textlink="">
          <xdr:nvSpPr>
            <xdr:cNvPr id="218205" name="Check Box 93" hidden="1">
              <a:extLst>
                <a:ext uri="{63B3BB69-23CF-44E3-9099-C40C66FF867C}">
                  <a14:compatExt spid="_x0000_s218205"/>
                </a:ext>
                <a:ext uri="{FF2B5EF4-FFF2-40B4-BE49-F238E27FC236}">
                  <a16:creationId xmlns:a16="http://schemas.microsoft.com/office/drawing/2014/main" id="{00000000-0008-0000-0300-00005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209550</xdr:rowOff>
        </xdr:from>
        <xdr:to>
          <xdr:col>2</xdr:col>
          <xdr:colOff>19050</xdr:colOff>
          <xdr:row>26</xdr:row>
          <xdr:rowOff>38100</xdr:rowOff>
        </xdr:to>
        <xdr:sp macro="" textlink="">
          <xdr:nvSpPr>
            <xdr:cNvPr id="218206" name="Check Box 94" hidden="1">
              <a:extLst>
                <a:ext uri="{63B3BB69-23CF-44E3-9099-C40C66FF867C}">
                  <a14:compatExt spid="_x0000_s218206"/>
                </a:ext>
                <a:ext uri="{FF2B5EF4-FFF2-40B4-BE49-F238E27FC236}">
                  <a16:creationId xmlns:a16="http://schemas.microsoft.com/office/drawing/2014/main" id="{00000000-0008-0000-0300-00005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209550</xdr:rowOff>
        </xdr:from>
        <xdr:to>
          <xdr:col>2</xdr:col>
          <xdr:colOff>19050</xdr:colOff>
          <xdr:row>26</xdr:row>
          <xdr:rowOff>38100</xdr:rowOff>
        </xdr:to>
        <xdr:sp macro="" textlink="">
          <xdr:nvSpPr>
            <xdr:cNvPr id="218207" name="Check Box 95" hidden="1">
              <a:extLst>
                <a:ext uri="{63B3BB69-23CF-44E3-9099-C40C66FF867C}">
                  <a14:compatExt spid="_x0000_s218207"/>
                </a:ext>
                <a:ext uri="{FF2B5EF4-FFF2-40B4-BE49-F238E27FC236}">
                  <a16:creationId xmlns:a16="http://schemas.microsoft.com/office/drawing/2014/main" id="{00000000-0008-0000-0300-00005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209550</xdr:rowOff>
        </xdr:from>
        <xdr:to>
          <xdr:col>2</xdr:col>
          <xdr:colOff>19050</xdr:colOff>
          <xdr:row>26</xdr:row>
          <xdr:rowOff>38100</xdr:rowOff>
        </xdr:to>
        <xdr:sp macro="" textlink="">
          <xdr:nvSpPr>
            <xdr:cNvPr id="218208" name="Check Box 96" hidden="1">
              <a:extLst>
                <a:ext uri="{63B3BB69-23CF-44E3-9099-C40C66FF867C}">
                  <a14:compatExt spid="_x0000_s218208"/>
                </a:ext>
                <a:ext uri="{FF2B5EF4-FFF2-40B4-BE49-F238E27FC236}">
                  <a16:creationId xmlns:a16="http://schemas.microsoft.com/office/drawing/2014/main" id="{00000000-0008-0000-0300-000060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209550</xdr:rowOff>
        </xdr:from>
        <xdr:to>
          <xdr:col>1</xdr:col>
          <xdr:colOff>219075</xdr:colOff>
          <xdr:row>26</xdr:row>
          <xdr:rowOff>38100</xdr:rowOff>
        </xdr:to>
        <xdr:sp macro="" textlink="">
          <xdr:nvSpPr>
            <xdr:cNvPr id="218209" name="Check Box 97" hidden="1">
              <a:extLst>
                <a:ext uri="{63B3BB69-23CF-44E3-9099-C40C66FF867C}">
                  <a14:compatExt spid="_x0000_s218209"/>
                </a:ext>
                <a:ext uri="{FF2B5EF4-FFF2-40B4-BE49-F238E27FC236}">
                  <a16:creationId xmlns:a16="http://schemas.microsoft.com/office/drawing/2014/main" id="{00000000-0008-0000-0300-000061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209550</xdr:rowOff>
        </xdr:from>
        <xdr:to>
          <xdr:col>2</xdr:col>
          <xdr:colOff>19050</xdr:colOff>
          <xdr:row>26</xdr:row>
          <xdr:rowOff>38100</xdr:rowOff>
        </xdr:to>
        <xdr:sp macro="" textlink="">
          <xdr:nvSpPr>
            <xdr:cNvPr id="218210" name="Check Box 98" hidden="1">
              <a:extLst>
                <a:ext uri="{63B3BB69-23CF-44E3-9099-C40C66FF867C}">
                  <a14:compatExt spid="_x0000_s218210"/>
                </a:ext>
                <a:ext uri="{FF2B5EF4-FFF2-40B4-BE49-F238E27FC236}">
                  <a16:creationId xmlns:a16="http://schemas.microsoft.com/office/drawing/2014/main" id="{00000000-0008-0000-0300-00006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209550</xdr:rowOff>
        </xdr:from>
        <xdr:to>
          <xdr:col>2</xdr:col>
          <xdr:colOff>19050</xdr:colOff>
          <xdr:row>26</xdr:row>
          <xdr:rowOff>38100</xdr:rowOff>
        </xdr:to>
        <xdr:sp macro="" textlink="">
          <xdr:nvSpPr>
            <xdr:cNvPr id="218211" name="Check Box 99" hidden="1">
              <a:extLst>
                <a:ext uri="{63B3BB69-23CF-44E3-9099-C40C66FF867C}">
                  <a14:compatExt spid="_x0000_s218211"/>
                </a:ext>
                <a:ext uri="{FF2B5EF4-FFF2-40B4-BE49-F238E27FC236}">
                  <a16:creationId xmlns:a16="http://schemas.microsoft.com/office/drawing/2014/main" id="{00000000-0008-0000-0300-00006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209550</xdr:rowOff>
        </xdr:from>
        <xdr:to>
          <xdr:col>2</xdr:col>
          <xdr:colOff>19050</xdr:colOff>
          <xdr:row>26</xdr:row>
          <xdr:rowOff>38100</xdr:rowOff>
        </xdr:to>
        <xdr:sp macro="" textlink="">
          <xdr:nvSpPr>
            <xdr:cNvPr id="218212" name="Check Box 100" hidden="1">
              <a:extLst>
                <a:ext uri="{63B3BB69-23CF-44E3-9099-C40C66FF867C}">
                  <a14:compatExt spid="_x0000_s218212"/>
                </a:ext>
                <a:ext uri="{FF2B5EF4-FFF2-40B4-BE49-F238E27FC236}">
                  <a16:creationId xmlns:a16="http://schemas.microsoft.com/office/drawing/2014/main" id="{00000000-0008-0000-0300-00006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209550</xdr:rowOff>
        </xdr:from>
        <xdr:to>
          <xdr:col>1</xdr:col>
          <xdr:colOff>219075</xdr:colOff>
          <xdr:row>26</xdr:row>
          <xdr:rowOff>38100</xdr:rowOff>
        </xdr:to>
        <xdr:sp macro="" textlink="">
          <xdr:nvSpPr>
            <xdr:cNvPr id="218213" name="Check Box 101" hidden="1">
              <a:extLst>
                <a:ext uri="{63B3BB69-23CF-44E3-9099-C40C66FF867C}">
                  <a14:compatExt spid="_x0000_s218213"/>
                </a:ext>
                <a:ext uri="{FF2B5EF4-FFF2-40B4-BE49-F238E27FC236}">
                  <a16:creationId xmlns:a16="http://schemas.microsoft.com/office/drawing/2014/main" id="{00000000-0008-0000-0300-000065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209550</xdr:rowOff>
        </xdr:from>
        <xdr:to>
          <xdr:col>2</xdr:col>
          <xdr:colOff>19050</xdr:colOff>
          <xdr:row>26</xdr:row>
          <xdr:rowOff>38100</xdr:rowOff>
        </xdr:to>
        <xdr:sp macro="" textlink="">
          <xdr:nvSpPr>
            <xdr:cNvPr id="218214" name="Check Box 102" hidden="1">
              <a:extLst>
                <a:ext uri="{63B3BB69-23CF-44E3-9099-C40C66FF867C}">
                  <a14:compatExt spid="_x0000_s218214"/>
                </a:ext>
                <a:ext uri="{FF2B5EF4-FFF2-40B4-BE49-F238E27FC236}">
                  <a16:creationId xmlns:a16="http://schemas.microsoft.com/office/drawing/2014/main" id="{00000000-0008-0000-0300-00006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209550</xdr:rowOff>
        </xdr:from>
        <xdr:to>
          <xdr:col>2</xdr:col>
          <xdr:colOff>19050</xdr:colOff>
          <xdr:row>26</xdr:row>
          <xdr:rowOff>38100</xdr:rowOff>
        </xdr:to>
        <xdr:sp macro="" textlink="">
          <xdr:nvSpPr>
            <xdr:cNvPr id="218215" name="Check Box 103" hidden="1">
              <a:extLst>
                <a:ext uri="{63B3BB69-23CF-44E3-9099-C40C66FF867C}">
                  <a14:compatExt spid="_x0000_s218215"/>
                </a:ext>
                <a:ext uri="{FF2B5EF4-FFF2-40B4-BE49-F238E27FC236}">
                  <a16:creationId xmlns:a16="http://schemas.microsoft.com/office/drawing/2014/main" id="{00000000-0008-0000-0300-00006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209550</xdr:rowOff>
        </xdr:from>
        <xdr:to>
          <xdr:col>1</xdr:col>
          <xdr:colOff>219075</xdr:colOff>
          <xdr:row>26</xdr:row>
          <xdr:rowOff>38100</xdr:rowOff>
        </xdr:to>
        <xdr:sp macro="" textlink="">
          <xdr:nvSpPr>
            <xdr:cNvPr id="218216" name="Check Box 104" hidden="1">
              <a:extLst>
                <a:ext uri="{63B3BB69-23CF-44E3-9099-C40C66FF867C}">
                  <a14:compatExt spid="_x0000_s218216"/>
                </a:ext>
                <a:ext uri="{FF2B5EF4-FFF2-40B4-BE49-F238E27FC236}">
                  <a16:creationId xmlns:a16="http://schemas.microsoft.com/office/drawing/2014/main" id="{00000000-0008-0000-0300-000068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209550</xdr:rowOff>
        </xdr:from>
        <xdr:to>
          <xdr:col>2</xdr:col>
          <xdr:colOff>19050</xdr:colOff>
          <xdr:row>26</xdr:row>
          <xdr:rowOff>38100</xdr:rowOff>
        </xdr:to>
        <xdr:sp macro="" textlink="">
          <xdr:nvSpPr>
            <xdr:cNvPr id="218217" name="Check Box 105" hidden="1">
              <a:extLst>
                <a:ext uri="{63B3BB69-23CF-44E3-9099-C40C66FF867C}">
                  <a14:compatExt spid="_x0000_s218217"/>
                </a:ext>
                <a:ext uri="{FF2B5EF4-FFF2-40B4-BE49-F238E27FC236}">
                  <a16:creationId xmlns:a16="http://schemas.microsoft.com/office/drawing/2014/main" id="{00000000-0008-0000-0300-00006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209550</xdr:rowOff>
        </xdr:from>
        <xdr:to>
          <xdr:col>1</xdr:col>
          <xdr:colOff>219075</xdr:colOff>
          <xdr:row>26</xdr:row>
          <xdr:rowOff>38100</xdr:rowOff>
        </xdr:to>
        <xdr:sp macro="" textlink="">
          <xdr:nvSpPr>
            <xdr:cNvPr id="218218" name="Check Box 106" hidden="1">
              <a:extLst>
                <a:ext uri="{63B3BB69-23CF-44E3-9099-C40C66FF867C}">
                  <a14:compatExt spid="_x0000_s218218"/>
                </a:ext>
                <a:ext uri="{FF2B5EF4-FFF2-40B4-BE49-F238E27FC236}">
                  <a16:creationId xmlns:a16="http://schemas.microsoft.com/office/drawing/2014/main" id="{00000000-0008-0000-0300-00006A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209550</xdr:rowOff>
        </xdr:from>
        <xdr:to>
          <xdr:col>1</xdr:col>
          <xdr:colOff>219075</xdr:colOff>
          <xdr:row>26</xdr:row>
          <xdr:rowOff>38100</xdr:rowOff>
        </xdr:to>
        <xdr:sp macro="" textlink="">
          <xdr:nvSpPr>
            <xdr:cNvPr id="218219" name="Check Box 107" hidden="1">
              <a:extLst>
                <a:ext uri="{63B3BB69-23CF-44E3-9099-C40C66FF867C}">
                  <a14:compatExt spid="_x0000_s218219"/>
                </a:ext>
                <a:ext uri="{FF2B5EF4-FFF2-40B4-BE49-F238E27FC236}">
                  <a16:creationId xmlns:a16="http://schemas.microsoft.com/office/drawing/2014/main" id="{00000000-0008-0000-0300-00006B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38100</xdr:rowOff>
        </xdr:to>
        <xdr:sp macro="" textlink="">
          <xdr:nvSpPr>
            <xdr:cNvPr id="218220" name="Check Box 108" hidden="1">
              <a:extLst>
                <a:ext uri="{63B3BB69-23CF-44E3-9099-C40C66FF867C}">
                  <a14:compatExt spid="_x0000_s218220"/>
                </a:ext>
                <a:ext uri="{FF2B5EF4-FFF2-40B4-BE49-F238E27FC236}">
                  <a16:creationId xmlns:a16="http://schemas.microsoft.com/office/drawing/2014/main" id="{00000000-0008-0000-0300-00006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38100</xdr:rowOff>
        </xdr:to>
        <xdr:sp macro="" textlink="">
          <xdr:nvSpPr>
            <xdr:cNvPr id="218221" name="Check Box 109" hidden="1">
              <a:extLst>
                <a:ext uri="{63B3BB69-23CF-44E3-9099-C40C66FF867C}">
                  <a14:compatExt spid="_x0000_s218221"/>
                </a:ext>
                <a:ext uri="{FF2B5EF4-FFF2-40B4-BE49-F238E27FC236}">
                  <a16:creationId xmlns:a16="http://schemas.microsoft.com/office/drawing/2014/main" id="{00000000-0008-0000-0300-00006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38100</xdr:rowOff>
        </xdr:to>
        <xdr:sp macro="" textlink="">
          <xdr:nvSpPr>
            <xdr:cNvPr id="218222" name="Check Box 110" hidden="1">
              <a:extLst>
                <a:ext uri="{63B3BB69-23CF-44E3-9099-C40C66FF867C}">
                  <a14:compatExt spid="_x0000_s218222"/>
                </a:ext>
                <a:ext uri="{FF2B5EF4-FFF2-40B4-BE49-F238E27FC236}">
                  <a16:creationId xmlns:a16="http://schemas.microsoft.com/office/drawing/2014/main" id="{00000000-0008-0000-0300-00006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38100</xdr:rowOff>
        </xdr:to>
        <xdr:sp macro="" textlink="">
          <xdr:nvSpPr>
            <xdr:cNvPr id="218223" name="Check Box 111" hidden="1">
              <a:extLst>
                <a:ext uri="{63B3BB69-23CF-44E3-9099-C40C66FF867C}">
                  <a14:compatExt spid="_x0000_s218223"/>
                </a:ext>
                <a:ext uri="{FF2B5EF4-FFF2-40B4-BE49-F238E27FC236}">
                  <a16:creationId xmlns:a16="http://schemas.microsoft.com/office/drawing/2014/main" id="{00000000-0008-0000-0300-00006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1</xdr:col>
          <xdr:colOff>219075</xdr:colOff>
          <xdr:row>28</xdr:row>
          <xdr:rowOff>38100</xdr:rowOff>
        </xdr:to>
        <xdr:sp macro="" textlink="">
          <xdr:nvSpPr>
            <xdr:cNvPr id="218224" name="Check Box 112" hidden="1">
              <a:extLst>
                <a:ext uri="{63B3BB69-23CF-44E3-9099-C40C66FF867C}">
                  <a14:compatExt spid="_x0000_s218224"/>
                </a:ext>
                <a:ext uri="{FF2B5EF4-FFF2-40B4-BE49-F238E27FC236}">
                  <a16:creationId xmlns:a16="http://schemas.microsoft.com/office/drawing/2014/main" id="{00000000-0008-0000-0300-000070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38100</xdr:rowOff>
        </xdr:to>
        <xdr:sp macro="" textlink="">
          <xdr:nvSpPr>
            <xdr:cNvPr id="218225" name="Check Box 113" hidden="1">
              <a:extLst>
                <a:ext uri="{63B3BB69-23CF-44E3-9099-C40C66FF867C}">
                  <a14:compatExt spid="_x0000_s218225"/>
                </a:ext>
                <a:ext uri="{FF2B5EF4-FFF2-40B4-BE49-F238E27FC236}">
                  <a16:creationId xmlns:a16="http://schemas.microsoft.com/office/drawing/2014/main" id="{00000000-0008-0000-0300-000071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38100</xdr:rowOff>
        </xdr:to>
        <xdr:sp macro="" textlink="">
          <xdr:nvSpPr>
            <xdr:cNvPr id="218226" name="Check Box 114" hidden="1">
              <a:extLst>
                <a:ext uri="{63B3BB69-23CF-44E3-9099-C40C66FF867C}">
                  <a14:compatExt spid="_x0000_s218226"/>
                </a:ext>
                <a:ext uri="{FF2B5EF4-FFF2-40B4-BE49-F238E27FC236}">
                  <a16:creationId xmlns:a16="http://schemas.microsoft.com/office/drawing/2014/main" id="{00000000-0008-0000-0300-00007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38100</xdr:rowOff>
        </xdr:to>
        <xdr:sp macro="" textlink="">
          <xdr:nvSpPr>
            <xdr:cNvPr id="218227" name="Check Box 115" hidden="1">
              <a:extLst>
                <a:ext uri="{63B3BB69-23CF-44E3-9099-C40C66FF867C}">
                  <a14:compatExt spid="_x0000_s218227"/>
                </a:ext>
                <a:ext uri="{FF2B5EF4-FFF2-40B4-BE49-F238E27FC236}">
                  <a16:creationId xmlns:a16="http://schemas.microsoft.com/office/drawing/2014/main" id="{00000000-0008-0000-0300-00007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1</xdr:col>
          <xdr:colOff>219075</xdr:colOff>
          <xdr:row>28</xdr:row>
          <xdr:rowOff>38100</xdr:rowOff>
        </xdr:to>
        <xdr:sp macro="" textlink="">
          <xdr:nvSpPr>
            <xdr:cNvPr id="218228" name="Check Box 116" hidden="1">
              <a:extLst>
                <a:ext uri="{63B3BB69-23CF-44E3-9099-C40C66FF867C}">
                  <a14:compatExt spid="_x0000_s218228"/>
                </a:ext>
                <a:ext uri="{FF2B5EF4-FFF2-40B4-BE49-F238E27FC236}">
                  <a16:creationId xmlns:a16="http://schemas.microsoft.com/office/drawing/2014/main" id="{00000000-0008-0000-0300-000074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38100</xdr:rowOff>
        </xdr:to>
        <xdr:sp macro="" textlink="">
          <xdr:nvSpPr>
            <xdr:cNvPr id="218229" name="Check Box 117" hidden="1">
              <a:extLst>
                <a:ext uri="{63B3BB69-23CF-44E3-9099-C40C66FF867C}">
                  <a14:compatExt spid="_x0000_s218229"/>
                </a:ext>
                <a:ext uri="{FF2B5EF4-FFF2-40B4-BE49-F238E27FC236}">
                  <a16:creationId xmlns:a16="http://schemas.microsoft.com/office/drawing/2014/main" id="{00000000-0008-0000-0300-00007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38100</xdr:rowOff>
        </xdr:to>
        <xdr:sp macro="" textlink="">
          <xdr:nvSpPr>
            <xdr:cNvPr id="218230" name="Check Box 118" hidden="1">
              <a:extLst>
                <a:ext uri="{63B3BB69-23CF-44E3-9099-C40C66FF867C}">
                  <a14:compatExt spid="_x0000_s218230"/>
                </a:ext>
                <a:ext uri="{FF2B5EF4-FFF2-40B4-BE49-F238E27FC236}">
                  <a16:creationId xmlns:a16="http://schemas.microsoft.com/office/drawing/2014/main" id="{00000000-0008-0000-0300-00007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1</xdr:col>
          <xdr:colOff>219075</xdr:colOff>
          <xdr:row>28</xdr:row>
          <xdr:rowOff>38100</xdr:rowOff>
        </xdr:to>
        <xdr:sp macro="" textlink="">
          <xdr:nvSpPr>
            <xdr:cNvPr id="218231" name="Check Box 119" hidden="1">
              <a:extLst>
                <a:ext uri="{63B3BB69-23CF-44E3-9099-C40C66FF867C}">
                  <a14:compatExt spid="_x0000_s218231"/>
                </a:ext>
                <a:ext uri="{FF2B5EF4-FFF2-40B4-BE49-F238E27FC236}">
                  <a16:creationId xmlns:a16="http://schemas.microsoft.com/office/drawing/2014/main" id="{00000000-0008-0000-0300-000077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38100</xdr:rowOff>
        </xdr:to>
        <xdr:sp macro="" textlink="">
          <xdr:nvSpPr>
            <xdr:cNvPr id="218232" name="Check Box 120" hidden="1">
              <a:extLst>
                <a:ext uri="{63B3BB69-23CF-44E3-9099-C40C66FF867C}">
                  <a14:compatExt spid="_x0000_s218232"/>
                </a:ext>
                <a:ext uri="{FF2B5EF4-FFF2-40B4-BE49-F238E27FC236}">
                  <a16:creationId xmlns:a16="http://schemas.microsoft.com/office/drawing/2014/main" id="{00000000-0008-0000-0300-00007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1</xdr:col>
          <xdr:colOff>219075</xdr:colOff>
          <xdr:row>28</xdr:row>
          <xdr:rowOff>38100</xdr:rowOff>
        </xdr:to>
        <xdr:sp macro="" textlink="">
          <xdr:nvSpPr>
            <xdr:cNvPr id="218233" name="Check Box 121" hidden="1">
              <a:extLst>
                <a:ext uri="{63B3BB69-23CF-44E3-9099-C40C66FF867C}">
                  <a14:compatExt spid="_x0000_s218233"/>
                </a:ext>
                <a:ext uri="{FF2B5EF4-FFF2-40B4-BE49-F238E27FC236}">
                  <a16:creationId xmlns:a16="http://schemas.microsoft.com/office/drawing/2014/main" id="{00000000-0008-0000-0300-000079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1</xdr:col>
          <xdr:colOff>219075</xdr:colOff>
          <xdr:row>28</xdr:row>
          <xdr:rowOff>38100</xdr:rowOff>
        </xdr:to>
        <xdr:sp macro="" textlink="">
          <xdr:nvSpPr>
            <xdr:cNvPr id="218234" name="Check Box 122" hidden="1">
              <a:extLst>
                <a:ext uri="{63B3BB69-23CF-44E3-9099-C40C66FF867C}">
                  <a14:compatExt spid="_x0000_s218234"/>
                </a:ext>
                <a:ext uri="{FF2B5EF4-FFF2-40B4-BE49-F238E27FC236}">
                  <a16:creationId xmlns:a16="http://schemas.microsoft.com/office/drawing/2014/main" id="{00000000-0008-0000-0300-00007A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209550</xdr:rowOff>
        </xdr:from>
        <xdr:to>
          <xdr:col>2</xdr:col>
          <xdr:colOff>19050</xdr:colOff>
          <xdr:row>30</xdr:row>
          <xdr:rowOff>38100</xdr:rowOff>
        </xdr:to>
        <xdr:sp macro="" textlink="">
          <xdr:nvSpPr>
            <xdr:cNvPr id="218235" name="Check Box 123" hidden="1">
              <a:extLst>
                <a:ext uri="{63B3BB69-23CF-44E3-9099-C40C66FF867C}">
                  <a14:compatExt spid="_x0000_s218235"/>
                </a:ext>
                <a:ext uri="{FF2B5EF4-FFF2-40B4-BE49-F238E27FC236}">
                  <a16:creationId xmlns:a16="http://schemas.microsoft.com/office/drawing/2014/main" id="{00000000-0008-0000-0300-00007B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209550</xdr:rowOff>
        </xdr:from>
        <xdr:to>
          <xdr:col>2</xdr:col>
          <xdr:colOff>19050</xdr:colOff>
          <xdr:row>30</xdr:row>
          <xdr:rowOff>38100</xdr:rowOff>
        </xdr:to>
        <xdr:sp macro="" textlink="">
          <xdr:nvSpPr>
            <xdr:cNvPr id="218236" name="Check Box 124" hidden="1">
              <a:extLst>
                <a:ext uri="{63B3BB69-23CF-44E3-9099-C40C66FF867C}">
                  <a14:compatExt spid="_x0000_s218236"/>
                </a:ext>
                <a:ext uri="{FF2B5EF4-FFF2-40B4-BE49-F238E27FC236}">
                  <a16:creationId xmlns:a16="http://schemas.microsoft.com/office/drawing/2014/main" id="{00000000-0008-0000-0300-00007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209550</xdr:rowOff>
        </xdr:from>
        <xdr:to>
          <xdr:col>2</xdr:col>
          <xdr:colOff>19050</xdr:colOff>
          <xdr:row>30</xdr:row>
          <xdr:rowOff>38100</xdr:rowOff>
        </xdr:to>
        <xdr:sp macro="" textlink="">
          <xdr:nvSpPr>
            <xdr:cNvPr id="218237" name="Check Box 125" hidden="1">
              <a:extLst>
                <a:ext uri="{63B3BB69-23CF-44E3-9099-C40C66FF867C}">
                  <a14:compatExt spid="_x0000_s218237"/>
                </a:ext>
                <a:ext uri="{FF2B5EF4-FFF2-40B4-BE49-F238E27FC236}">
                  <a16:creationId xmlns:a16="http://schemas.microsoft.com/office/drawing/2014/main" id="{00000000-0008-0000-0300-00007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209550</xdr:rowOff>
        </xdr:from>
        <xdr:to>
          <xdr:col>2</xdr:col>
          <xdr:colOff>19050</xdr:colOff>
          <xdr:row>30</xdr:row>
          <xdr:rowOff>38100</xdr:rowOff>
        </xdr:to>
        <xdr:sp macro="" textlink="">
          <xdr:nvSpPr>
            <xdr:cNvPr id="218238" name="Check Box 126" hidden="1">
              <a:extLst>
                <a:ext uri="{63B3BB69-23CF-44E3-9099-C40C66FF867C}">
                  <a14:compatExt spid="_x0000_s218238"/>
                </a:ext>
                <a:ext uri="{FF2B5EF4-FFF2-40B4-BE49-F238E27FC236}">
                  <a16:creationId xmlns:a16="http://schemas.microsoft.com/office/drawing/2014/main" id="{00000000-0008-0000-0300-00007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209550</xdr:rowOff>
        </xdr:from>
        <xdr:to>
          <xdr:col>1</xdr:col>
          <xdr:colOff>219075</xdr:colOff>
          <xdr:row>30</xdr:row>
          <xdr:rowOff>38100</xdr:rowOff>
        </xdr:to>
        <xdr:sp macro="" textlink="">
          <xdr:nvSpPr>
            <xdr:cNvPr id="218239" name="Check Box 127" hidden="1">
              <a:extLst>
                <a:ext uri="{63B3BB69-23CF-44E3-9099-C40C66FF867C}">
                  <a14:compatExt spid="_x0000_s218239"/>
                </a:ext>
                <a:ext uri="{FF2B5EF4-FFF2-40B4-BE49-F238E27FC236}">
                  <a16:creationId xmlns:a16="http://schemas.microsoft.com/office/drawing/2014/main" id="{00000000-0008-0000-0300-00007F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209550</xdr:rowOff>
        </xdr:from>
        <xdr:to>
          <xdr:col>2</xdr:col>
          <xdr:colOff>19050</xdr:colOff>
          <xdr:row>30</xdr:row>
          <xdr:rowOff>38100</xdr:rowOff>
        </xdr:to>
        <xdr:sp macro="" textlink="">
          <xdr:nvSpPr>
            <xdr:cNvPr id="218240" name="Check Box 128" hidden="1">
              <a:extLst>
                <a:ext uri="{63B3BB69-23CF-44E3-9099-C40C66FF867C}">
                  <a14:compatExt spid="_x0000_s218240"/>
                </a:ext>
                <a:ext uri="{FF2B5EF4-FFF2-40B4-BE49-F238E27FC236}">
                  <a16:creationId xmlns:a16="http://schemas.microsoft.com/office/drawing/2014/main" id="{00000000-0008-0000-0300-000080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209550</xdr:rowOff>
        </xdr:from>
        <xdr:to>
          <xdr:col>2</xdr:col>
          <xdr:colOff>19050</xdr:colOff>
          <xdr:row>30</xdr:row>
          <xdr:rowOff>38100</xdr:rowOff>
        </xdr:to>
        <xdr:sp macro="" textlink="">
          <xdr:nvSpPr>
            <xdr:cNvPr id="218241" name="Check Box 129" hidden="1">
              <a:extLst>
                <a:ext uri="{63B3BB69-23CF-44E3-9099-C40C66FF867C}">
                  <a14:compatExt spid="_x0000_s218241"/>
                </a:ext>
                <a:ext uri="{FF2B5EF4-FFF2-40B4-BE49-F238E27FC236}">
                  <a16:creationId xmlns:a16="http://schemas.microsoft.com/office/drawing/2014/main" id="{00000000-0008-0000-0300-000081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209550</xdr:rowOff>
        </xdr:from>
        <xdr:to>
          <xdr:col>2</xdr:col>
          <xdr:colOff>19050</xdr:colOff>
          <xdr:row>30</xdr:row>
          <xdr:rowOff>38100</xdr:rowOff>
        </xdr:to>
        <xdr:sp macro="" textlink="">
          <xdr:nvSpPr>
            <xdr:cNvPr id="218242" name="Check Box 130" hidden="1">
              <a:extLst>
                <a:ext uri="{63B3BB69-23CF-44E3-9099-C40C66FF867C}">
                  <a14:compatExt spid="_x0000_s218242"/>
                </a:ext>
                <a:ext uri="{FF2B5EF4-FFF2-40B4-BE49-F238E27FC236}">
                  <a16:creationId xmlns:a16="http://schemas.microsoft.com/office/drawing/2014/main" id="{00000000-0008-0000-0300-00008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209550</xdr:rowOff>
        </xdr:from>
        <xdr:to>
          <xdr:col>1</xdr:col>
          <xdr:colOff>219075</xdr:colOff>
          <xdr:row>30</xdr:row>
          <xdr:rowOff>38100</xdr:rowOff>
        </xdr:to>
        <xdr:sp macro="" textlink="">
          <xdr:nvSpPr>
            <xdr:cNvPr id="218243" name="Check Box 131" hidden="1">
              <a:extLst>
                <a:ext uri="{63B3BB69-23CF-44E3-9099-C40C66FF867C}">
                  <a14:compatExt spid="_x0000_s218243"/>
                </a:ext>
                <a:ext uri="{FF2B5EF4-FFF2-40B4-BE49-F238E27FC236}">
                  <a16:creationId xmlns:a16="http://schemas.microsoft.com/office/drawing/2014/main" id="{00000000-0008-0000-0300-000083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209550</xdr:rowOff>
        </xdr:from>
        <xdr:to>
          <xdr:col>2</xdr:col>
          <xdr:colOff>19050</xdr:colOff>
          <xdr:row>30</xdr:row>
          <xdr:rowOff>38100</xdr:rowOff>
        </xdr:to>
        <xdr:sp macro="" textlink="">
          <xdr:nvSpPr>
            <xdr:cNvPr id="218244" name="Check Box 132" hidden="1">
              <a:extLst>
                <a:ext uri="{63B3BB69-23CF-44E3-9099-C40C66FF867C}">
                  <a14:compatExt spid="_x0000_s218244"/>
                </a:ext>
                <a:ext uri="{FF2B5EF4-FFF2-40B4-BE49-F238E27FC236}">
                  <a16:creationId xmlns:a16="http://schemas.microsoft.com/office/drawing/2014/main" id="{00000000-0008-0000-0300-00008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209550</xdr:rowOff>
        </xdr:from>
        <xdr:to>
          <xdr:col>2</xdr:col>
          <xdr:colOff>19050</xdr:colOff>
          <xdr:row>30</xdr:row>
          <xdr:rowOff>38100</xdr:rowOff>
        </xdr:to>
        <xdr:sp macro="" textlink="">
          <xdr:nvSpPr>
            <xdr:cNvPr id="218245" name="Check Box 133" hidden="1">
              <a:extLst>
                <a:ext uri="{63B3BB69-23CF-44E3-9099-C40C66FF867C}">
                  <a14:compatExt spid="_x0000_s218245"/>
                </a:ext>
                <a:ext uri="{FF2B5EF4-FFF2-40B4-BE49-F238E27FC236}">
                  <a16:creationId xmlns:a16="http://schemas.microsoft.com/office/drawing/2014/main" id="{00000000-0008-0000-0300-00008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209550</xdr:rowOff>
        </xdr:from>
        <xdr:to>
          <xdr:col>1</xdr:col>
          <xdr:colOff>219075</xdr:colOff>
          <xdr:row>30</xdr:row>
          <xdr:rowOff>38100</xdr:rowOff>
        </xdr:to>
        <xdr:sp macro="" textlink="">
          <xdr:nvSpPr>
            <xdr:cNvPr id="218246" name="Check Box 134" hidden="1">
              <a:extLst>
                <a:ext uri="{63B3BB69-23CF-44E3-9099-C40C66FF867C}">
                  <a14:compatExt spid="_x0000_s218246"/>
                </a:ext>
                <a:ext uri="{FF2B5EF4-FFF2-40B4-BE49-F238E27FC236}">
                  <a16:creationId xmlns:a16="http://schemas.microsoft.com/office/drawing/2014/main" id="{00000000-0008-0000-0300-000086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209550</xdr:rowOff>
        </xdr:from>
        <xdr:to>
          <xdr:col>2</xdr:col>
          <xdr:colOff>19050</xdr:colOff>
          <xdr:row>30</xdr:row>
          <xdr:rowOff>38100</xdr:rowOff>
        </xdr:to>
        <xdr:sp macro="" textlink="">
          <xdr:nvSpPr>
            <xdr:cNvPr id="218247" name="Check Box 135" hidden="1">
              <a:extLst>
                <a:ext uri="{63B3BB69-23CF-44E3-9099-C40C66FF867C}">
                  <a14:compatExt spid="_x0000_s218247"/>
                </a:ext>
                <a:ext uri="{FF2B5EF4-FFF2-40B4-BE49-F238E27FC236}">
                  <a16:creationId xmlns:a16="http://schemas.microsoft.com/office/drawing/2014/main" id="{00000000-0008-0000-0300-00008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209550</xdr:rowOff>
        </xdr:from>
        <xdr:to>
          <xdr:col>1</xdr:col>
          <xdr:colOff>219075</xdr:colOff>
          <xdr:row>30</xdr:row>
          <xdr:rowOff>38100</xdr:rowOff>
        </xdr:to>
        <xdr:sp macro="" textlink="">
          <xdr:nvSpPr>
            <xdr:cNvPr id="218248" name="Check Box 136" hidden="1">
              <a:extLst>
                <a:ext uri="{63B3BB69-23CF-44E3-9099-C40C66FF867C}">
                  <a14:compatExt spid="_x0000_s218248"/>
                </a:ext>
                <a:ext uri="{FF2B5EF4-FFF2-40B4-BE49-F238E27FC236}">
                  <a16:creationId xmlns:a16="http://schemas.microsoft.com/office/drawing/2014/main" id="{00000000-0008-0000-0300-000088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209550</xdr:rowOff>
        </xdr:from>
        <xdr:to>
          <xdr:col>1</xdr:col>
          <xdr:colOff>219075</xdr:colOff>
          <xdr:row>30</xdr:row>
          <xdr:rowOff>38100</xdr:rowOff>
        </xdr:to>
        <xdr:sp macro="" textlink="">
          <xdr:nvSpPr>
            <xdr:cNvPr id="218249" name="Check Box 137" hidden="1">
              <a:extLst>
                <a:ext uri="{63B3BB69-23CF-44E3-9099-C40C66FF867C}">
                  <a14:compatExt spid="_x0000_s218249"/>
                </a:ext>
                <a:ext uri="{FF2B5EF4-FFF2-40B4-BE49-F238E27FC236}">
                  <a16:creationId xmlns:a16="http://schemas.microsoft.com/office/drawing/2014/main" id="{00000000-0008-0000-0300-000089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19050</xdr:rowOff>
        </xdr:from>
        <xdr:to>
          <xdr:col>1</xdr:col>
          <xdr:colOff>219075</xdr:colOff>
          <xdr:row>34</xdr:row>
          <xdr:rowOff>57150</xdr:rowOff>
        </xdr:to>
        <xdr:sp macro="" textlink="">
          <xdr:nvSpPr>
            <xdr:cNvPr id="218264" name="Check Box 152" hidden="1">
              <a:extLst>
                <a:ext uri="{63B3BB69-23CF-44E3-9099-C40C66FF867C}">
                  <a14:compatExt spid="_x0000_s218264"/>
                </a:ext>
                <a:ext uri="{FF2B5EF4-FFF2-40B4-BE49-F238E27FC236}">
                  <a16:creationId xmlns:a16="http://schemas.microsoft.com/office/drawing/2014/main" id="{00000000-0008-0000-0300-000098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57150</xdr:rowOff>
        </xdr:to>
        <xdr:sp macro="" textlink="">
          <xdr:nvSpPr>
            <xdr:cNvPr id="218265" name="Check Box 153" hidden="1">
              <a:extLst>
                <a:ext uri="{63B3BB69-23CF-44E3-9099-C40C66FF867C}">
                  <a14:compatExt spid="_x0000_s218265"/>
                </a:ext>
                <a:ext uri="{FF2B5EF4-FFF2-40B4-BE49-F238E27FC236}">
                  <a16:creationId xmlns:a16="http://schemas.microsoft.com/office/drawing/2014/main" id="{00000000-0008-0000-0300-00009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57150</xdr:rowOff>
        </xdr:to>
        <xdr:sp macro="" textlink="">
          <xdr:nvSpPr>
            <xdr:cNvPr id="218266" name="Check Box 154" hidden="1">
              <a:extLst>
                <a:ext uri="{63B3BB69-23CF-44E3-9099-C40C66FF867C}">
                  <a14:compatExt spid="_x0000_s218266"/>
                </a:ext>
                <a:ext uri="{FF2B5EF4-FFF2-40B4-BE49-F238E27FC236}">
                  <a16:creationId xmlns:a16="http://schemas.microsoft.com/office/drawing/2014/main" id="{00000000-0008-0000-0300-00009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57150</xdr:rowOff>
        </xdr:to>
        <xdr:sp macro="" textlink="">
          <xdr:nvSpPr>
            <xdr:cNvPr id="218267" name="Check Box 155" hidden="1">
              <a:extLst>
                <a:ext uri="{63B3BB69-23CF-44E3-9099-C40C66FF867C}">
                  <a14:compatExt spid="_x0000_s218267"/>
                </a:ext>
                <a:ext uri="{FF2B5EF4-FFF2-40B4-BE49-F238E27FC236}">
                  <a16:creationId xmlns:a16="http://schemas.microsoft.com/office/drawing/2014/main" id="{00000000-0008-0000-0300-00009B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57150</xdr:rowOff>
        </xdr:to>
        <xdr:sp macro="" textlink="">
          <xdr:nvSpPr>
            <xdr:cNvPr id="218268" name="Check Box 156" hidden="1">
              <a:extLst>
                <a:ext uri="{63B3BB69-23CF-44E3-9099-C40C66FF867C}">
                  <a14:compatExt spid="_x0000_s218268"/>
                </a:ext>
                <a:ext uri="{FF2B5EF4-FFF2-40B4-BE49-F238E27FC236}">
                  <a16:creationId xmlns:a16="http://schemas.microsoft.com/office/drawing/2014/main" id="{00000000-0008-0000-0300-00009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1</xdr:col>
          <xdr:colOff>219075</xdr:colOff>
          <xdr:row>38</xdr:row>
          <xdr:rowOff>57150</xdr:rowOff>
        </xdr:to>
        <xdr:sp macro="" textlink="">
          <xdr:nvSpPr>
            <xdr:cNvPr id="218269" name="Check Box 157" hidden="1">
              <a:extLst>
                <a:ext uri="{63B3BB69-23CF-44E3-9099-C40C66FF867C}">
                  <a14:compatExt spid="_x0000_s218269"/>
                </a:ext>
                <a:ext uri="{FF2B5EF4-FFF2-40B4-BE49-F238E27FC236}">
                  <a16:creationId xmlns:a16="http://schemas.microsoft.com/office/drawing/2014/main" id="{00000000-0008-0000-0300-00009D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57150</xdr:rowOff>
        </xdr:to>
        <xdr:sp macro="" textlink="">
          <xdr:nvSpPr>
            <xdr:cNvPr id="218270" name="Check Box 158" hidden="1">
              <a:extLst>
                <a:ext uri="{63B3BB69-23CF-44E3-9099-C40C66FF867C}">
                  <a14:compatExt spid="_x0000_s218270"/>
                </a:ext>
                <a:ext uri="{FF2B5EF4-FFF2-40B4-BE49-F238E27FC236}">
                  <a16:creationId xmlns:a16="http://schemas.microsoft.com/office/drawing/2014/main" id="{00000000-0008-0000-0300-00009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57150</xdr:rowOff>
        </xdr:to>
        <xdr:sp macro="" textlink="">
          <xdr:nvSpPr>
            <xdr:cNvPr id="218271" name="Check Box 159" hidden="1">
              <a:extLst>
                <a:ext uri="{63B3BB69-23CF-44E3-9099-C40C66FF867C}">
                  <a14:compatExt spid="_x0000_s218271"/>
                </a:ext>
                <a:ext uri="{FF2B5EF4-FFF2-40B4-BE49-F238E27FC236}">
                  <a16:creationId xmlns:a16="http://schemas.microsoft.com/office/drawing/2014/main" id="{00000000-0008-0000-0300-00009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57150</xdr:rowOff>
        </xdr:to>
        <xdr:sp macro="" textlink="">
          <xdr:nvSpPr>
            <xdr:cNvPr id="218272" name="Check Box 160" hidden="1">
              <a:extLst>
                <a:ext uri="{63B3BB69-23CF-44E3-9099-C40C66FF867C}">
                  <a14:compatExt spid="_x0000_s218272"/>
                </a:ext>
                <a:ext uri="{FF2B5EF4-FFF2-40B4-BE49-F238E27FC236}">
                  <a16:creationId xmlns:a16="http://schemas.microsoft.com/office/drawing/2014/main" id="{00000000-0008-0000-0300-0000A0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1</xdr:col>
          <xdr:colOff>219075</xdr:colOff>
          <xdr:row>38</xdr:row>
          <xdr:rowOff>57150</xdr:rowOff>
        </xdr:to>
        <xdr:sp macro="" textlink="">
          <xdr:nvSpPr>
            <xdr:cNvPr id="218273" name="Check Box 161" hidden="1">
              <a:extLst>
                <a:ext uri="{63B3BB69-23CF-44E3-9099-C40C66FF867C}">
                  <a14:compatExt spid="_x0000_s218273"/>
                </a:ext>
                <a:ext uri="{FF2B5EF4-FFF2-40B4-BE49-F238E27FC236}">
                  <a16:creationId xmlns:a16="http://schemas.microsoft.com/office/drawing/2014/main" id="{00000000-0008-0000-0300-0000A1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57150</xdr:rowOff>
        </xdr:to>
        <xdr:sp macro="" textlink="">
          <xdr:nvSpPr>
            <xdr:cNvPr id="218274" name="Check Box 162" hidden="1">
              <a:extLst>
                <a:ext uri="{63B3BB69-23CF-44E3-9099-C40C66FF867C}">
                  <a14:compatExt spid="_x0000_s218274"/>
                </a:ext>
                <a:ext uri="{FF2B5EF4-FFF2-40B4-BE49-F238E27FC236}">
                  <a16:creationId xmlns:a16="http://schemas.microsoft.com/office/drawing/2014/main" id="{00000000-0008-0000-0300-0000A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57150</xdr:rowOff>
        </xdr:to>
        <xdr:sp macro="" textlink="">
          <xdr:nvSpPr>
            <xdr:cNvPr id="218275" name="Check Box 163" hidden="1">
              <a:extLst>
                <a:ext uri="{63B3BB69-23CF-44E3-9099-C40C66FF867C}">
                  <a14:compatExt spid="_x0000_s218275"/>
                </a:ext>
                <a:ext uri="{FF2B5EF4-FFF2-40B4-BE49-F238E27FC236}">
                  <a16:creationId xmlns:a16="http://schemas.microsoft.com/office/drawing/2014/main" id="{00000000-0008-0000-0300-0000A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1</xdr:col>
          <xdr:colOff>219075</xdr:colOff>
          <xdr:row>38</xdr:row>
          <xdr:rowOff>57150</xdr:rowOff>
        </xdr:to>
        <xdr:sp macro="" textlink="">
          <xdr:nvSpPr>
            <xdr:cNvPr id="218276" name="Check Box 164" hidden="1">
              <a:extLst>
                <a:ext uri="{63B3BB69-23CF-44E3-9099-C40C66FF867C}">
                  <a14:compatExt spid="_x0000_s218276"/>
                </a:ext>
                <a:ext uri="{FF2B5EF4-FFF2-40B4-BE49-F238E27FC236}">
                  <a16:creationId xmlns:a16="http://schemas.microsoft.com/office/drawing/2014/main" id="{00000000-0008-0000-0300-0000A4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57150</xdr:rowOff>
        </xdr:to>
        <xdr:sp macro="" textlink="">
          <xdr:nvSpPr>
            <xdr:cNvPr id="218277" name="Check Box 165" hidden="1">
              <a:extLst>
                <a:ext uri="{63B3BB69-23CF-44E3-9099-C40C66FF867C}">
                  <a14:compatExt spid="_x0000_s218277"/>
                </a:ext>
                <a:ext uri="{FF2B5EF4-FFF2-40B4-BE49-F238E27FC236}">
                  <a16:creationId xmlns:a16="http://schemas.microsoft.com/office/drawing/2014/main" id="{00000000-0008-0000-0300-0000A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1</xdr:col>
          <xdr:colOff>219075</xdr:colOff>
          <xdr:row>38</xdr:row>
          <xdr:rowOff>57150</xdr:rowOff>
        </xdr:to>
        <xdr:sp macro="" textlink="">
          <xdr:nvSpPr>
            <xdr:cNvPr id="218278" name="Check Box 166" hidden="1">
              <a:extLst>
                <a:ext uri="{63B3BB69-23CF-44E3-9099-C40C66FF867C}">
                  <a14:compatExt spid="_x0000_s218278"/>
                </a:ext>
                <a:ext uri="{FF2B5EF4-FFF2-40B4-BE49-F238E27FC236}">
                  <a16:creationId xmlns:a16="http://schemas.microsoft.com/office/drawing/2014/main" id="{00000000-0008-0000-0300-0000A6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1</xdr:col>
          <xdr:colOff>219075</xdr:colOff>
          <xdr:row>38</xdr:row>
          <xdr:rowOff>57150</xdr:rowOff>
        </xdr:to>
        <xdr:sp macro="" textlink="">
          <xdr:nvSpPr>
            <xdr:cNvPr id="218279" name="Check Box 167" hidden="1">
              <a:extLst>
                <a:ext uri="{63B3BB69-23CF-44E3-9099-C40C66FF867C}">
                  <a14:compatExt spid="_x0000_s218279"/>
                </a:ext>
                <a:ext uri="{FF2B5EF4-FFF2-40B4-BE49-F238E27FC236}">
                  <a16:creationId xmlns:a16="http://schemas.microsoft.com/office/drawing/2014/main" id="{00000000-0008-0000-0300-0000A7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209550</xdr:rowOff>
        </xdr:from>
        <xdr:to>
          <xdr:col>2</xdr:col>
          <xdr:colOff>19050</xdr:colOff>
          <xdr:row>50</xdr:row>
          <xdr:rowOff>38100</xdr:rowOff>
        </xdr:to>
        <xdr:sp macro="" textlink="">
          <xdr:nvSpPr>
            <xdr:cNvPr id="218280" name="Check Box 168" hidden="1">
              <a:extLst>
                <a:ext uri="{63B3BB69-23CF-44E3-9099-C40C66FF867C}">
                  <a14:compatExt spid="_x0000_s218280"/>
                </a:ext>
                <a:ext uri="{FF2B5EF4-FFF2-40B4-BE49-F238E27FC236}">
                  <a16:creationId xmlns:a16="http://schemas.microsoft.com/office/drawing/2014/main" id="{00000000-0008-0000-0300-0000A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209550</xdr:rowOff>
        </xdr:from>
        <xdr:to>
          <xdr:col>2</xdr:col>
          <xdr:colOff>19050</xdr:colOff>
          <xdr:row>50</xdr:row>
          <xdr:rowOff>38100</xdr:rowOff>
        </xdr:to>
        <xdr:sp macro="" textlink="">
          <xdr:nvSpPr>
            <xdr:cNvPr id="218281" name="Check Box 169" hidden="1">
              <a:extLst>
                <a:ext uri="{63B3BB69-23CF-44E3-9099-C40C66FF867C}">
                  <a14:compatExt spid="_x0000_s218281"/>
                </a:ext>
                <a:ext uri="{FF2B5EF4-FFF2-40B4-BE49-F238E27FC236}">
                  <a16:creationId xmlns:a16="http://schemas.microsoft.com/office/drawing/2014/main" id="{00000000-0008-0000-0300-0000A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209550</xdr:rowOff>
        </xdr:from>
        <xdr:to>
          <xdr:col>2</xdr:col>
          <xdr:colOff>19050</xdr:colOff>
          <xdr:row>50</xdr:row>
          <xdr:rowOff>38100</xdr:rowOff>
        </xdr:to>
        <xdr:sp macro="" textlink="">
          <xdr:nvSpPr>
            <xdr:cNvPr id="218282" name="Check Box 170" hidden="1">
              <a:extLst>
                <a:ext uri="{63B3BB69-23CF-44E3-9099-C40C66FF867C}">
                  <a14:compatExt spid="_x0000_s218282"/>
                </a:ext>
                <a:ext uri="{FF2B5EF4-FFF2-40B4-BE49-F238E27FC236}">
                  <a16:creationId xmlns:a16="http://schemas.microsoft.com/office/drawing/2014/main" id="{00000000-0008-0000-0300-0000A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209550</xdr:rowOff>
        </xdr:from>
        <xdr:to>
          <xdr:col>2</xdr:col>
          <xdr:colOff>19050</xdr:colOff>
          <xdr:row>50</xdr:row>
          <xdr:rowOff>38100</xdr:rowOff>
        </xdr:to>
        <xdr:sp macro="" textlink="">
          <xdr:nvSpPr>
            <xdr:cNvPr id="218283" name="Check Box 171" hidden="1">
              <a:extLst>
                <a:ext uri="{63B3BB69-23CF-44E3-9099-C40C66FF867C}">
                  <a14:compatExt spid="_x0000_s218283"/>
                </a:ext>
                <a:ext uri="{FF2B5EF4-FFF2-40B4-BE49-F238E27FC236}">
                  <a16:creationId xmlns:a16="http://schemas.microsoft.com/office/drawing/2014/main" id="{00000000-0008-0000-0300-0000AB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209550</xdr:rowOff>
        </xdr:from>
        <xdr:to>
          <xdr:col>1</xdr:col>
          <xdr:colOff>219075</xdr:colOff>
          <xdr:row>50</xdr:row>
          <xdr:rowOff>38100</xdr:rowOff>
        </xdr:to>
        <xdr:sp macro="" textlink="">
          <xdr:nvSpPr>
            <xdr:cNvPr id="218284" name="Check Box 172" hidden="1">
              <a:extLst>
                <a:ext uri="{63B3BB69-23CF-44E3-9099-C40C66FF867C}">
                  <a14:compatExt spid="_x0000_s218284"/>
                </a:ext>
                <a:ext uri="{FF2B5EF4-FFF2-40B4-BE49-F238E27FC236}">
                  <a16:creationId xmlns:a16="http://schemas.microsoft.com/office/drawing/2014/main" id="{00000000-0008-0000-0300-0000AC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209550</xdr:rowOff>
        </xdr:from>
        <xdr:to>
          <xdr:col>2</xdr:col>
          <xdr:colOff>19050</xdr:colOff>
          <xdr:row>50</xdr:row>
          <xdr:rowOff>38100</xdr:rowOff>
        </xdr:to>
        <xdr:sp macro="" textlink="">
          <xdr:nvSpPr>
            <xdr:cNvPr id="218285" name="Check Box 173" hidden="1">
              <a:extLst>
                <a:ext uri="{63B3BB69-23CF-44E3-9099-C40C66FF867C}">
                  <a14:compatExt spid="_x0000_s218285"/>
                </a:ext>
                <a:ext uri="{FF2B5EF4-FFF2-40B4-BE49-F238E27FC236}">
                  <a16:creationId xmlns:a16="http://schemas.microsoft.com/office/drawing/2014/main" id="{00000000-0008-0000-0300-0000A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209550</xdr:rowOff>
        </xdr:from>
        <xdr:to>
          <xdr:col>2</xdr:col>
          <xdr:colOff>19050</xdr:colOff>
          <xdr:row>50</xdr:row>
          <xdr:rowOff>38100</xdr:rowOff>
        </xdr:to>
        <xdr:sp macro="" textlink="">
          <xdr:nvSpPr>
            <xdr:cNvPr id="218286" name="Check Box 174" hidden="1">
              <a:extLst>
                <a:ext uri="{63B3BB69-23CF-44E3-9099-C40C66FF867C}">
                  <a14:compatExt spid="_x0000_s218286"/>
                </a:ext>
                <a:ext uri="{FF2B5EF4-FFF2-40B4-BE49-F238E27FC236}">
                  <a16:creationId xmlns:a16="http://schemas.microsoft.com/office/drawing/2014/main" id="{00000000-0008-0000-0300-0000A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209550</xdr:rowOff>
        </xdr:from>
        <xdr:to>
          <xdr:col>2</xdr:col>
          <xdr:colOff>19050</xdr:colOff>
          <xdr:row>50</xdr:row>
          <xdr:rowOff>38100</xdr:rowOff>
        </xdr:to>
        <xdr:sp macro="" textlink="">
          <xdr:nvSpPr>
            <xdr:cNvPr id="218287" name="Check Box 175" hidden="1">
              <a:extLst>
                <a:ext uri="{63B3BB69-23CF-44E3-9099-C40C66FF867C}">
                  <a14:compatExt spid="_x0000_s218287"/>
                </a:ext>
                <a:ext uri="{FF2B5EF4-FFF2-40B4-BE49-F238E27FC236}">
                  <a16:creationId xmlns:a16="http://schemas.microsoft.com/office/drawing/2014/main" id="{00000000-0008-0000-0300-0000A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209550</xdr:rowOff>
        </xdr:from>
        <xdr:to>
          <xdr:col>1</xdr:col>
          <xdr:colOff>219075</xdr:colOff>
          <xdr:row>50</xdr:row>
          <xdr:rowOff>38100</xdr:rowOff>
        </xdr:to>
        <xdr:sp macro="" textlink="">
          <xdr:nvSpPr>
            <xdr:cNvPr id="218288" name="Check Box 176" hidden="1">
              <a:extLst>
                <a:ext uri="{63B3BB69-23CF-44E3-9099-C40C66FF867C}">
                  <a14:compatExt spid="_x0000_s218288"/>
                </a:ext>
                <a:ext uri="{FF2B5EF4-FFF2-40B4-BE49-F238E27FC236}">
                  <a16:creationId xmlns:a16="http://schemas.microsoft.com/office/drawing/2014/main" id="{00000000-0008-0000-0300-0000B0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209550</xdr:rowOff>
        </xdr:from>
        <xdr:to>
          <xdr:col>2</xdr:col>
          <xdr:colOff>19050</xdr:colOff>
          <xdr:row>50</xdr:row>
          <xdr:rowOff>38100</xdr:rowOff>
        </xdr:to>
        <xdr:sp macro="" textlink="">
          <xdr:nvSpPr>
            <xdr:cNvPr id="218289" name="Check Box 177" hidden="1">
              <a:extLst>
                <a:ext uri="{63B3BB69-23CF-44E3-9099-C40C66FF867C}">
                  <a14:compatExt spid="_x0000_s218289"/>
                </a:ext>
                <a:ext uri="{FF2B5EF4-FFF2-40B4-BE49-F238E27FC236}">
                  <a16:creationId xmlns:a16="http://schemas.microsoft.com/office/drawing/2014/main" id="{00000000-0008-0000-0300-0000B1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209550</xdr:rowOff>
        </xdr:from>
        <xdr:to>
          <xdr:col>2</xdr:col>
          <xdr:colOff>19050</xdr:colOff>
          <xdr:row>50</xdr:row>
          <xdr:rowOff>38100</xdr:rowOff>
        </xdr:to>
        <xdr:sp macro="" textlink="">
          <xdr:nvSpPr>
            <xdr:cNvPr id="218290" name="Check Box 178" hidden="1">
              <a:extLst>
                <a:ext uri="{63B3BB69-23CF-44E3-9099-C40C66FF867C}">
                  <a14:compatExt spid="_x0000_s218290"/>
                </a:ext>
                <a:ext uri="{FF2B5EF4-FFF2-40B4-BE49-F238E27FC236}">
                  <a16:creationId xmlns:a16="http://schemas.microsoft.com/office/drawing/2014/main" id="{00000000-0008-0000-0300-0000B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209550</xdr:rowOff>
        </xdr:from>
        <xdr:to>
          <xdr:col>1</xdr:col>
          <xdr:colOff>219075</xdr:colOff>
          <xdr:row>50</xdr:row>
          <xdr:rowOff>38100</xdr:rowOff>
        </xdr:to>
        <xdr:sp macro="" textlink="">
          <xdr:nvSpPr>
            <xdr:cNvPr id="218291" name="Check Box 179" hidden="1">
              <a:extLst>
                <a:ext uri="{63B3BB69-23CF-44E3-9099-C40C66FF867C}">
                  <a14:compatExt spid="_x0000_s218291"/>
                </a:ext>
                <a:ext uri="{FF2B5EF4-FFF2-40B4-BE49-F238E27FC236}">
                  <a16:creationId xmlns:a16="http://schemas.microsoft.com/office/drawing/2014/main" id="{00000000-0008-0000-0300-0000B3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209550</xdr:rowOff>
        </xdr:from>
        <xdr:to>
          <xdr:col>2</xdr:col>
          <xdr:colOff>19050</xdr:colOff>
          <xdr:row>50</xdr:row>
          <xdr:rowOff>38100</xdr:rowOff>
        </xdr:to>
        <xdr:sp macro="" textlink="">
          <xdr:nvSpPr>
            <xdr:cNvPr id="218292" name="Check Box 180" hidden="1">
              <a:extLst>
                <a:ext uri="{63B3BB69-23CF-44E3-9099-C40C66FF867C}">
                  <a14:compatExt spid="_x0000_s218292"/>
                </a:ext>
                <a:ext uri="{FF2B5EF4-FFF2-40B4-BE49-F238E27FC236}">
                  <a16:creationId xmlns:a16="http://schemas.microsoft.com/office/drawing/2014/main" id="{00000000-0008-0000-0300-0000B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209550</xdr:rowOff>
        </xdr:from>
        <xdr:to>
          <xdr:col>1</xdr:col>
          <xdr:colOff>219075</xdr:colOff>
          <xdr:row>50</xdr:row>
          <xdr:rowOff>38100</xdr:rowOff>
        </xdr:to>
        <xdr:sp macro="" textlink="">
          <xdr:nvSpPr>
            <xdr:cNvPr id="218293" name="Check Box 181" hidden="1">
              <a:extLst>
                <a:ext uri="{63B3BB69-23CF-44E3-9099-C40C66FF867C}">
                  <a14:compatExt spid="_x0000_s218293"/>
                </a:ext>
                <a:ext uri="{FF2B5EF4-FFF2-40B4-BE49-F238E27FC236}">
                  <a16:creationId xmlns:a16="http://schemas.microsoft.com/office/drawing/2014/main" id="{00000000-0008-0000-0300-0000B5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209550</xdr:rowOff>
        </xdr:from>
        <xdr:to>
          <xdr:col>1</xdr:col>
          <xdr:colOff>219075</xdr:colOff>
          <xdr:row>50</xdr:row>
          <xdr:rowOff>38100</xdr:rowOff>
        </xdr:to>
        <xdr:sp macro="" textlink="">
          <xdr:nvSpPr>
            <xdr:cNvPr id="218294" name="Check Box 182" hidden="1">
              <a:extLst>
                <a:ext uri="{63B3BB69-23CF-44E3-9099-C40C66FF867C}">
                  <a14:compatExt spid="_x0000_s218294"/>
                </a:ext>
                <a:ext uri="{FF2B5EF4-FFF2-40B4-BE49-F238E27FC236}">
                  <a16:creationId xmlns:a16="http://schemas.microsoft.com/office/drawing/2014/main" id="{00000000-0008-0000-0300-0000B6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56</xdr:row>
          <xdr:rowOff>209550</xdr:rowOff>
        </xdr:from>
        <xdr:to>
          <xdr:col>2</xdr:col>
          <xdr:colOff>19050</xdr:colOff>
          <xdr:row>58</xdr:row>
          <xdr:rowOff>38100</xdr:rowOff>
        </xdr:to>
        <xdr:sp macro="" textlink="">
          <xdr:nvSpPr>
            <xdr:cNvPr id="218295" name="Check Box 183" hidden="1">
              <a:extLst>
                <a:ext uri="{63B3BB69-23CF-44E3-9099-C40C66FF867C}">
                  <a14:compatExt spid="_x0000_s218295"/>
                </a:ext>
                <a:ext uri="{FF2B5EF4-FFF2-40B4-BE49-F238E27FC236}">
                  <a16:creationId xmlns:a16="http://schemas.microsoft.com/office/drawing/2014/main" id="{00000000-0008-0000-0300-0000B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56</xdr:row>
          <xdr:rowOff>209550</xdr:rowOff>
        </xdr:from>
        <xdr:to>
          <xdr:col>2</xdr:col>
          <xdr:colOff>19050</xdr:colOff>
          <xdr:row>58</xdr:row>
          <xdr:rowOff>38100</xdr:rowOff>
        </xdr:to>
        <xdr:sp macro="" textlink="">
          <xdr:nvSpPr>
            <xdr:cNvPr id="218296" name="Check Box 184" hidden="1">
              <a:extLst>
                <a:ext uri="{63B3BB69-23CF-44E3-9099-C40C66FF867C}">
                  <a14:compatExt spid="_x0000_s218296"/>
                </a:ext>
                <a:ext uri="{FF2B5EF4-FFF2-40B4-BE49-F238E27FC236}">
                  <a16:creationId xmlns:a16="http://schemas.microsoft.com/office/drawing/2014/main" id="{00000000-0008-0000-0300-0000B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56</xdr:row>
          <xdr:rowOff>209550</xdr:rowOff>
        </xdr:from>
        <xdr:to>
          <xdr:col>2</xdr:col>
          <xdr:colOff>19050</xdr:colOff>
          <xdr:row>58</xdr:row>
          <xdr:rowOff>38100</xdr:rowOff>
        </xdr:to>
        <xdr:sp macro="" textlink="">
          <xdr:nvSpPr>
            <xdr:cNvPr id="218297" name="Check Box 185" hidden="1">
              <a:extLst>
                <a:ext uri="{63B3BB69-23CF-44E3-9099-C40C66FF867C}">
                  <a14:compatExt spid="_x0000_s218297"/>
                </a:ext>
                <a:ext uri="{FF2B5EF4-FFF2-40B4-BE49-F238E27FC236}">
                  <a16:creationId xmlns:a16="http://schemas.microsoft.com/office/drawing/2014/main" id="{00000000-0008-0000-0300-0000B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56</xdr:row>
          <xdr:rowOff>209550</xdr:rowOff>
        </xdr:from>
        <xdr:to>
          <xdr:col>2</xdr:col>
          <xdr:colOff>19050</xdr:colOff>
          <xdr:row>58</xdr:row>
          <xdr:rowOff>38100</xdr:rowOff>
        </xdr:to>
        <xdr:sp macro="" textlink="">
          <xdr:nvSpPr>
            <xdr:cNvPr id="218298" name="Check Box 186" hidden="1">
              <a:extLst>
                <a:ext uri="{63B3BB69-23CF-44E3-9099-C40C66FF867C}">
                  <a14:compatExt spid="_x0000_s218298"/>
                </a:ext>
                <a:ext uri="{FF2B5EF4-FFF2-40B4-BE49-F238E27FC236}">
                  <a16:creationId xmlns:a16="http://schemas.microsoft.com/office/drawing/2014/main" id="{00000000-0008-0000-0300-0000B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56</xdr:row>
          <xdr:rowOff>209550</xdr:rowOff>
        </xdr:from>
        <xdr:to>
          <xdr:col>1</xdr:col>
          <xdr:colOff>219075</xdr:colOff>
          <xdr:row>58</xdr:row>
          <xdr:rowOff>38100</xdr:rowOff>
        </xdr:to>
        <xdr:sp macro="" textlink="">
          <xdr:nvSpPr>
            <xdr:cNvPr id="218299" name="Check Box 187" hidden="1">
              <a:extLst>
                <a:ext uri="{63B3BB69-23CF-44E3-9099-C40C66FF867C}">
                  <a14:compatExt spid="_x0000_s218299"/>
                </a:ext>
                <a:ext uri="{FF2B5EF4-FFF2-40B4-BE49-F238E27FC236}">
                  <a16:creationId xmlns:a16="http://schemas.microsoft.com/office/drawing/2014/main" id="{00000000-0008-0000-0300-0000BB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56</xdr:row>
          <xdr:rowOff>209550</xdr:rowOff>
        </xdr:from>
        <xdr:to>
          <xdr:col>2</xdr:col>
          <xdr:colOff>19050</xdr:colOff>
          <xdr:row>58</xdr:row>
          <xdr:rowOff>38100</xdr:rowOff>
        </xdr:to>
        <xdr:sp macro="" textlink="">
          <xdr:nvSpPr>
            <xdr:cNvPr id="218300" name="Check Box 188" hidden="1">
              <a:extLst>
                <a:ext uri="{63B3BB69-23CF-44E3-9099-C40C66FF867C}">
                  <a14:compatExt spid="_x0000_s218300"/>
                </a:ext>
                <a:ext uri="{FF2B5EF4-FFF2-40B4-BE49-F238E27FC236}">
                  <a16:creationId xmlns:a16="http://schemas.microsoft.com/office/drawing/2014/main" id="{00000000-0008-0000-0300-0000B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56</xdr:row>
          <xdr:rowOff>209550</xdr:rowOff>
        </xdr:from>
        <xdr:to>
          <xdr:col>2</xdr:col>
          <xdr:colOff>19050</xdr:colOff>
          <xdr:row>58</xdr:row>
          <xdr:rowOff>38100</xdr:rowOff>
        </xdr:to>
        <xdr:sp macro="" textlink="">
          <xdr:nvSpPr>
            <xdr:cNvPr id="218301" name="Check Box 189" hidden="1">
              <a:extLst>
                <a:ext uri="{63B3BB69-23CF-44E3-9099-C40C66FF867C}">
                  <a14:compatExt spid="_x0000_s218301"/>
                </a:ext>
                <a:ext uri="{FF2B5EF4-FFF2-40B4-BE49-F238E27FC236}">
                  <a16:creationId xmlns:a16="http://schemas.microsoft.com/office/drawing/2014/main" id="{00000000-0008-0000-0300-0000B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56</xdr:row>
          <xdr:rowOff>209550</xdr:rowOff>
        </xdr:from>
        <xdr:to>
          <xdr:col>2</xdr:col>
          <xdr:colOff>19050</xdr:colOff>
          <xdr:row>58</xdr:row>
          <xdr:rowOff>38100</xdr:rowOff>
        </xdr:to>
        <xdr:sp macro="" textlink="">
          <xdr:nvSpPr>
            <xdr:cNvPr id="218302" name="Check Box 190" hidden="1">
              <a:extLst>
                <a:ext uri="{63B3BB69-23CF-44E3-9099-C40C66FF867C}">
                  <a14:compatExt spid="_x0000_s218302"/>
                </a:ext>
                <a:ext uri="{FF2B5EF4-FFF2-40B4-BE49-F238E27FC236}">
                  <a16:creationId xmlns:a16="http://schemas.microsoft.com/office/drawing/2014/main" id="{00000000-0008-0000-0300-0000B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56</xdr:row>
          <xdr:rowOff>209550</xdr:rowOff>
        </xdr:from>
        <xdr:to>
          <xdr:col>1</xdr:col>
          <xdr:colOff>219075</xdr:colOff>
          <xdr:row>58</xdr:row>
          <xdr:rowOff>38100</xdr:rowOff>
        </xdr:to>
        <xdr:sp macro="" textlink="">
          <xdr:nvSpPr>
            <xdr:cNvPr id="218303" name="Check Box 191" hidden="1">
              <a:extLst>
                <a:ext uri="{63B3BB69-23CF-44E3-9099-C40C66FF867C}">
                  <a14:compatExt spid="_x0000_s218303"/>
                </a:ext>
                <a:ext uri="{FF2B5EF4-FFF2-40B4-BE49-F238E27FC236}">
                  <a16:creationId xmlns:a16="http://schemas.microsoft.com/office/drawing/2014/main" id="{00000000-0008-0000-0300-0000BF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56</xdr:row>
          <xdr:rowOff>209550</xdr:rowOff>
        </xdr:from>
        <xdr:to>
          <xdr:col>2</xdr:col>
          <xdr:colOff>19050</xdr:colOff>
          <xdr:row>58</xdr:row>
          <xdr:rowOff>38100</xdr:rowOff>
        </xdr:to>
        <xdr:sp macro="" textlink="">
          <xdr:nvSpPr>
            <xdr:cNvPr id="218304" name="Check Box 192" hidden="1">
              <a:extLst>
                <a:ext uri="{63B3BB69-23CF-44E3-9099-C40C66FF867C}">
                  <a14:compatExt spid="_x0000_s218304"/>
                </a:ext>
                <a:ext uri="{FF2B5EF4-FFF2-40B4-BE49-F238E27FC236}">
                  <a16:creationId xmlns:a16="http://schemas.microsoft.com/office/drawing/2014/main" id="{00000000-0008-0000-0300-0000C0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56</xdr:row>
          <xdr:rowOff>209550</xdr:rowOff>
        </xdr:from>
        <xdr:to>
          <xdr:col>2</xdr:col>
          <xdr:colOff>19050</xdr:colOff>
          <xdr:row>58</xdr:row>
          <xdr:rowOff>38100</xdr:rowOff>
        </xdr:to>
        <xdr:sp macro="" textlink="">
          <xdr:nvSpPr>
            <xdr:cNvPr id="218305" name="Check Box 193" hidden="1">
              <a:extLst>
                <a:ext uri="{63B3BB69-23CF-44E3-9099-C40C66FF867C}">
                  <a14:compatExt spid="_x0000_s218305"/>
                </a:ext>
                <a:ext uri="{FF2B5EF4-FFF2-40B4-BE49-F238E27FC236}">
                  <a16:creationId xmlns:a16="http://schemas.microsoft.com/office/drawing/2014/main" id="{00000000-0008-0000-0300-0000C1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56</xdr:row>
          <xdr:rowOff>209550</xdr:rowOff>
        </xdr:from>
        <xdr:to>
          <xdr:col>1</xdr:col>
          <xdr:colOff>219075</xdr:colOff>
          <xdr:row>58</xdr:row>
          <xdr:rowOff>38100</xdr:rowOff>
        </xdr:to>
        <xdr:sp macro="" textlink="">
          <xdr:nvSpPr>
            <xdr:cNvPr id="218306" name="Check Box 194" hidden="1">
              <a:extLst>
                <a:ext uri="{63B3BB69-23CF-44E3-9099-C40C66FF867C}">
                  <a14:compatExt spid="_x0000_s218306"/>
                </a:ext>
                <a:ext uri="{FF2B5EF4-FFF2-40B4-BE49-F238E27FC236}">
                  <a16:creationId xmlns:a16="http://schemas.microsoft.com/office/drawing/2014/main" id="{00000000-0008-0000-0300-0000C2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56</xdr:row>
          <xdr:rowOff>209550</xdr:rowOff>
        </xdr:from>
        <xdr:to>
          <xdr:col>2</xdr:col>
          <xdr:colOff>19050</xdr:colOff>
          <xdr:row>58</xdr:row>
          <xdr:rowOff>38100</xdr:rowOff>
        </xdr:to>
        <xdr:sp macro="" textlink="">
          <xdr:nvSpPr>
            <xdr:cNvPr id="218307" name="Check Box 195" hidden="1">
              <a:extLst>
                <a:ext uri="{63B3BB69-23CF-44E3-9099-C40C66FF867C}">
                  <a14:compatExt spid="_x0000_s218307"/>
                </a:ext>
                <a:ext uri="{FF2B5EF4-FFF2-40B4-BE49-F238E27FC236}">
                  <a16:creationId xmlns:a16="http://schemas.microsoft.com/office/drawing/2014/main" id="{00000000-0008-0000-0300-0000C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56</xdr:row>
          <xdr:rowOff>209550</xdr:rowOff>
        </xdr:from>
        <xdr:to>
          <xdr:col>1</xdr:col>
          <xdr:colOff>219075</xdr:colOff>
          <xdr:row>58</xdr:row>
          <xdr:rowOff>38100</xdr:rowOff>
        </xdr:to>
        <xdr:sp macro="" textlink="">
          <xdr:nvSpPr>
            <xdr:cNvPr id="218308" name="Check Box 196" hidden="1">
              <a:extLst>
                <a:ext uri="{63B3BB69-23CF-44E3-9099-C40C66FF867C}">
                  <a14:compatExt spid="_x0000_s218308"/>
                </a:ext>
                <a:ext uri="{FF2B5EF4-FFF2-40B4-BE49-F238E27FC236}">
                  <a16:creationId xmlns:a16="http://schemas.microsoft.com/office/drawing/2014/main" id="{00000000-0008-0000-0300-0000C4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56</xdr:row>
          <xdr:rowOff>209550</xdr:rowOff>
        </xdr:from>
        <xdr:to>
          <xdr:col>1</xdr:col>
          <xdr:colOff>219075</xdr:colOff>
          <xdr:row>58</xdr:row>
          <xdr:rowOff>38100</xdr:rowOff>
        </xdr:to>
        <xdr:sp macro="" textlink="">
          <xdr:nvSpPr>
            <xdr:cNvPr id="218309" name="Check Box 197" hidden="1">
              <a:extLst>
                <a:ext uri="{63B3BB69-23CF-44E3-9099-C40C66FF867C}">
                  <a14:compatExt spid="_x0000_s218309"/>
                </a:ext>
                <a:ext uri="{FF2B5EF4-FFF2-40B4-BE49-F238E27FC236}">
                  <a16:creationId xmlns:a16="http://schemas.microsoft.com/office/drawing/2014/main" id="{00000000-0008-0000-0300-0000C5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19050</xdr:colOff>
          <xdr:row>52</xdr:row>
          <xdr:rowOff>38100</xdr:rowOff>
        </xdr:to>
        <xdr:sp macro="" textlink="">
          <xdr:nvSpPr>
            <xdr:cNvPr id="218310" name="Check Box 198" hidden="1">
              <a:extLst>
                <a:ext uri="{63B3BB69-23CF-44E3-9099-C40C66FF867C}">
                  <a14:compatExt spid="_x0000_s218310"/>
                </a:ext>
                <a:ext uri="{FF2B5EF4-FFF2-40B4-BE49-F238E27FC236}">
                  <a16:creationId xmlns:a16="http://schemas.microsoft.com/office/drawing/2014/main" id="{00000000-0008-0000-0300-0000C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19050</xdr:colOff>
          <xdr:row>52</xdr:row>
          <xdr:rowOff>38100</xdr:rowOff>
        </xdr:to>
        <xdr:sp macro="" textlink="">
          <xdr:nvSpPr>
            <xdr:cNvPr id="218311" name="Check Box 199" hidden="1">
              <a:extLst>
                <a:ext uri="{63B3BB69-23CF-44E3-9099-C40C66FF867C}">
                  <a14:compatExt spid="_x0000_s218311"/>
                </a:ext>
                <a:ext uri="{FF2B5EF4-FFF2-40B4-BE49-F238E27FC236}">
                  <a16:creationId xmlns:a16="http://schemas.microsoft.com/office/drawing/2014/main" id="{00000000-0008-0000-0300-0000C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19050</xdr:colOff>
          <xdr:row>52</xdr:row>
          <xdr:rowOff>38100</xdr:rowOff>
        </xdr:to>
        <xdr:sp macro="" textlink="">
          <xdr:nvSpPr>
            <xdr:cNvPr id="218312" name="Check Box 200" hidden="1">
              <a:extLst>
                <a:ext uri="{63B3BB69-23CF-44E3-9099-C40C66FF867C}">
                  <a14:compatExt spid="_x0000_s218312"/>
                </a:ext>
                <a:ext uri="{FF2B5EF4-FFF2-40B4-BE49-F238E27FC236}">
                  <a16:creationId xmlns:a16="http://schemas.microsoft.com/office/drawing/2014/main" id="{00000000-0008-0000-0300-0000C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19050</xdr:colOff>
          <xdr:row>52</xdr:row>
          <xdr:rowOff>38100</xdr:rowOff>
        </xdr:to>
        <xdr:sp macro="" textlink="">
          <xdr:nvSpPr>
            <xdr:cNvPr id="218313" name="Check Box 201" hidden="1">
              <a:extLst>
                <a:ext uri="{63B3BB69-23CF-44E3-9099-C40C66FF867C}">
                  <a14:compatExt spid="_x0000_s218313"/>
                </a:ext>
                <a:ext uri="{FF2B5EF4-FFF2-40B4-BE49-F238E27FC236}">
                  <a16:creationId xmlns:a16="http://schemas.microsoft.com/office/drawing/2014/main" id="{00000000-0008-0000-0300-0000C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1</xdr:col>
          <xdr:colOff>219075</xdr:colOff>
          <xdr:row>52</xdr:row>
          <xdr:rowOff>38100</xdr:rowOff>
        </xdr:to>
        <xdr:sp macro="" textlink="">
          <xdr:nvSpPr>
            <xdr:cNvPr id="218314" name="Check Box 202" hidden="1">
              <a:extLst>
                <a:ext uri="{63B3BB69-23CF-44E3-9099-C40C66FF867C}">
                  <a14:compatExt spid="_x0000_s218314"/>
                </a:ext>
                <a:ext uri="{FF2B5EF4-FFF2-40B4-BE49-F238E27FC236}">
                  <a16:creationId xmlns:a16="http://schemas.microsoft.com/office/drawing/2014/main" id="{00000000-0008-0000-0300-0000CA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19050</xdr:colOff>
          <xdr:row>52</xdr:row>
          <xdr:rowOff>38100</xdr:rowOff>
        </xdr:to>
        <xdr:sp macro="" textlink="">
          <xdr:nvSpPr>
            <xdr:cNvPr id="218315" name="Check Box 203" hidden="1">
              <a:extLst>
                <a:ext uri="{63B3BB69-23CF-44E3-9099-C40C66FF867C}">
                  <a14:compatExt spid="_x0000_s218315"/>
                </a:ext>
                <a:ext uri="{FF2B5EF4-FFF2-40B4-BE49-F238E27FC236}">
                  <a16:creationId xmlns:a16="http://schemas.microsoft.com/office/drawing/2014/main" id="{00000000-0008-0000-0300-0000CB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19050</xdr:colOff>
          <xdr:row>52</xdr:row>
          <xdr:rowOff>38100</xdr:rowOff>
        </xdr:to>
        <xdr:sp macro="" textlink="">
          <xdr:nvSpPr>
            <xdr:cNvPr id="218316" name="Check Box 204" hidden="1">
              <a:extLst>
                <a:ext uri="{63B3BB69-23CF-44E3-9099-C40C66FF867C}">
                  <a14:compatExt spid="_x0000_s218316"/>
                </a:ext>
                <a:ext uri="{FF2B5EF4-FFF2-40B4-BE49-F238E27FC236}">
                  <a16:creationId xmlns:a16="http://schemas.microsoft.com/office/drawing/2014/main" id="{00000000-0008-0000-0300-0000C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19050</xdr:colOff>
          <xdr:row>52</xdr:row>
          <xdr:rowOff>38100</xdr:rowOff>
        </xdr:to>
        <xdr:sp macro="" textlink="">
          <xdr:nvSpPr>
            <xdr:cNvPr id="218317" name="Check Box 205" hidden="1">
              <a:extLst>
                <a:ext uri="{63B3BB69-23CF-44E3-9099-C40C66FF867C}">
                  <a14:compatExt spid="_x0000_s218317"/>
                </a:ext>
                <a:ext uri="{FF2B5EF4-FFF2-40B4-BE49-F238E27FC236}">
                  <a16:creationId xmlns:a16="http://schemas.microsoft.com/office/drawing/2014/main" id="{00000000-0008-0000-0300-0000C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1</xdr:col>
          <xdr:colOff>219075</xdr:colOff>
          <xdr:row>52</xdr:row>
          <xdr:rowOff>38100</xdr:rowOff>
        </xdr:to>
        <xdr:sp macro="" textlink="">
          <xdr:nvSpPr>
            <xdr:cNvPr id="218318" name="Check Box 206" hidden="1">
              <a:extLst>
                <a:ext uri="{63B3BB69-23CF-44E3-9099-C40C66FF867C}">
                  <a14:compatExt spid="_x0000_s218318"/>
                </a:ext>
                <a:ext uri="{FF2B5EF4-FFF2-40B4-BE49-F238E27FC236}">
                  <a16:creationId xmlns:a16="http://schemas.microsoft.com/office/drawing/2014/main" id="{00000000-0008-0000-0300-0000CE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19050</xdr:colOff>
          <xdr:row>52</xdr:row>
          <xdr:rowOff>38100</xdr:rowOff>
        </xdr:to>
        <xdr:sp macro="" textlink="">
          <xdr:nvSpPr>
            <xdr:cNvPr id="218319" name="Check Box 207" hidden="1">
              <a:extLst>
                <a:ext uri="{63B3BB69-23CF-44E3-9099-C40C66FF867C}">
                  <a14:compatExt spid="_x0000_s218319"/>
                </a:ext>
                <a:ext uri="{FF2B5EF4-FFF2-40B4-BE49-F238E27FC236}">
                  <a16:creationId xmlns:a16="http://schemas.microsoft.com/office/drawing/2014/main" id="{00000000-0008-0000-0300-0000C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19050</xdr:colOff>
          <xdr:row>52</xdr:row>
          <xdr:rowOff>38100</xdr:rowOff>
        </xdr:to>
        <xdr:sp macro="" textlink="">
          <xdr:nvSpPr>
            <xdr:cNvPr id="218320" name="Check Box 208" hidden="1">
              <a:extLst>
                <a:ext uri="{63B3BB69-23CF-44E3-9099-C40C66FF867C}">
                  <a14:compatExt spid="_x0000_s218320"/>
                </a:ext>
                <a:ext uri="{FF2B5EF4-FFF2-40B4-BE49-F238E27FC236}">
                  <a16:creationId xmlns:a16="http://schemas.microsoft.com/office/drawing/2014/main" id="{00000000-0008-0000-0300-0000D0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1</xdr:col>
          <xdr:colOff>219075</xdr:colOff>
          <xdr:row>52</xdr:row>
          <xdr:rowOff>38100</xdr:rowOff>
        </xdr:to>
        <xdr:sp macro="" textlink="">
          <xdr:nvSpPr>
            <xdr:cNvPr id="218321" name="Check Box 209" hidden="1">
              <a:extLst>
                <a:ext uri="{63B3BB69-23CF-44E3-9099-C40C66FF867C}">
                  <a14:compatExt spid="_x0000_s218321"/>
                </a:ext>
                <a:ext uri="{FF2B5EF4-FFF2-40B4-BE49-F238E27FC236}">
                  <a16:creationId xmlns:a16="http://schemas.microsoft.com/office/drawing/2014/main" id="{00000000-0008-0000-0300-0000D1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19050</xdr:colOff>
          <xdr:row>52</xdr:row>
          <xdr:rowOff>38100</xdr:rowOff>
        </xdr:to>
        <xdr:sp macro="" textlink="">
          <xdr:nvSpPr>
            <xdr:cNvPr id="218322" name="Check Box 210" hidden="1">
              <a:extLst>
                <a:ext uri="{63B3BB69-23CF-44E3-9099-C40C66FF867C}">
                  <a14:compatExt spid="_x0000_s218322"/>
                </a:ext>
                <a:ext uri="{FF2B5EF4-FFF2-40B4-BE49-F238E27FC236}">
                  <a16:creationId xmlns:a16="http://schemas.microsoft.com/office/drawing/2014/main" id="{00000000-0008-0000-0300-0000D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1</xdr:col>
          <xdr:colOff>219075</xdr:colOff>
          <xdr:row>52</xdr:row>
          <xdr:rowOff>38100</xdr:rowOff>
        </xdr:to>
        <xdr:sp macro="" textlink="">
          <xdr:nvSpPr>
            <xdr:cNvPr id="218323" name="Check Box 211" hidden="1">
              <a:extLst>
                <a:ext uri="{63B3BB69-23CF-44E3-9099-C40C66FF867C}">
                  <a14:compatExt spid="_x0000_s218323"/>
                </a:ext>
                <a:ext uri="{FF2B5EF4-FFF2-40B4-BE49-F238E27FC236}">
                  <a16:creationId xmlns:a16="http://schemas.microsoft.com/office/drawing/2014/main" id="{00000000-0008-0000-0300-0000D3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1</xdr:col>
          <xdr:colOff>219075</xdr:colOff>
          <xdr:row>52</xdr:row>
          <xdr:rowOff>38100</xdr:rowOff>
        </xdr:to>
        <xdr:sp macro="" textlink="">
          <xdr:nvSpPr>
            <xdr:cNvPr id="218324" name="Check Box 212" hidden="1">
              <a:extLst>
                <a:ext uri="{63B3BB69-23CF-44E3-9099-C40C66FF867C}">
                  <a14:compatExt spid="_x0000_s218324"/>
                </a:ext>
                <a:ext uri="{FF2B5EF4-FFF2-40B4-BE49-F238E27FC236}">
                  <a16:creationId xmlns:a16="http://schemas.microsoft.com/office/drawing/2014/main" id="{00000000-0008-0000-0300-0000D4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19050</xdr:colOff>
          <xdr:row>52</xdr:row>
          <xdr:rowOff>38100</xdr:rowOff>
        </xdr:to>
        <xdr:sp macro="" textlink="">
          <xdr:nvSpPr>
            <xdr:cNvPr id="218325" name="Check Box 213" hidden="1">
              <a:extLst>
                <a:ext uri="{63B3BB69-23CF-44E3-9099-C40C66FF867C}">
                  <a14:compatExt spid="_x0000_s218325"/>
                </a:ext>
                <a:ext uri="{FF2B5EF4-FFF2-40B4-BE49-F238E27FC236}">
                  <a16:creationId xmlns:a16="http://schemas.microsoft.com/office/drawing/2014/main" id="{00000000-0008-0000-0300-0000D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19050</xdr:colOff>
          <xdr:row>52</xdr:row>
          <xdr:rowOff>38100</xdr:rowOff>
        </xdr:to>
        <xdr:sp macro="" textlink="">
          <xdr:nvSpPr>
            <xdr:cNvPr id="218326" name="Check Box 214" hidden="1">
              <a:extLst>
                <a:ext uri="{63B3BB69-23CF-44E3-9099-C40C66FF867C}">
                  <a14:compatExt spid="_x0000_s218326"/>
                </a:ext>
                <a:ext uri="{FF2B5EF4-FFF2-40B4-BE49-F238E27FC236}">
                  <a16:creationId xmlns:a16="http://schemas.microsoft.com/office/drawing/2014/main" id="{00000000-0008-0000-0300-0000D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19050</xdr:colOff>
          <xdr:row>52</xdr:row>
          <xdr:rowOff>38100</xdr:rowOff>
        </xdr:to>
        <xdr:sp macro="" textlink="">
          <xdr:nvSpPr>
            <xdr:cNvPr id="218327" name="Check Box 215" hidden="1">
              <a:extLst>
                <a:ext uri="{63B3BB69-23CF-44E3-9099-C40C66FF867C}">
                  <a14:compatExt spid="_x0000_s218327"/>
                </a:ext>
                <a:ext uri="{FF2B5EF4-FFF2-40B4-BE49-F238E27FC236}">
                  <a16:creationId xmlns:a16="http://schemas.microsoft.com/office/drawing/2014/main" id="{00000000-0008-0000-0300-0000D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19050</xdr:colOff>
          <xdr:row>52</xdr:row>
          <xdr:rowOff>38100</xdr:rowOff>
        </xdr:to>
        <xdr:sp macro="" textlink="">
          <xdr:nvSpPr>
            <xdr:cNvPr id="218328" name="Check Box 216" hidden="1">
              <a:extLst>
                <a:ext uri="{63B3BB69-23CF-44E3-9099-C40C66FF867C}">
                  <a14:compatExt spid="_x0000_s218328"/>
                </a:ext>
                <a:ext uri="{FF2B5EF4-FFF2-40B4-BE49-F238E27FC236}">
                  <a16:creationId xmlns:a16="http://schemas.microsoft.com/office/drawing/2014/main" id="{00000000-0008-0000-0300-0000D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1</xdr:col>
          <xdr:colOff>219075</xdr:colOff>
          <xdr:row>52</xdr:row>
          <xdr:rowOff>38100</xdr:rowOff>
        </xdr:to>
        <xdr:sp macro="" textlink="">
          <xdr:nvSpPr>
            <xdr:cNvPr id="218329" name="Check Box 217" hidden="1">
              <a:extLst>
                <a:ext uri="{63B3BB69-23CF-44E3-9099-C40C66FF867C}">
                  <a14:compatExt spid="_x0000_s218329"/>
                </a:ext>
                <a:ext uri="{FF2B5EF4-FFF2-40B4-BE49-F238E27FC236}">
                  <a16:creationId xmlns:a16="http://schemas.microsoft.com/office/drawing/2014/main" id="{00000000-0008-0000-0300-0000D9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19050</xdr:colOff>
          <xdr:row>52</xdr:row>
          <xdr:rowOff>38100</xdr:rowOff>
        </xdr:to>
        <xdr:sp macro="" textlink="">
          <xdr:nvSpPr>
            <xdr:cNvPr id="218330" name="Check Box 218" hidden="1">
              <a:extLst>
                <a:ext uri="{63B3BB69-23CF-44E3-9099-C40C66FF867C}">
                  <a14:compatExt spid="_x0000_s218330"/>
                </a:ext>
                <a:ext uri="{FF2B5EF4-FFF2-40B4-BE49-F238E27FC236}">
                  <a16:creationId xmlns:a16="http://schemas.microsoft.com/office/drawing/2014/main" id="{00000000-0008-0000-0300-0000D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19050</xdr:colOff>
          <xdr:row>52</xdr:row>
          <xdr:rowOff>38100</xdr:rowOff>
        </xdr:to>
        <xdr:sp macro="" textlink="">
          <xdr:nvSpPr>
            <xdr:cNvPr id="218331" name="Check Box 219" hidden="1">
              <a:extLst>
                <a:ext uri="{63B3BB69-23CF-44E3-9099-C40C66FF867C}">
                  <a14:compatExt spid="_x0000_s218331"/>
                </a:ext>
                <a:ext uri="{FF2B5EF4-FFF2-40B4-BE49-F238E27FC236}">
                  <a16:creationId xmlns:a16="http://schemas.microsoft.com/office/drawing/2014/main" id="{00000000-0008-0000-0300-0000DB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19050</xdr:colOff>
          <xdr:row>52</xdr:row>
          <xdr:rowOff>38100</xdr:rowOff>
        </xdr:to>
        <xdr:sp macro="" textlink="">
          <xdr:nvSpPr>
            <xdr:cNvPr id="218332" name="Check Box 220" hidden="1">
              <a:extLst>
                <a:ext uri="{63B3BB69-23CF-44E3-9099-C40C66FF867C}">
                  <a14:compatExt spid="_x0000_s218332"/>
                </a:ext>
                <a:ext uri="{FF2B5EF4-FFF2-40B4-BE49-F238E27FC236}">
                  <a16:creationId xmlns:a16="http://schemas.microsoft.com/office/drawing/2014/main" id="{00000000-0008-0000-0300-0000D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1</xdr:col>
          <xdr:colOff>219075</xdr:colOff>
          <xdr:row>52</xdr:row>
          <xdr:rowOff>38100</xdr:rowOff>
        </xdr:to>
        <xdr:sp macro="" textlink="">
          <xdr:nvSpPr>
            <xdr:cNvPr id="218333" name="Check Box 221" hidden="1">
              <a:extLst>
                <a:ext uri="{63B3BB69-23CF-44E3-9099-C40C66FF867C}">
                  <a14:compatExt spid="_x0000_s218333"/>
                </a:ext>
                <a:ext uri="{FF2B5EF4-FFF2-40B4-BE49-F238E27FC236}">
                  <a16:creationId xmlns:a16="http://schemas.microsoft.com/office/drawing/2014/main" id="{00000000-0008-0000-0300-0000DD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19050</xdr:colOff>
          <xdr:row>52</xdr:row>
          <xdr:rowOff>38100</xdr:rowOff>
        </xdr:to>
        <xdr:sp macro="" textlink="">
          <xdr:nvSpPr>
            <xdr:cNvPr id="218334" name="Check Box 222" hidden="1">
              <a:extLst>
                <a:ext uri="{63B3BB69-23CF-44E3-9099-C40C66FF867C}">
                  <a14:compatExt spid="_x0000_s218334"/>
                </a:ext>
                <a:ext uri="{FF2B5EF4-FFF2-40B4-BE49-F238E27FC236}">
                  <a16:creationId xmlns:a16="http://schemas.microsoft.com/office/drawing/2014/main" id="{00000000-0008-0000-0300-0000D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19050</xdr:colOff>
          <xdr:row>52</xdr:row>
          <xdr:rowOff>38100</xdr:rowOff>
        </xdr:to>
        <xdr:sp macro="" textlink="">
          <xdr:nvSpPr>
            <xdr:cNvPr id="218335" name="Check Box 223" hidden="1">
              <a:extLst>
                <a:ext uri="{63B3BB69-23CF-44E3-9099-C40C66FF867C}">
                  <a14:compatExt spid="_x0000_s218335"/>
                </a:ext>
                <a:ext uri="{FF2B5EF4-FFF2-40B4-BE49-F238E27FC236}">
                  <a16:creationId xmlns:a16="http://schemas.microsoft.com/office/drawing/2014/main" id="{00000000-0008-0000-0300-0000D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1</xdr:col>
          <xdr:colOff>219075</xdr:colOff>
          <xdr:row>52</xdr:row>
          <xdr:rowOff>38100</xdr:rowOff>
        </xdr:to>
        <xdr:sp macro="" textlink="">
          <xdr:nvSpPr>
            <xdr:cNvPr id="218336" name="Check Box 224" hidden="1">
              <a:extLst>
                <a:ext uri="{63B3BB69-23CF-44E3-9099-C40C66FF867C}">
                  <a14:compatExt spid="_x0000_s218336"/>
                </a:ext>
                <a:ext uri="{FF2B5EF4-FFF2-40B4-BE49-F238E27FC236}">
                  <a16:creationId xmlns:a16="http://schemas.microsoft.com/office/drawing/2014/main" id="{00000000-0008-0000-0300-0000E0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19050</xdr:colOff>
          <xdr:row>52</xdr:row>
          <xdr:rowOff>38100</xdr:rowOff>
        </xdr:to>
        <xdr:sp macro="" textlink="">
          <xdr:nvSpPr>
            <xdr:cNvPr id="218337" name="Check Box 225" hidden="1">
              <a:extLst>
                <a:ext uri="{63B3BB69-23CF-44E3-9099-C40C66FF867C}">
                  <a14:compatExt spid="_x0000_s218337"/>
                </a:ext>
                <a:ext uri="{FF2B5EF4-FFF2-40B4-BE49-F238E27FC236}">
                  <a16:creationId xmlns:a16="http://schemas.microsoft.com/office/drawing/2014/main" id="{00000000-0008-0000-0300-0000E1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1</xdr:col>
          <xdr:colOff>219075</xdr:colOff>
          <xdr:row>52</xdr:row>
          <xdr:rowOff>38100</xdr:rowOff>
        </xdr:to>
        <xdr:sp macro="" textlink="">
          <xdr:nvSpPr>
            <xdr:cNvPr id="218338" name="Check Box 226" hidden="1">
              <a:extLst>
                <a:ext uri="{63B3BB69-23CF-44E3-9099-C40C66FF867C}">
                  <a14:compatExt spid="_x0000_s218338"/>
                </a:ext>
                <a:ext uri="{FF2B5EF4-FFF2-40B4-BE49-F238E27FC236}">
                  <a16:creationId xmlns:a16="http://schemas.microsoft.com/office/drawing/2014/main" id="{00000000-0008-0000-0300-0000E2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1</xdr:col>
          <xdr:colOff>219075</xdr:colOff>
          <xdr:row>52</xdr:row>
          <xdr:rowOff>38100</xdr:rowOff>
        </xdr:to>
        <xdr:sp macro="" textlink="">
          <xdr:nvSpPr>
            <xdr:cNvPr id="218339" name="Check Box 227" hidden="1">
              <a:extLst>
                <a:ext uri="{63B3BB69-23CF-44E3-9099-C40C66FF867C}">
                  <a14:compatExt spid="_x0000_s218339"/>
                </a:ext>
                <a:ext uri="{FF2B5EF4-FFF2-40B4-BE49-F238E27FC236}">
                  <a16:creationId xmlns:a16="http://schemas.microsoft.com/office/drawing/2014/main" id="{00000000-0008-0000-0300-0000E3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52</xdr:row>
          <xdr:rowOff>209550</xdr:rowOff>
        </xdr:from>
        <xdr:to>
          <xdr:col>2</xdr:col>
          <xdr:colOff>19050</xdr:colOff>
          <xdr:row>54</xdr:row>
          <xdr:rowOff>38100</xdr:rowOff>
        </xdr:to>
        <xdr:sp macro="" textlink="">
          <xdr:nvSpPr>
            <xdr:cNvPr id="218340" name="Check Box 228" hidden="1">
              <a:extLst>
                <a:ext uri="{63B3BB69-23CF-44E3-9099-C40C66FF867C}">
                  <a14:compatExt spid="_x0000_s218340"/>
                </a:ext>
                <a:ext uri="{FF2B5EF4-FFF2-40B4-BE49-F238E27FC236}">
                  <a16:creationId xmlns:a16="http://schemas.microsoft.com/office/drawing/2014/main" id="{00000000-0008-0000-0300-0000E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52</xdr:row>
          <xdr:rowOff>209550</xdr:rowOff>
        </xdr:from>
        <xdr:to>
          <xdr:col>2</xdr:col>
          <xdr:colOff>19050</xdr:colOff>
          <xdr:row>54</xdr:row>
          <xdr:rowOff>38100</xdr:rowOff>
        </xdr:to>
        <xdr:sp macro="" textlink="">
          <xdr:nvSpPr>
            <xdr:cNvPr id="218341" name="Check Box 229" hidden="1">
              <a:extLst>
                <a:ext uri="{63B3BB69-23CF-44E3-9099-C40C66FF867C}">
                  <a14:compatExt spid="_x0000_s218341"/>
                </a:ext>
                <a:ext uri="{FF2B5EF4-FFF2-40B4-BE49-F238E27FC236}">
                  <a16:creationId xmlns:a16="http://schemas.microsoft.com/office/drawing/2014/main" id="{00000000-0008-0000-0300-0000E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52</xdr:row>
          <xdr:rowOff>209550</xdr:rowOff>
        </xdr:from>
        <xdr:to>
          <xdr:col>2</xdr:col>
          <xdr:colOff>19050</xdr:colOff>
          <xdr:row>54</xdr:row>
          <xdr:rowOff>38100</xdr:rowOff>
        </xdr:to>
        <xdr:sp macro="" textlink="">
          <xdr:nvSpPr>
            <xdr:cNvPr id="218342" name="Check Box 230" hidden="1">
              <a:extLst>
                <a:ext uri="{63B3BB69-23CF-44E3-9099-C40C66FF867C}">
                  <a14:compatExt spid="_x0000_s218342"/>
                </a:ext>
                <a:ext uri="{FF2B5EF4-FFF2-40B4-BE49-F238E27FC236}">
                  <a16:creationId xmlns:a16="http://schemas.microsoft.com/office/drawing/2014/main" id="{00000000-0008-0000-0300-0000E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52</xdr:row>
          <xdr:rowOff>209550</xdr:rowOff>
        </xdr:from>
        <xdr:to>
          <xdr:col>2</xdr:col>
          <xdr:colOff>19050</xdr:colOff>
          <xdr:row>54</xdr:row>
          <xdr:rowOff>38100</xdr:rowOff>
        </xdr:to>
        <xdr:sp macro="" textlink="">
          <xdr:nvSpPr>
            <xdr:cNvPr id="218343" name="Check Box 231" hidden="1">
              <a:extLst>
                <a:ext uri="{63B3BB69-23CF-44E3-9099-C40C66FF867C}">
                  <a14:compatExt spid="_x0000_s218343"/>
                </a:ext>
                <a:ext uri="{FF2B5EF4-FFF2-40B4-BE49-F238E27FC236}">
                  <a16:creationId xmlns:a16="http://schemas.microsoft.com/office/drawing/2014/main" id="{00000000-0008-0000-0300-0000E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52</xdr:row>
          <xdr:rowOff>209550</xdr:rowOff>
        </xdr:from>
        <xdr:to>
          <xdr:col>1</xdr:col>
          <xdr:colOff>219075</xdr:colOff>
          <xdr:row>54</xdr:row>
          <xdr:rowOff>38100</xdr:rowOff>
        </xdr:to>
        <xdr:sp macro="" textlink="">
          <xdr:nvSpPr>
            <xdr:cNvPr id="218344" name="Check Box 232" hidden="1">
              <a:extLst>
                <a:ext uri="{63B3BB69-23CF-44E3-9099-C40C66FF867C}">
                  <a14:compatExt spid="_x0000_s218344"/>
                </a:ext>
                <a:ext uri="{FF2B5EF4-FFF2-40B4-BE49-F238E27FC236}">
                  <a16:creationId xmlns:a16="http://schemas.microsoft.com/office/drawing/2014/main" id="{00000000-0008-0000-0300-0000E8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52</xdr:row>
          <xdr:rowOff>209550</xdr:rowOff>
        </xdr:from>
        <xdr:to>
          <xdr:col>2</xdr:col>
          <xdr:colOff>19050</xdr:colOff>
          <xdr:row>54</xdr:row>
          <xdr:rowOff>38100</xdr:rowOff>
        </xdr:to>
        <xdr:sp macro="" textlink="">
          <xdr:nvSpPr>
            <xdr:cNvPr id="218345" name="Check Box 233" hidden="1">
              <a:extLst>
                <a:ext uri="{63B3BB69-23CF-44E3-9099-C40C66FF867C}">
                  <a14:compatExt spid="_x0000_s218345"/>
                </a:ext>
                <a:ext uri="{FF2B5EF4-FFF2-40B4-BE49-F238E27FC236}">
                  <a16:creationId xmlns:a16="http://schemas.microsoft.com/office/drawing/2014/main" id="{00000000-0008-0000-0300-0000E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52</xdr:row>
          <xdr:rowOff>209550</xdr:rowOff>
        </xdr:from>
        <xdr:to>
          <xdr:col>2</xdr:col>
          <xdr:colOff>19050</xdr:colOff>
          <xdr:row>54</xdr:row>
          <xdr:rowOff>38100</xdr:rowOff>
        </xdr:to>
        <xdr:sp macro="" textlink="">
          <xdr:nvSpPr>
            <xdr:cNvPr id="218346" name="Check Box 234" hidden="1">
              <a:extLst>
                <a:ext uri="{63B3BB69-23CF-44E3-9099-C40C66FF867C}">
                  <a14:compatExt spid="_x0000_s218346"/>
                </a:ext>
                <a:ext uri="{FF2B5EF4-FFF2-40B4-BE49-F238E27FC236}">
                  <a16:creationId xmlns:a16="http://schemas.microsoft.com/office/drawing/2014/main" id="{00000000-0008-0000-0300-0000E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52</xdr:row>
          <xdr:rowOff>209550</xdr:rowOff>
        </xdr:from>
        <xdr:to>
          <xdr:col>2</xdr:col>
          <xdr:colOff>19050</xdr:colOff>
          <xdr:row>54</xdr:row>
          <xdr:rowOff>38100</xdr:rowOff>
        </xdr:to>
        <xdr:sp macro="" textlink="">
          <xdr:nvSpPr>
            <xdr:cNvPr id="218347" name="Check Box 235" hidden="1">
              <a:extLst>
                <a:ext uri="{63B3BB69-23CF-44E3-9099-C40C66FF867C}">
                  <a14:compatExt spid="_x0000_s218347"/>
                </a:ext>
                <a:ext uri="{FF2B5EF4-FFF2-40B4-BE49-F238E27FC236}">
                  <a16:creationId xmlns:a16="http://schemas.microsoft.com/office/drawing/2014/main" id="{00000000-0008-0000-0300-0000EB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52</xdr:row>
          <xdr:rowOff>209550</xdr:rowOff>
        </xdr:from>
        <xdr:to>
          <xdr:col>1</xdr:col>
          <xdr:colOff>219075</xdr:colOff>
          <xdr:row>54</xdr:row>
          <xdr:rowOff>38100</xdr:rowOff>
        </xdr:to>
        <xdr:sp macro="" textlink="">
          <xdr:nvSpPr>
            <xdr:cNvPr id="218348" name="Check Box 236" hidden="1">
              <a:extLst>
                <a:ext uri="{63B3BB69-23CF-44E3-9099-C40C66FF867C}">
                  <a14:compatExt spid="_x0000_s218348"/>
                </a:ext>
                <a:ext uri="{FF2B5EF4-FFF2-40B4-BE49-F238E27FC236}">
                  <a16:creationId xmlns:a16="http://schemas.microsoft.com/office/drawing/2014/main" id="{00000000-0008-0000-0300-0000EC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52</xdr:row>
          <xdr:rowOff>209550</xdr:rowOff>
        </xdr:from>
        <xdr:to>
          <xdr:col>2</xdr:col>
          <xdr:colOff>19050</xdr:colOff>
          <xdr:row>54</xdr:row>
          <xdr:rowOff>38100</xdr:rowOff>
        </xdr:to>
        <xdr:sp macro="" textlink="">
          <xdr:nvSpPr>
            <xdr:cNvPr id="218349" name="Check Box 237" hidden="1">
              <a:extLst>
                <a:ext uri="{63B3BB69-23CF-44E3-9099-C40C66FF867C}">
                  <a14:compatExt spid="_x0000_s218349"/>
                </a:ext>
                <a:ext uri="{FF2B5EF4-FFF2-40B4-BE49-F238E27FC236}">
                  <a16:creationId xmlns:a16="http://schemas.microsoft.com/office/drawing/2014/main" id="{00000000-0008-0000-0300-0000E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52</xdr:row>
          <xdr:rowOff>209550</xdr:rowOff>
        </xdr:from>
        <xdr:to>
          <xdr:col>2</xdr:col>
          <xdr:colOff>19050</xdr:colOff>
          <xdr:row>54</xdr:row>
          <xdr:rowOff>38100</xdr:rowOff>
        </xdr:to>
        <xdr:sp macro="" textlink="">
          <xdr:nvSpPr>
            <xdr:cNvPr id="218350" name="Check Box 238" hidden="1">
              <a:extLst>
                <a:ext uri="{63B3BB69-23CF-44E3-9099-C40C66FF867C}">
                  <a14:compatExt spid="_x0000_s218350"/>
                </a:ext>
                <a:ext uri="{FF2B5EF4-FFF2-40B4-BE49-F238E27FC236}">
                  <a16:creationId xmlns:a16="http://schemas.microsoft.com/office/drawing/2014/main" id="{00000000-0008-0000-0300-0000E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52</xdr:row>
          <xdr:rowOff>209550</xdr:rowOff>
        </xdr:from>
        <xdr:to>
          <xdr:col>1</xdr:col>
          <xdr:colOff>219075</xdr:colOff>
          <xdr:row>54</xdr:row>
          <xdr:rowOff>38100</xdr:rowOff>
        </xdr:to>
        <xdr:sp macro="" textlink="">
          <xdr:nvSpPr>
            <xdr:cNvPr id="218351" name="Check Box 239" hidden="1">
              <a:extLst>
                <a:ext uri="{63B3BB69-23CF-44E3-9099-C40C66FF867C}">
                  <a14:compatExt spid="_x0000_s218351"/>
                </a:ext>
                <a:ext uri="{FF2B5EF4-FFF2-40B4-BE49-F238E27FC236}">
                  <a16:creationId xmlns:a16="http://schemas.microsoft.com/office/drawing/2014/main" id="{00000000-0008-0000-0300-0000EF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52</xdr:row>
          <xdr:rowOff>209550</xdr:rowOff>
        </xdr:from>
        <xdr:to>
          <xdr:col>2</xdr:col>
          <xdr:colOff>19050</xdr:colOff>
          <xdr:row>54</xdr:row>
          <xdr:rowOff>38100</xdr:rowOff>
        </xdr:to>
        <xdr:sp macro="" textlink="">
          <xdr:nvSpPr>
            <xdr:cNvPr id="218352" name="Check Box 240" hidden="1">
              <a:extLst>
                <a:ext uri="{63B3BB69-23CF-44E3-9099-C40C66FF867C}">
                  <a14:compatExt spid="_x0000_s218352"/>
                </a:ext>
                <a:ext uri="{FF2B5EF4-FFF2-40B4-BE49-F238E27FC236}">
                  <a16:creationId xmlns:a16="http://schemas.microsoft.com/office/drawing/2014/main" id="{00000000-0008-0000-0300-0000F0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52</xdr:row>
          <xdr:rowOff>209550</xdr:rowOff>
        </xdr:from>
        <xdr:to>
          <xdr:col>1</xdr:col>
          <xdr:colOff>219075</xdr:colOff>
          <xdr:row>54</xdr:row>
          <xdr:rowOff>38100</xdr:rowOff>
        </xdr:to>
        <xdr:sp macro="" textlink="">
          <xdr:nvSpPr>
            <xdr:cNvPr id="218353" name="Check Box 241" hidden="1">
              <a:extLst>
                <a:ext uri="{63B3BB69-23CF-44E3-9099-C40C66FF867C}">
                  <a14:compatExt spid="_x0000_s218353"/>
                </a:ext>
                <a:ext uri="{FF2B5EF4-FFF2-40B4-BE49-F238E27FC236}">
                  <a16:creationId xmlns:a16="http://schemas.microsoft.com/office/drawing/2014/main" id="{00000000-0008-0000-0300-0000F1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52</xdr:row>
          <xdr:rowOff>209550</xdr:rowOff>
        </xdr:from>
        <xdr:to>
          <xdr:col>1</xdr:col>
          <xdr:colOff>219075</xdr:colOff>
          <xdr:row>54</xdr:row>
          <xdr:rowOff>38100</xdr:rowOff>
        </xdr:to>
        <xdr:sp macro="" textlink="">
          <xdr:nvSpPr>
            <xdr:cNvPr id="218354" name="Check Box 242" hidden="1">
              <a:extLst>
                <a:ext uri="{63B3BB69-23CF-44E3-9099-C40C66FF867C}">
                  <a14:compatExt spid="_x0000_s218354"/>
                </a:ext>
                <a:ext uri="{FF2B5EF4-FFF2-40B4-BE49-F238E27FC236}">
                  <a16:creationId xmlns:a16="http://schemas.microsoft.com/office/drawing/2014/main" id="{00000000-0008-0000-0300-0000F2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54</xdr:row>
          <xdr:rowOff>209550</xdr:rowOff>
        </xdr:from>
        <xdr:to>
          <xdr:col>2</xdr:col>
          <xdr:colOff>19050</xdr:colOff>
          <xdr:row>56</xdr:row>
          <xdr:rowOff>38100</xdr:rowOff>
        </xdr:to>
        <xdr:sp macro="" textlink="">
          <xdr:nvSpPr>
            <xdr:cNvPr id="218355" name="Check Box 243" hidden="1">
              <a:extLst>
                <a:ext uri="{63B3BB69-23CF-44E3-9099-C40C66FF867C}">
                  <a14:compatExt spid="_x0000_s218355"/>
                </a:ext>
                <a:ext uri="{FF2B5EF4-FFF2-40B4-BE49-F238E27FC236}">
                  <a16:creationId xmlns:a16="http://schemas.microsoft.com/office/drawing/2014/main" id="{00000000-0008-0000-0300-0000F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54</xdr:row>
          <xdr:rowOff>209550</xdr:rowOff>
        </xdr:from>
        <xdr:to>
          <xdr:col>2</xdr:col>
          <xdr:colOff>19050</xdr:colOff>
          <xdr:row>56</xdr:row>
          <xdr:rowOff>38100</xdr:rowOff>
        </xdr:to>
        <xdr:sp macro="" textlink="">
          <xdr:nvSpPr>
            <xdr:cNvPr id="218356" name="Check Box 244" hidden="1">
              <a:extLst>
                <a:ext uri="{63B3BB69-23CF-44E3-9099-C40C66FF867C}">
                  <a14:compatExt spid="_x0000_s218356"/>
                </a:ext>
                <a:ext uri="{FF2B5EF4-FFF2-40B4-BE49-F238E27FC236}">
                  <a16:creationId xmlns:a16="http://schemas.microsoft.com/office/drawing/2014/main" id="{00000000-0008-0000-0300-0000F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54</xdr:row>
          <xdr:rowOff>209550</xdr:rowOff>
        </xdr:from>
        <xdr:to>
          <xdr:col>2</xdr:col>
          <xdr:colOff>19050</xdr:colOff>
          <xdr:row>56</xdr:row>
          <xdr:rowOff>38100</xdr:rowOff>
        </xdr:to>
        <xdr:sp macro="" textlink="">
          <xdr:nvSpPr>
            <xdr:cNvPr id="218357" name="Check Box 245" hidden="1">
              <a:extLst>
                <a:ext uri="{63B3BB69-23CF-44E3-9099-C40C66FF867C}">
                  <a14:compatExt spid="_x0000_s218357"/>
                </a:ext>
                <a:ext uri="{FF2B5EF4-FFF2-40B4-BE49-F238E27FC236}">
                  <a16:creationId xmlns:a16="http://schemas.microsoft.com/office/drawing/2014/main" id="{00000000-0008-0000-0300-0000F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54</xdr:row>
          <xdr:rowOff>209550</xdr:rowOff>
        </xdr:from>
        <xdr:to>
          <xdr:col>2</xdr:col>
          <xdr:colOff>19050</xdr:colOff>
          <xdr:row>56</xdr:row>
          <xdr:rowOff>38100</xdr:rowOff>
        </xdr:to>
        <xdr:sp macro="" textlink="">
          <xdr:nvSpPr>
            <xdr:cNvPr id="218358" name="Check Box 246" hidden="1">
              <a:extLst>
                <a:ext uri="{63B3BB69-23CF-44E3-9099-C40C66FF867C}">
                  <a14:compatExt spid="_x0000_s218358"/>
                </a:ext>
                <a:ext uri="{FF2B5EF4-FFF2-40B4-BE49-F238E27FC236}">
                  <a16:creationId xmlns:a16="http://schemas.microsoft.com/office/drawing/2014/main" id="{00000000-0008-0000-0300-0000F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54</xdr:row>
          <xdr:rowOff>209550</xdr:rowOff>
        </xdr:from>
        <xdr:to>
          <xdr:col>1</xdr:col>
          <xdr:colOff>219075</xdr:colOff>
          <xdr:row>56</xdr:row>
          <xdr:rowOff>38100</xdr:rowOff>
        </xdr:to>
        <xdr:sp macro="" textlink="">
          <xdr:nvSpPr>
            <xdr:cNvPr id="218359" name="Check Box 247" hidden="1">
              <a:extLst>
                <a:ext uri="{63B3BB69-23CF-44E3-9099-C40C66FF867C}">
                  <a14:compatExt spid="_x0000_s218359"/>
                </a:ext>
                <a:ext uri="{FF2B5EF4-FFF2-40B4-BE49-F238E27FC236}">
                  <a16:creationId xmlns:a16="http://schemas.microsoft.com/office/drawing/2014/main" id="{00000000-0008-0000-0300-0000F7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54</xdr:row>
          <xdr:rowOff>209550</xdr:rowOff>
        </xdr:from>
        <xdr:to>
          <xdr:col>2</xdr:col>
          <xdr:colOff>19050</xdr:colOff>
          <xdr:row>56</xdr:row>
          <xdr:rowOff>38100</xdr:rowOff>
        </xdr:to>
        <xdr:sp macro="" textlink="">
          <xdr:nvSpPr>
            <xdr:cNvPr id="218360" name="Check Box 248" hidden="1">
              <a:extLst>
                <a:ext uri="{63B3BB69-23CF-44E3-9099-C40C66FF867C}">
                  <a14:compatExt spid="_x0000_s218360"/>
                </a:ext>
                <a:ext uri="{FF2B5EF4-FFF2-40B4-BE49-F238E27FC236}">
                  <a16:creationId xmlns:a16="http://schemas.microsoft.com/office/drawing/2014/main" id="{00000000-0008-0000-0300-0000F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54</xdr:row>
          <xdr:rowOff>209550</xdr:rowOff>
        </xdr:from>
        <xdr:to>
          <xdr:col>2</xdr:col>
          <xdr:colOff>19050</xdr:colOff>
          <xdr:row>56</xdr:row>
          <xdr:rowOff>38100</xdr:rowOff>
        </xdr:to>
        <xdr:sp macro="" textlink="">
          <xdr:nvSpPr>
            <xdr:cNvPr id="218361" name="Check Box 249" hidden="1">
              <a:extLst>
                <a:ext uri="{63B3BB69-23CF-44E3-9099-C40C66FF867C}">
                  <a14:compatExt spid="_x0000_s218361"/>
                </a:ext>
                <a:ext uri="{FF2B5EF4-FFF2-40B4-BE49-F238E27FC236}">
                  <a16:creationId xmlns:a16="http://schemas.microsoft.com/office/drawing/2014/main" id="{00000000-0008-0000-0300-0000F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54</xdr:row>
          <xdr:rowOff>209550</xdr:rowOff>
        </xdr:from>
        <xdr:to>
          <xdr:col>2</xdr:col>
          <xdr:colOff>19050</xdr:colOff>
          <xdr:row>56</xdr:row>
          <xdr:rowOff>38100</xdr:rowOff>
        </xdr:to>
        <xdr:sp macro="" textlink="">
          <xdr:nvSpPr>
            <xdr:cNvPr id="218362" name="Check Box 250" hidden="1">
              <a:extLst>
                <a:ext uri="{63B3BB69-23CF-44E3-9099-C40C66FF867C}">
                  <a14:compatExt spid="_x0000_s218362"/>
                </a:ext>
                <a:ext uri="{FF2B5EF4-FFF2-40B4-BE49-F238E27FC236}">
                  <a16:creationId xmlns:a16="http://schemas.microsoft.com/office/drawing/2014/main" id="{00000000-0008-0000-0300-0000F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54</xdr:row>
          <xdr:rowOff>209550</xdr:rowOff>
        </xdr:from>
        <xdr:to>
          <xdr:col>1</xdr:col>
          <xdr:colOff>219075</xdr:colOff>
          <xdr:row>56</xdr:row>
          <xdr:rowOff>38100</xdr:rowOff>
        </xdr:to>
        <xdr:sp macro="" textlink="">
          <xdr:nvSpPr>
            <xdr:cNvPr id="218363" name="Check Box 251" hidden="1">
              <a:extLst>
                <a:ext uri="{63B3BB69-23CF-44E3-9099-C40C66FF867C}">
                  <a14:compatExt spid="_x0000_s218363"/>
                </a:ext>
                <a:ext uri="{FF2B5EF4-FFF2-40B4-BE49-F238E27FC236}">
                  <a16:creationId xmlns:a16="http://schemas.microsoft.com/office/drawing/2014/main" id="{00000000-0008-0000-0300-0000FB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54</xdr:row>
          <xdr:rowOff>209550</xdr:rowOff>
        </xdr:from>
        <xdr:to>
          <xdr:col>2</xdr:col>
          <xdr:colOff>19050</xdr:colOff>
          <xdr:row>56</xdr:row>
          <xdr:rowOff>38100</xdr:rowOff>
        </xdr:to>
        <xdr:sp macro="" textlink="">
          <xdr:nvSpPr>
            <xdr:cNvPr id="218364" name="Check Box 252" hidden="1">
              <a:extLst>
                <a:ext uri="{63B3BB69-23CF-44E3-9099-C40C66FF867C}">
                  <a14:compatExt spid="_x0000_s218364"/>
                </a:ext>
                <a:ext uri="{FF2B5EF4-FFF2-40B4-BE49-F238E27FC236}">
                  <a16:creationId xmlns:a16="http://schemas.microsoft.com/office/drawing/2014/main" id="{00000000-0008-0000-0300-0000F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54</xdr:row>
          <xdr:rowOff>209550</xdr:rowOff>
        </xdr:from>
        <xdr:to>
          <xdr:col>2</xdr:col>
          <xdr:colOff>19050</xdr:colOff>
          <xdr:row>56</xdr:row>
          <xdr:rowOff>38100</xdr:rowOff>
        </xdr:to>
        <xdr:sp macro="" textlink="">
          <xdr:nvSpPr>
            <xdr:cNvPr id="218365" name="Check Box 253" hidden="1">
              <a:extLst>
                <a:ext uri="{63B3BB69-23CF-44E3-9099-C40C66FF867C}">
                  <a14:compatExt spid="_x0000_s218365"/>
                </a:ext>
                <a:ext uri="{FF2B5EF4-FFF2-40B4-BE49-F238E27FC236}">
                  <a16:creationId xmlns:a16="http://schemas.microsoft.com/office/drawing/2014/main" id="{00000000-0008-0000-0300-0000F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54</xdr:row>
          <xdr:rowOff>209550</xdr:rowOff>
        </xdr:from>
        <xdr:to>
          <xdr:col>1</xdr:col>
          <xdr:colOff>219075</xdr:colOff>
          <xdr:row>56</xdr:row>
          <xdr:rowOff>38100</xdr:rowOff>
        </xdr:to>
        <xdr:sp macro="" textlink="">
          <xdr:nvSpPr>
            <xdr:cNvPr id="218366" name="Check Box 254" hidden="1">
              <a:extLst>
                <a:ext uri="{63B3BB69-23CF-44E3-9099-C40C66FF867C}">
                  <a14:compatExt spid="_x0000_s218366"/>
                </a:ext>
                <a:ext uri="{FF2B5EF4-FFF2-40B4-BE49-F238E27FC236}">
                  <a16:creationId xmlns:a16="http://schemas.microsoft.com/office/drawing/2014/main" id="{00000000-0008-0000-0300-0000FE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54</xdr:row>
          <xdr:rowOff>209550</xdr:rowOff>
        </xdr:from>
        <xdr:to>
          <xdr:col>2</xdr:col>
          <xdr:colOff>19050</xdr:colOff>
          <xdr:row>56</xdr:row>
          <xdr:rowOff>38100</xdr:rowOff>
        </xdr:to>
        <xdr:sp macro="" textlink="">
          <xdr:nvSpPr>
            <xdr:cNvPr id="218367" name="Check Box 255" hidden="1">
              <a:extLst>
                <a:ext uri="{63B3BB69-23CF-44E3-9099-C40C66FF867C}">
                  <a14:compatExt spid="_x0000_s218367"/>
                </a:ext>
                <a:ext uri="{FF2B5EF4-FFF2-40B4-BE49-F238E27FC236}">
                  <a16:creationId xmlns:a16="http://schemas.microsoft.com/office/drawing/2014/main" id="{00000000-0008-0000-0300-0000F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54</xdr:row>
          <xdr:rowOff>209550</xdr:rowOff>
        </xdr:from>
        <xdr:to>
          <xdr:col>1</xdr:col>
          <xdr:colOff>219075</xdr:colOff>
          <xdr:row>56</xdr:row>
          <xdr:rowOff>38100</xdr:rowOff>
        </xdr:to>
        <xdr:sp macro="" textlink="">
          <xdr:nvSpPr>
            <xdr:cNvPr id="218368" name="Check Box 256" hidden="1">
              <a:extLst>
                <a:ext uri="{63B3BB69-23CF-44E3-9099-C40C66FF867C}">
                  <a14:compatExt spid="_x0000_s218368"/>
                </a:ext>
                <a:ext uri="{FF2B5EF4-FFF2-40B4-BE49-F238E27FC236}">
                  <a16:creationId xmlns:a16="http://schemas.microsoft.com/office/drawing/2014/main" id="{00000000-0008-0000-0300-00000055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54</xdr:row>
          <xdr:rowOff>209550</xdr:rowOff>
        </xdr:from>
        <xdr:to>
          <xdr:col>1</xdr:col>
          <xdr:colOff>219075</xdr:colOff>
          <xdr:row>56</xdr:row>
          <xdr:rowOff>38100</xdr:rowOff>
        </xdr:to>
        <xdr:sp macro="" textlink="">
          <xdr:nvSpPr>
            <xdr:cNvPr id="218369" name="Check Box 257" hidden="1">
              <a:extLst>
                <a:ext uri="{63B3BB69-23CF-44E3-9099-C40C66FF867C}">
                  <a14:compatExt spid="_x0000_s218369"/>
                </a:ext>
                <a:ext uri="{FF2B5EF4-FFF2-40B4-BE49-F238E27FC236}">
                  <a16:creationId xmlns:a16="http://schemas.microsoft.com/office/drawing/2014/main" id="{00000000-0008-0000-0300-00000155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1</xdr:col>
          <xdr:colOff>219075</xdr:colOff>
          <xdr:row>32</xdr:row>
          <xdr:rowOff>38100</xdr:rowOff>
        </xdr:to>
        <xdr:sp macro="" textlink="">
          <xdr:nvSpPr>
            <xdr:cNvPr id="218384" name="Check Box 272" hidden="1">
              <a:extLst>
                <a:ext uri="{63B3BB69-23CF-44E3-9099-C40C66FF867C}">
                  <a14:compatExt spid="_x0000_s218384"/>
                </a:ext>
                <a:ext uri="{FF2B5EF4-FFF2-40B4-BE49-F238E27FC236}">
                  <a16:creationId xmlns:a16="http://schemas.microsoft.com/office/drawing/2014/main" id="{00000000-0008-0000-0300-00001055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xdr:col>
      <xdr:colOff>0</xdr:colOff>
      <xdr:row>1</xdr:row>
      <xdr:rowOff>0</xdr:rowOff>
    </xdr:from>
    <xdr:to>
      <xdr:col>2</xdr:col>
      <xdr:colOff>0</xdr:colOff>
      <xdr:row>1</xdr:row>
      <xdr:rowOff>0</xdr:rowOff>
    </xdr:to>
    <xdr:sp macro="" textlink="">
      <xdr:nvSpPr>
        <xdr:cNvPr id="216029" name="Line 1">
          <a:extLst>
            <a:ext uri="{FF2B5EF4-FFF2-40B4-BE49-F238E27FC236}">
              <a16:creationId xmlns:a16="http://schemas.microsoft.com/office/drawing/2014/main" id="{00000000-0008-0000-0400-0000DD4B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6030" name="Line 2">
          <a:extLst>
            <a:ext uri="{FF2B5EF4-FFF2-40B4-BE49-F238E27FC236}">
              <a16:creationId xmlns:a16="http://schemas.microsoft.com/office/drawing/2014/main" id="{00000000-0008-0000-0400-0000DE4B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6031" name="Line 3">
          <a:extLst>
            <a:ext uri="{FF2B5EF4-FFF2-40B4-BE49-F238E27FC236}">
              <a16:creationId xmlns:a16="http://schemas.microsoft.com/office/drawing/2014/main" id="{00000000-0008-0000-0400-0000DF4B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6032" name="Line 4">
          <a:extLst>
            <a:ext uri="{FF2B5EF4-FFF2-40B4-BE49-F238E27FC236}">
              <a16:creationId xmlns:a16="http://schemas.microsoft.com/office/drawing/2014/main" id="{00000000-0008-0000-0400-0000E04B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6033" name="Line 5">
          <a:extLst>
            <a:ext uri="{FF2B5EF4-FFF2-40B4-BE49-F238E27FC236}">
              <a16:creationId xmlns:a16="http://schemas.microsoft.com/office/drawing/2014/main" id="{00000000-0008-0000-0400-0000E14B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6034" name="Line 6">
          <a:extLst>
            <a:ext uri="{FF2B5EF4-FFF2-40B4-BE49-F238E27FC236}">
              <a16:creationId xmlns:a16="http://schemas.microsoft.com/office/drawing/2014/main" id="{00000000-0008-0000-0400-0000E24B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6035" name="Line 7">
          <a:extLst>
            <a:ext uri="{FF2B5EF4-FFF2-40B4-BE49-F238E27FC236}">
              <a16:creationId xmlns:a16="http://schemas.microsoft.com/office/drawing/2014/main" id="{00000000-0008-0000-0400-0000E34B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6036" name="Line 8">
          <a:extLst>
            <a:ext uri="{FF2B5EF4-FFF2-40B4-BE49-F238E27FC236}">
              <a16:creationId xmlns:a16="http://schemas.microsoft.com/office/drawing/2014/main" id="{00000000-0008-0000-0400-0000E44B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6037" name="Line 31">
          <a:extLst>
            <a:ext uri="{FF2B5EF4-FFF2-40B4-BE49-F238E27FC236}">
              <a16:creationId xmlns:a16="http://schemas.microsoft.com/office/drawing/2014/main" id="{00000000-0008-0000-0400-0000E54B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6038" name="Line 32">
          <a:extLst>
            <a:ext uri="{FF2B5EF4-FFF2-40B4-BE49-F238E27FC236}">
              <a16:creationId xmlns:a16="http://schemas.microsoft.com/office/drawing/2014/main" id="{00000000-0008-0000-0400-0000E64B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6039" name="Line 33">
          <a:extLst>
            <a:ext uri="{FF2B5EF4-FFF2-40B4-BE49-F238E27FC236}">
              <a16:creationId xmlns:a16="http://schemas.microsoft.com/office/drawing/2014/main" id="{00000000-0008-0000-0400-0000E74B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6040" name="Line 34">
          <a:extLst>
            <a:ext uri="{FF2B5EF4-FFF2-40B4-BE49-F238E27FC236}">
              <a16:creationId xmlns:a16="http://schemas.microsoft.com/office/drawing/2014/main" id="{00000000-0008-0000-0400-0000E84B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6041" name="Line 35">
          <a:extLst>
            <a:ext uri="{FF2B5EF4-FFF2-40B4-BE49-F238E27FC236}">
              <a16:creationId xmlns:a16="http://schemas.microsoft.com/office/drawing/2014/main" id="{00000000-0008-0000-0400-0000E94B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6042" name="Line 36">
          <a:extLst>
            <a:ext uri="{FF2B5EF4-FFF2-40B4-BE49-F238E27FC236}">
              <a16:creationId xmlns:a16="http://schemas.microsoft.com/office/drawing/2014/main" id="{00000000-0008-0000-0400-0000EA4B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6043" name="Line 37">
          <a:extLst>
            <a:ext uri="{FF2B5EF4-FFF2-40B4-BE49-F238E27FC236}">
              <a16:creationId xmlns:a16="http://schemas.microsoft.com/office/drawing/2014/main" id="{00000000-0008-0000-0400-0000EB4B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6044" name="Line 38">
          <a:extLst>
            <a:ext uri="{FF2B5EF4-FFF2-40B4-BE49-F238E27FC236}">
              <a16:creationId xmlns:a16="http://schemas.microsoft.com/office/drawing/2014/main" id="{00000000-0008-0000-0400-0000EC4B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6045" name="Line 62">
          <a:extLst>
            <a:ext uri="{FF2B5EF4-FFF2-40B4-BE49-F238E27FC236}">
              <a16:creationId xmlns:a16="http://schemas.microsoft.com/office/drawing/2014/main" id="{00000000-0008-0000-0400-0000ED4B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6046" name="Line 63">
          <a:extLst>
            <a:ext uri="{FF2B5EF4-FFF2-40B4-BE49-F238E27FC236}">
              <a16:creationId xmlns:a16="http://schemas.microsoft.com/office/drawing/2014/main" id="{00000000-0008-0000-0400-0000EE4B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6047" name="Line 64">
          <a:extLst>
            <a:ext uri="{FF2B5EF4-FFF2-40B4-BE49-F238E27FC236}">
              <a16:creationId xmlns:a16="http://schemas.microsoft.com/office/drawing/2014/main" id="{00000000-0008-0000-0400-0000EF4B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6048" name="Line 65">
          <a:extLst>
            <a:ext uri="{FF2B5EF4-FFF2-40B4-BE49-F238E27FC236}">
              <a16:creationId xmlns:a16="http://schemas.microsoft.com/office/drawing/2014/main" id="{00000000-0008-0000-0400-0000F04B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6049" name="Line 66">
          <a:extLst>
            <a:ext uri="{FF2B5EF4-FFF2-40B4-BE49-F238E27FC236}">
              <a16:creationId xmlns:a16="http://schemas.microsoft.com/office/drawing/2014/main" id="{00000000-0008-0000-0400-0000F14B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6050" name="Line 67">
          <a:extLst>
            <a:ext uri="{FF2B5EF4-FFF2-40B4-BE49-F238E27FC236}">
              <a16:creationId xmlns:a16="http://schemas.microsoft.com/office/drawing/2014/main" id="{00000000-0008-0000-0400-0000F24B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6051" name="Line 68">
          <a:extLst>
            <a:ext uri="{FF2B5EF4-FFF2-40B4-BE49-F238E27FC236}">
              <a16:creationId xmlns:a16="http://schemas.microsoft.com/office/drawing/2014/main" id="{00000000-0008-0000-0400-0000F34B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6052" name="Line 69">
          <a:extLst>
            <a:ext uri="{FF2B5EF4-FFF2-40B4-BE49-F238E27FC236}">
              <a16:creationId xmlns:a16="http://schemas.microsoft.com/office/drawing/2014/main" id="{00000000-0008-0000-0400-0000F44B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6053" name="Line 80">
          <a:extLst>
            <a:ext uri="{FF2B5EF4-FFF2-40B4-BE49-F238E27FC236}">
              <a16:creationId xmlns:a16="http://schemas.microsoft.com/office/drawing/2014/main" id="{00000000-0008-0000-0400-0000F54B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6054" name="Line 81">
          <a:extLst>
            <a:ext uri="{FF2B5EF4-FFF2-40B4-BE49-F238E27FC236}">
              <a16:creationId xmlns:a16="http://schemas.microsoft.com/office/drawing/2014/main" id="{00000000-0008-0000-0400-0000F64B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6055" name="Line 82">
          <a:extLst>
            <a:ext uri="{FF2B5EF4-FFF2-40B4-BE49-F238E27FC236}">
              <a16:creationId xmlns:a16="http://schemas.microsoft.com/office/drawing/2014/main" id="{00000000-0008-0000-0400-0000F74B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6056" name="Line 83">
          <a:extLst>
            <a:ext uri="{FF2B5EF4-FFF2-40B4-BE49-F238E27FC236}">
              <a16:creationId xmlns:a16="http://schemas.microsoft.com/office/drawing/2014/main" id="{00000000-0008-0000-0400-0000F84B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6057" name="Line 84">
          <a:extLst>
            <a:ext uri="{FF2B5EF4-FFF2-40B4-BE49-F238E27FC236}">
              <a16:creationId xmlns:a16="http://schemas.microsoft.com/office/drawing/2014/main" id="{00000000-0008-0000-0400-0000F94B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6058" name="Line 85">
          <a:extLst>
            <a:ext uri="{FF2B5EF4-FFF2-40B4-BE49-F238E27FC236}">
              <a16:creationId xmlns:a16="http://schemas.microsoft.com/office/drawing/2014/main" id="{00000000-0008-0000-0400-0000FA4B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6059" name="Line 86">
          <a:extLst>
            <a:ext uri="{FF2B5EF4-FFF2-40B4-BE49-F238E27FC236}">
              <a16:creationId xmlns:a16="http://schemas.microsoft.com/office/drawing/2014/main" id="{00000000-0008-0000-0400-0000FB4B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6060" name="Line 87">
          <a:extLst>
            <a:ext uri="{FF2B5EF4-FFF2-40B4-BE49-F238E27FC236}">
              <a16:creationId xmlns:a16="http://schemas.microsoft.com/office/drawing/2014/main" id="{00000000-0008-0000-0400-0000FC4B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6061" name="Line 88">
          <a:extLst>
            <a:ext uri="{FF2B5EF4-FFF2-40B4-BE49-F238E27FC236}">
              <a16:creationId xmlns:a16="http://schemas.microsoft.com/office/drawing/2014/main" id="{00000000-0008-0000-0400-0000FD4B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6062" name="Line 89">
          <a:extLst>
            <a:ext uri="{FF2B5EF4-FFF2-40B4-BE49-F238E27FC236}">
              <a16:creationId xmlns:a16="http://schemas.microsoft.com/office/drawing/2014/main" id="{00000000-0008-0000-0400-0000FE4B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6063" name="Line 90">
          <a:extLst>
            <a:ext uri="{FF2B5EF4-FFF2-40B4-BE49-F238E27FC236}">
              <a16:creationId xmlns:a16="http://schemas.microsoft.com/office/drawing/2014/main" id="{00000000-0008-0000-0400-0000FF4B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8112" name="Line 91">
          <a:extLst>
            <a:ext uri="{FF2B5EF4-FFF2-40B4-BE49-F238E27FC236}">
              <a16:creationId xmlns:a16="http://schemas.microsoft.com/office/drawing/2014/main" id="{00000000-0008-0000-0400-00000054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8113" name="Line 92">
          <a:extLst>
            <a:ext uri="{FF2B5EF4-FFF2-40B4-BE49-F238E27FC236}">
              <a16:creationId xmlns:a16="http://schemas.microsoft.com/office/drawing/2014/main" id="{00000000-0008-0000-0400-00000154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8114" name="Line 93">
          <a:extLst>
            <a:ext uri="{FF2B5EF4-FFF2-40B4-BE49-F238E27FC236}">
              <a16:creationId xmlns:a16="http://schemas.microsoft.com/office/drawing/2014/main" id="{00000000-0008-0000-0400-00000254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8115" name="Line 94">
          <a:extLst>
            <a:ext uri="{FF2B5EF4-FFF2-40B4-BE49-F238E27FC236}">
              <a16:creationId xmlns:a16="http://schemas.microsoft.com/office/drawing/2014/main" id="{00000000-0008-0000-0400-00000354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8116" name="Line 95">
          <a:extLst>
            <a:ext uri="{FF2B5EF4-FFF2-40B4-BE49-F238E27FC236}">
              <a16:creationId xmlns:a16="http://schemas.microsoft.com/office/drawing/2014/main" id="{00000000-0008-0000-0400-00000454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8117" name="Line 100">
          <a:extLst>
            <a:ext uri="{FF2B5EF4-FFF2-40B4-BE49-F238E27FC236}">
              <a16:creationId xmlns:a16="http://schemas.microsoft.com/office/drawing/2014/main" id="{00000000-0008-0000-0400-00000554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8118" name="Line 101">
          <a:extLst>
            <a:ext uri="{FF2B5EF4-FFF2-40B4-BE49-F238E27FC236}">
              <a16:creationId xmlns:a16="http://schemas.microsoft.com/office/drawing/2014/main" id="{00000000-0008-0000-0400-00000654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8119" name="Line 102">
          <a:extLst>
            <a:ext uri="{FF2B5EF4-FFF2-40B4-BE49-F238E27FC236}">
              <a16:creationId xmlns:a16="http://schemas.microsoft.com/office/drawing/2014/main" id="{00000000-0008-0000-0400-00000754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8120" name="Line 103">
          <a:extLst>
            <a:ext uri="{FF2B5EF4-FFF2-40B4-BE49-F238E27FC236}">
              <a16:creationId xmlns:a16="http://schemas.microsoft.com/office/drawing/2014/main" id="{00000000-0008-0000-0400-00000854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8121" name="Line 104">
          <a:extLst>
            <a:ext uri="{FF2B5EF4-FFF2-40B4-BE49-F238E27FC236}">
              <a16:creationId xmlns:a16="http://schemas.microsoft.com/office/drawing/2014/main" id="{00000000-0008-0000-0400-00000954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8122" name="Line 105">
          <a:extLst>
            <a:ext uri="{FF2B5EF4-FFF2-40B4-BE49-F238E27FC236}">
              <a16:creationId xmlns:a16="http://schemas.microsoft.com/office/drawing/2014/main" id="{00000000-0008-0000-0400-00000A54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8123" name="Line 106">
          <a:extLst>
            <a:ext uri="{FF2B5EF4-FFF2-40B4-BE49-F238E27FC236}">
              <a16:creationId xmlns:a16="http://schemas.microsoft.com/office/drawing/2014/main" id="{00000000-0008-0000-0400-00000B54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8124" name="Line 107">
          <a:extLst>
            <a:ext uri="{FF2B5EF4-FFF2-40B4-BE49-F238E27FC236}">
              <a16:creationId xmlns:a16="http://schemas.microsoft.com/office/drawing/2014/main" id="{00000000-0008-0000-0400-00000C54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8125" name="Line 108">
          <a:extLst>
            <a:ext uri="{FF2B5EF4-FFF2-40B4-BE49-F238E27FC236}">
              <a16:creationId xmlns:a16="http://schemas.microsoft.com/office/drawing/2014/main" id="{00000000-0008-0000-0400-00000D54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8126" name="Line 109">
          <a:extLst>
            <a:ext uri="{FF2B5EF4-FFF2-40B4-BE49-F238E27FC236}">
              <a16:creationId xmlns:a16="http://schemas.microsoft.com/office/drawing/2014/main" id="{00000000-0008-0000-0400-00000E54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8127" name="Line 110">
          <a:extLst>
            <a:ext uri="{FF2B5EF4-FFF2-40B4-BE49-F238E27FC236}">
              <a16:creationId xmlns:a16="http://schemas.microsoft.com/office/drawing/2014/main" id="{00000000-0008-0000-0400-00000F54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8128" name="Line 111">
          <a:extLst>
            <a:ext uri="{FF2B5EF4-FFF2-40B4-BE49-F238E27FC236}">
              <a16:creationId xmlns:a16="http://schemas.microsoft.com/office/drawing/2014/main" id="{00000000-0008-0000-0400-00001054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8129" name="Line 112">
          <a:extLst>
            <a:ext uri="{FF2B5EF4-FFF2-40B4-BE49-F238E27FC236}">
              <a16:creationId xmlns:a16="http://schemas.microsoft.com/office/drawing/2014/main" id="{00000000-0008-0000-0400-00001154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8130" name="Line 113">
          <a:extLst>
            <a:ext uri="{FF2B5EF4-FFF2-40B4-BE49-F238E27FC236}">
              <a16:creationId xmlns:a16="http://schemas.microsoft.com/office/drawing/2014/main" id="{00000000-0008-0000-0400-00001254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8131" name="Line 114">
          <a:extLst>
            <a:ext uri="{FF2B5EF4-FFF2-40B4-BE49-F238E27FC236}">
              <a16:creationId xmlns:a16="http://schemas.microsoft.com/office/drawing/2014/main" id="{00000000-0008-0000-0400-00001354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8132" name="Line 115">
          <a:extLst>
            <a:ext uri="{FF2B5EF4-FFF2-40B4-BE49-F238E27FC236}">
              <a16:creationId xmlns:a16="http://schemas.microsoft.com/office/drawing/2014/main" id="{00000000-0008-0000-0400-00001454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8133" name="Line 117">
          <a:extLst>
            <a:ext uri="{FF2B5EF4-FFF2-40B4-BE49-F238E27FC236}">
              <a16:creationId xmlns:a16="http://schemas.microsoft.com/office/drawing/2014/main" id="{00000000-0008-0000-0400-00001554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8134" name="Line 118">
          <a:extLst>
            <a:ext uri="{FF2B5EF4-FFF2-40B4-BE49-F238E27FC236}">
              <a16:creationId xmlns:a16="http://schemas.microsoft.com/office/drawing/2014/main" id="{00000000-0008-0000-0400-00001654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8135" name="Line 119">
          <a:extLst>
            <a:ext uri="{FF2B5EF4-FFF2-40B4-BE49-F238E27FC236}">
              <a16:creationId xmlns:a16="http://schemas.microsoft.com/office/drawing/2014/main" id="{00000000-0008-0000-0400-00001754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8136" name="Line 120">
          <a:extLst>
            <a:ext uri="{FF2B5EF4-FFF2-40B4-BE49-F238E27FC236}">
              <a16:creationId xmlns:a16="http://schemas.microsoft.com/office/drawing/2014/main" id="{00000000-0008-0000-0400-00001854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8137" name="Line 121">
          <a:extLst>
            <a:ext uri="{FF2B5EF4-FFF2-40B4-BE49-F238E27FC236}">
              <a16:creationId xmlns:a16="http://schemas.microsoft.com/office/drawing/2014/main" id="{00000000-0008-0000-0400-00001954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8138" name="Line 122">
          <a:extLst>
            <a:ext uri="{FF2B5EF4-FFF2-40B4-BE49-F238E27FC236}">
              <a16:creationId xmlns:a16="http://schemas.microsoft.com/office/drawing/2014/main" id="{00000000-0008-0000-0400-00001A54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8139" name="Line 123">
          <a:extLst>
            <a:ext uri="{FF2B5EF4-FFF2-40B4-BE49-F238E27FC236}">
              <a16:creationId xmlns:a16="http://schemas.microsoft.com/office/drawing/2014/main" id="{00000000-0008-0000-0400-00001B54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8140" name="Line 124">
          <a:extLst>
            <a:ext uri="{FF2B5EF4-FFF2-40B4-BE49-F238E27FC236}">
              <a16:creationId xmlns:a16="http://schemas.microsoft.com/office/drawing/2014/main" id="{00000000-0008-0000-0400-00001C5403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8141" name="Line 125">
          <a:extLst>
            <a:ext uri="{FF2B5EF4-FFF2-40B4-BE49-F238E27FC236}">
              <a16:creationId xmlns:a16="http://schemas.microsoft.com/office/drawing/2014/main" id="{00000000-0008-0000-0400-00001D54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8142" name="Line 126">
          <a:extLst>
            <a:ext uri="{FF2B5EF4-FFF2-40B4-BE49-F238E27FC236}">
              <a16:creationId xmlns:a16="http://schemas.microsoft.com/office/drawing/2014/main" id="{00000000-0008-0000-0400-00001E54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8143" name="Line 127">
          <a:extLst>
            <a:ext uri="{FF2B5EF4-FFF2-40B4-BE49-F238E27FC236}">
              <a16:creationId xmlns:a16="http://schemas.microsoft.com/office/drawing/2014/main" id="{00000000-0008-0000-0400-00001F54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8144" name="Line 128">
          <a:extLst>
            <a:ext uri="{FF2B5EF4-FFF2-40B4-BE49-F238E27FC236}">
              <a16:creationId xmlns:a16="http://schemas.microsoft.com/office/drawing/2014/main" id="{00000000-0008-0000-0400-00002054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8145" name="Line 129">
          <a:extLst>
            <a:ext uri="{FF2B5EF4-FFF2-40B4-BE49-F238E27FC236}">
              <a16:creationId xmlns:a16="http://schemas.microsoft.com/office/drawing/2014/main" id="{00000000-0008-0000-0400-00002154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8146" name="Line 130">
          <a:extLst>
            <a:ext uri="{FF2B5EF4-FFF2-40B4-BE49-F238E27FC236}">
              <a16:creationId xmlns:a16="http://schemas.microsoft.com/office/drawing/2014/main" id="{00000000-0008-0000-0400-00002254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8147" name="Line 131">
          <a:extLst>
            <a:ext uri="{FF2B5EF4-FFF2-40B4-BE49-F238E27FC236}">
              <a16:creationId xmlns:a16="http://schemas.microsoft.com/office/drawing/2014/main" id="{00000000-0008-0000-0400-00002354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218148" name="Line 132">
          <a:extLst>
            <a:ext uri="{FF2B5EF4-FFF2-40B4-BE49-F238E27FC236}">
              <a16:creationId xmlns:a16="http://schemas.microsoft.com/office/drawing/2014/main" id="{00000000-0008-0000-0400-0000245403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192</xdr:row>
      <xdr:rowOff>0</xdr:rowOff>
    </xdr:from>
    <xdr:to>
      <xdr:col>28</xdr:col>
      <xdr:colOff>0</xdr:colOff>
      <xdr:row>192</xdr:row>
      <xdr:rowOff>0</xdr:rowOff>
    </xdr:to>
    <xdr:sp macro="" textlink="">
      <xdr:nvSpPr>
        <xdr:cNvPr id="218149" name="Line 144">
          <a:extLst>
            <a:ext uri="{FF2B5EF4-FFF2-40B4-BE49-F238E27FC236}">
              <a16:creationId xmlns:a16="http://schemas.microsoft.com/office/drawing/2014/main" id="{00000000-0008-0000-0400-000025540300}"/>
            </a:ext>
          </a:extLst>
        </xdr:cNvPr>
        <xdr:cNvSpPr>
          <a:spLocks noChangeShapeType="1"/>
        </xdr:cNvSpPr>
      </xdr:nvSpPr>
      <xdr:spPr bwMode="auto">
        <a:xfrm flipH="1">
          <a:off x="5400675" y="44596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192</xdr:row>
      <xdr:rowOff>0</xdr:rowOff>
    </xdr:from>
    <xdr:to>
      <xdr:col>28</xdr:col>
      <xdr:colOff>0</xdr:colOff>
      <xdr:row>192</xdr:row>
      <xdr:rowOff>0</xdr:rowOff>
    </xdr:to>
    <xdr:sp macro="" textlink="">
      <xdr:nvSpPr>
        <xdr:cNvPr id="218150" name="Line 145">
          <a:extLst>
            <a:ext uri="{FF2B5EF4-FFF2-40B4-BE49-F238E27FC236}">
              <a16:creationId xmlns:a16="http://schemas.microsoft.com/office/drawing/2014/main" id="{00000000-0008-0000-0400-000026540300}"/>
            </a:ext>
          </a:extLst>
        </xdr:cNvPr>
        <xdr:cNvSpPr>
          <a:spLocks noChangeShapeType="1"/>
        </xdr:cNvSpPr>
      </xdr:nvSpPr>
      <xdr:spPr bwMode="auto">
        <a:xfrm flipH="1">
          <a:off x="5400675" y="44596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192</xdr:row>
      <xdr:rowOff>0</xdr:rowOff>
    </xdr:from>
    <xdr:to>
      <xdr:col>28</xdr:col>
      <xdr:colOff>0</xdr:colOff>
      <xdr:row>192</xdr:row>
      <xdr:rowOff>0</xdr:rowOff>
    </xdr:to>
    <xdr:sp macro="" textlink="">
      <xdr:nvSpPr>
        <xdr:cNvPr id="218151" name="Line 146">
          <a:extLst>
            <a:ext uri="{FF2B5EF4-FFF2-40B4-BE49-F238E27FC236}">
              <a16:creationId xmlns:a16="http://schemas.microsoft.com/office/drawing/2014/main" id="{00000000-0008-0000-0400-000027540300}"/>
            </a:ext>
          </a:extLst>
        </xdr:cNvPr>
        <xdr:cNvSpPr>
          <a:spLocks noChangeShapeType="1"/>
        </xdr:cNvSpPr>
      </xdr:nvSpPr>
      <xdr:spPr bwMode="auto">
        <a:xfrm flipH="1">
          <a:off x="5400675" y="44596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192</xdr:row>
      <xdr:rowOff>0</xdr:rowOff>
    </xdr:from>
    <xdr:to>
      <xdr:col>28</xdr:col>
      <xdr:colOff>0</xdr:colOff>
      <xdr:row>192</xdr:row>
      <xdr:rowOff>0</xdr:rowOff>
    </xdr:to>
    <xdr:sp macro="" textlink="">
      <xdr:nvSpPr>
        <xdr:cNvPr id="218152" name="Line 147">
          <a:extLst>
            <a:ext uri="{FF2B5EF4-FFF2-40B4-BE49-F238E27FC236}">
              <a16:creationId xmlns:a16="http://schemas.microsoft.com/office/drawing/2014/main" id="{00000000-0008-0000-0400-000028540300}"/>
            </a:ext>
          </a:extLst>
        </xdr:cNvPr>
        <xdr:cNvSpPr>
          <a:spLocks noChangeShapeType="1"/>
        </xdr:cNvSpPr>
      </xdr:nvSpPr>
      <xdr:spPr bwMode="auto">
        <a:xfrm flipH="1">
          <a:off x="5400675" y="44596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192</xdr:row>
      <xdr:rowOff>0</xdr:rowOff>
    </xdr:from>
    <xdr:to>
      <xdr:col>28</xdr:col>
      <xdr:colOff>0</xdr:colOff>
      <xdr:row>192</xdr:row>
      <xdr:rowOff>0</xdr:rowOff>
    </xdr:to>
    <xdr:sp macro="" textlink="">
      <xdr:nvSpPr>
        <xdr:cNvPr id="218153" name="Line 148">
          <a:extLst>
            <a:ext uri="{FF2B5EF4-FFF2-40B4-BE49-F238E27FC236}">
              <a16:creationId xmlns:a16="http://schemas.microsoft.com/office/drawing/2014/main" id="{00000000-0008-0000-0400-000029540300}"/>
            </a:ext>
          </a:extLst>
        </xdr:cNvPr>
        <xdr:cNvSpPr>
          <a:spLocks noChangeShapeType="1"/>
        </xdr:cNvSpPr>
      </xdr:nvSpPr>
      <xdr:spPr bwMode="auto">
        <a:xfrm flipH="1">
          <a:off x="5400675" y="44596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192</xdr:row>
      <xdr:rowOff>0</xdr:rowOff>
    </xdr:from>
    <xdr:to>
      <xdr:col>28</xdr:col>
      <xdr:colOff>0</xdr:colOff>
      <xdr:row>192</xdr:row>
      <xdr:rowOff>0</xdr:rowOff>
    </xdr:to>
    <xdr:sp macro="" textlink="">
      <xdr:nvSpPr>
        <xdr:cNvPr id="218154" name="Line 149">
          <a:extLst>
            <a:ext uri="{FF2B5EF4-FFF2-40B4-BE49-F238E27FC236}">
              <a16:creationId xmlns:a16="http://schemas.microsoft.com/office/drawing/2014/main" id="{00000000-0008-0000-0400-00002A540300}"/>
            </a:ext>
          </a:extLst>
        </xdr:cNvPr>
        <xdr:cNvSpPr>
          <a:spLocks noChangeShapeType="1"/>
        </xdr:cNvSpPr>
      </xdr:nvSpPr>
      <xdr:spPr bwMode="auto">
        <a:xfrm flipH="1">
          <a:off x="5400675" y="44596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192</xdr:row>
      <xdr:rowOff>0</xdr:rowOff>
    </xdr:from>
    <xdr:to>
      <xdr:col>28</xdr:col>
      <xdr:colOff>0</xdr:colOff>
      <xdr:row>192</xdr:row>
      <xdr:rowOff>0</xdr:rowOff>
    </xdr:to>
    <xdr:sp macro="" textlink="">
      <xdr:nvSpPr>
        <xdr:cNvPr id="218155" name="Line 150">
          <a:extLst>
            <a:ext uri="{FF2B5EF4-FFF2-40B4-BE49-F238E27FC236}">
              <a16:creationId xmlns:a16="http://schemas.microsoft.com/office/drawing/2014/main" id="{00000000-0008-0000-0400-00002B540300}"/>
            </a:ext>
          </a:extLst>
        </xdr:cNvPr>
        <xdr:cNvSpPr>
          <a:spLocks noChangeShapeType="1"/>
        </xdr:cNvSpPr>
      </xdr:nvSpPr>
      <xdr:spPr bwMode="auto">
        <a:xfrm flipH="1">
          <a:off x="5400675" y="44596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192</xdr:row>
      <xdr:rowOff>0</xdr:rowOff>
    </xdr:from>
    <xdr:to>
      <xdr:col>28</xdr:col>
      <xdr:colOff>0</xdr:colOff>
      <xdr:row>192</xdr:row>
      <xdr:rowOff>0</xdr:rowOff>
    </xdr:to>
    <xdr:sp macro="" textlink="">
      <xdr:nvSpPr>
        <xdr:cNvPr id="218156" name="Line 151">
          <a:extLst>
            <a:ext uri="{FF2B5EF4-FFF2-40B4-BE49-F238E27FC236}">
              <a16:creationId xmlns:a16="http://schemas.microsoft.com/office/drawing/2014/main" id="{00000000-0008-0000-0400-00002C540300}"/>
            </a:ext>
          </a:extLst>
        </xdr:cNvPr>
        <xdr:cNvSpPr>
          <a:spLocks noChangeShapeType="1"/>
        </xdr:cNvSpPr>
      </xdr:nvSpPr>
      <xdr:spPr bwMode="auto">
        <a:xfrm flipH="1">
          <a:off x="5400675" y="44596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231</xdr:row>
      <xdr:rowOff>0</xdr:rowOff>
    </xdr:from>
    <xdr:to>
      <xdr:col>22</xdr:col>
      <xdr:colOff>0</xdr:colOff>
      <xdr:row>231</xdr:row>
      <xdr:rowOff>0</xdr:rowOff>
    </xdr:to>
    <xdr:sp macro="" textlink="">
      <xdr:nvSpPr>
        <xdr:cNvPr id="218157" name="Line 150">
          <a:extLst>
            <a:ext uri="{FF2B5EF4-FFF2-40B4-BE49-F238E27FC236}">
              <a16:creationId xmlns:a16="http://schemas.microsoft.com/office/drawing/2014/main" id="{00000000-0008-0000-0400-00002D540300}"/>
            </a:ext>
          </a:extLst>
        </xdr:cNvPr>
        <xdr:cNvSpPr>
          <a:spLocks noChangeShapeType="1"/>
        </xdr:cNvSpPr>
      </xdr:nvSpPr>
      <xdr:spPr bwMode="auto">
        <a:xfrm flipH="1">
          <a:off x="4200525" y="528828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231</xdr:row>
      <xdr:rowOff>0</xdr:rowOff>
    </xdr:from>
    <xdr:to>
      <xdr:col>22</xdr:col>
      <xdr:colOff>0</xdr:colOff>
      <xdr:row>231</xdr:row>
      <xdr:rowOff>0</xdr:rowOff>
    </xdr:to>
    <xdr:sp macro="" textlink="">
      <xdr:nvSpPr>
        <xdr:cNvPr id="218158" name="Line 151">
          <a:extLst>
            <a:ext uri="{FF2B5EF4-FFF2-40B4-BE49-F238E27FC236}">
              <a16:creationId xmlns:a16="http://schemas.microsoft.com/office/drawing/2014/main" id="{00000000-0008-0000-0400-00002E540300}"/>
            </a:ext>
          </a:extLst>
        </xdr:cNvPr>
        <xdr:cNvSpPr>
          <a:spLocks noChangeShapeType="1"/>
        </xdr:cNvSpPr>
      </xdr:nvSpPr>
      <xdr:spPr bwMode="auto">
        <a:xfrm flipH="1">
          <a:off x="4200525" y="528828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231</xdr:row>
      <xdr:rowOff>0</xdr:rowOff>
    </xdr:from>
    <xdr:to>
      <xdr:col>22</xdr:col>
      <xdr:colOff>0</xdr:colOff>
      <xdr:row>231</xdr:row>
      <xdr:rowOff>0</xdr:rowOff>
    </xdr:to>
    <xdr:sp macro="" textlink="">
      <xdr:nvSpPr>
        <xdr:cNvPr id="218159" name="Line 152">
          <a:extLst>
            <a:ext uri="{FF2B5EF4-FFF2-40B4-BE49-F238E27FC236}">
              <a16:creationId xmlns:a16="http://schemas.microsoft.com/office/drawing/2014/main" id="{00000000-0008-0000-0400-00002F540300}"/>
            </a:ext>
          </a:extLst>
        </xdr:cNvPr>
        <xdr:cNvSpPr>
          <a:spLocks noChangeShapeType="1"/>
        </xdr:cNvSpPr>
      </xdr:nvSpPr>
      <xdr:spPr bwMode="auto">
        <a:xfrm flipH="1">
          <a:off x="4200525" y="528828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231</xdr:row>
      <xdr:rowOff>0</xdr:rowOff>
    </xdr:from>
    <xdr:to>
      <xdr:col>22</xdr:col>
      <xdr:colOff>0</xdr:colOff>
      <xdr:row>231</xdr:row>
      <xdr:rowOff>0</xdr:rowOff>
    </xdr:to>
    <xdr:sp macro="" textlink="">
      <xdr:nvSpPr>
        <xdr:cNvPr id="218160" name="Line 153">
          <a:extLst>
            <a:ext uri="{FF2B5EF4-FFF2-40B4-BE49-F238E27FC236}">
              <a16:creationId xmlns:a16="http://schemas.microsoft.com/office/drawing/2014/main" id="{00000000-0008-0000-0400-000030540300}"/>
            </a:ext>
          </a:extLst>
        </xdr:cNvPr>
        <xdr:cNvSpPr>
          <a:spLocks noChangeShapeType="1"/>
        </xdr:cNvSpPr>
      </xdr:nvSpPr>
      <xdr:spPr bwMode="auto">
        <a:xfrm flipH="1">
          <a:off x="4200525" y="528828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231</xdr:row>
      <xdr:rowOff>0</xdr:rowOff>
    </xdr:from>
    <xdr:to>
      <xdr:col>22</xdr:col>
      <xdr:colOff>0</xdr:colOff>
      <xdr:row>231</xdr:row>
      <xdr:rowOff>0</xdr:rowOff>
    </xdr:to>
    <xdr:sp macro="" textlink="">
      <xdr:nvSpPr>
        <xdr:cNvPr id="218161" name="Line 154">
          <a:extLst>
            <a:ext uri="{FF2B5EF4-FFF2-40B4-BE49-F238E27FC236}">
              <a16:creationId xmlns:a16="http://schemas.microsoft.com/office/drawing/2014/main" id="{00000000-0008-0000-0400-000031540300}"/>
            </a:ext>
          </a:extLst>
        </xdr:cNvPr>
        <xdr:cNvSpPr>
          <a:spLocks noChangeShapeType="1"/>
        </xdr:cNvSpPr>
      </xdr:nvSpPr>
      <xdr:spPr bwMode="auto">
        <a:xfrm flipH="1">
          <a:off x="4200525" y="528828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231</xdr:row>
      <xdr:rowOff>0</xdr:rowOff>
    </xdr:from>
    <xdr:to>
      <xdr:col>22</xdr:col>
      <xdr:colOff>0</xdr:colOff>
      <xdr:row>231</xdr:row>
      <xdr:rowOff>0</xdr:rowOff>
    </xdr:to>
    <xdr:sp macro="" textlink="">
      <xdr:nvSpPr>
        <xdr:cNvPr id="218162" name="Line 155">
          <a:extLst>
            <a:ext uri="{FF2B5EF4-FFF2-40B4-BE49-F238E27FC236}">
              <a16:creationId xmlns:a16="http://schemas.microsoft.com/office/drawing/2014/main" id="{00000000-0008-0000-0400-000032540300}"/>
            </a:ext>
          </a:extLst>
        </xdr:cNvPr>
        <xdr:cNvSpPr>
          <a:spLocks noChangeShapeType="1"/>
        </xdr:cNvSpPr>
      </xdr:nvSpPr>
      <xdr:spPr bwMode="auto">
        <a:xfrm flipH="1">
          <a:off x="4200525" y="528828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231</xdr:row>
      <xdr:rowOff>0</xdr:rowOff>
    </xdr:from>
    <xdr:to>
      <xdr:col>22</xdr:col>
      <xdr:colOff>0</xdr:colOff>
      <xdr:row>231</xdr:row>
      <xdr:rowOff>0</xdr:rowOff>
    </xdr:to>
    <xdr:sp macro="" textlink="">
      <xdr:nvSpPr>
        <xdr:cNvPr id="218163" name="Line 156">
          <a:extLst>
            <a:ext uri="{FF2B5EF4-FFF2-40B4-BE49-F238E27FC236}">
              <a16:creationId xmlns:a16="http://schemas.microsoft.com/office/drawing/2014/main" id="{00000000-0008-0000-0400-000033540300}"/>
            </a:ext>
          </a:extLst>
        </xdr:cNvPr>
        <xdr:cNvSpPr>
          <a:spLocks noChangeShapeType="1"/>
        </xdr:cNvSpPr>
      </xdr:nvSpPr>
      <xdr:spPr bwMode="auto">
        <a:xfrm flipH="1">
          <a:off x="4200525" y="528828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231</xdr:row>
      <xdr:rowOff>0</xdr:rowOff>
    </xdr:from>
    <xdr:to>
      <xdr:col>22</xdr:col>
      <xdr:colOff>0</xdr:colOff>
      <xdr:row>231</xdr:row>
      <xdr:rowOff>0</xdr:rowOff>
    </xdr:to>
    <xdr:sp macro="" textlink="">
      <xdr:nvSpPr>
        <xdr:cNvPr id="218164" name="Line 157">
          <a:extLst>
            <a:ext uri="{FF2B5EF4-FFF2-40B4-BE49-F238E27FC236}">
              <a16:creationId xmlns:a16="http://schemas.microsoft.com/office/drawing/2014/main" id="{00000000-0008-0000-0400-000034540300}"/>
            </a:ext>
          </a:extLst>
        </xdr:cNvPr>
        <xdr:cNvSpPr>
          <a:spLocks noChangeShapeType="1"/>
        </xdr:cNvSpPr>
      </xdr:nvSpPr>
      <xdr:spPr bwMode="auto">
        <a:xfrm flipH="1">
          <a:off x="4200525" y="528828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550</xdr:row>
      <xdr:rowOff>0</xdr:rowOff>
    </xdr:from>
    <xdr:to>
      <xdr:col>4</xdr:col>
      <xdr:colOff>0</xdr:colOff>
      <xdr:row>550</xdr:row>
      <xdr:rowOff>0</xdr:rowOff>
    </xdr:to>
    <xdr:sp macro="" textlink="">
      <xdr:nvSpPr>
        <xdr:cNvPr id="90" name="AutoShape 59">
          <a:extLst>
            <a:ext uri="{FF2B5EF4-FFF2-40B4-BE49-F238E27FC236}">
              <a16:creationId xmlns:a16="http://schemas.microsoft.com/office/drawing/2014/main" id="{00000000-0008-0000-0400-00005A000000}"/>
            </a:ext>
          </a:extLst>
        </xdr:cNvPr>
        <xdr:cNvSpPr>
          <a:spLocks noChangeArrowheads="1"/>
        </xdr:cNvSpPr>
      </xdr:nvSpPr>
      <xdr:spPr bwMode="auto">
        <a:xfrm>
          <a:off x="600075" y="153924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550</xdr:row>
      <xdr:rowOff>0</xdr:rowOff>
    </xdr:from>
    <xdr:to>
      <xdr:col>4</xdr:col>
      <xdr:colOff>0</xdr:colOff>
      <xdr:row>550</xdr:row>
      <xdr:rowOff>0</xdr:rowOff>
    </xdr:to>
    <xdr:sp macro="" textlink="">
      <xdr:nvSpPr>
        <xdr:cNvPr id="91" name="AutoShape 60">
          <a:extLst>
            <a:ext uri="{FF2B5EF4-FFF2-40B4-BE49-F238E27FC236}">
              <a16:creationId xmlns:a16="http://schemas.microsoft.com/office/drawing/2014/main" id="{00000000-0008-0000-0400-00005B000000}"/>
            </a:ext>
          </a:extLst>
        </xdr:cNvPr>
        <xdr:cNvSpPr>
          <a:spLocks noChangeArrowheads="1"/>
        </xdr:cNvSpPr>
      </xdr:nvSpPr>
      <xdr:spPr bwMode="auto">
        <a:xfrm>
          <a:off x="600075" y="15392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550</xdr:row>
      <xdr:rowOff>0</xdr:rowOff>
    </xdr:from>
    <xdr:to>
      <xdr:col>4</xdr:col>
      <xdr:colOff>0</xdr:colOff>
      <xdr:row>550</xdr:row>
      <xdr:rowOff>0</xdr:rowOff>
    </xdr:to>
    <xdr:sp macro="" textlink="">
      <xdr:nvSpPr>
        <xdr:cNvPr id="92" name="AutoShape 61">
          <a:extLst>
            <a:ext uri="{FF2B5EF4-FFF2-40B4-BE49-F238E27FC236}">
              <a16:creationId xmlns:a16="http://schemas.microsoft.com/office/drawing/2014/main" id="{00000000-0008-0000-0400-00005C000000}"/>
            </a:ext>
          </a:extLst>
        </xdr:cNvPr>
        <xdr:cNvSpPr>
          <a:spLocks noChangeArrowheads="1"/>
        </xdr:cNvSpPr>
      </xdr:nvSpPr>
      <xdr:spPr bwMode="auto">
        <a:xfrm>
          <a:off x="600075" y="15392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550</xdr:row>
      <xdr:rowOff>0</xdr:rowOff>
    </xdr:from>
    <xdr:to>
      <xdr:col>4</xdr:col>
      <xdr:colOff>0</xdr:colOff>
      <xdr:row>550</xdr:row>
      <xdr:rowOff>0</xdr:rowOff>
    </xdr:to>
    <xdr:sp macro="" textlink="">
      <xdr:nvSpPr>
        <xdr:cNvPr id="93" name="AutoShape 62">
          <a:extLst>
            <a:ext uri="{FF2B5EF4-FFF2-40B4-BE49-F238E27FC236}">
              <a16:creationId xmlns:a16="http://schemas.microsoft.com/office/drawing/2014/main" id="{00000000-0008-0000-0400-00005D000000}"/>
            </a:ext>
          </a:extLst>
        </xdr:cNvPr>
        <xdr:cNvSpPr>
          <a:spLocks noChangeArrowheads="1"/>
        </xdr:cNvSpPr>
      </xdr:nvSpPr>
      <xdr:spPr bwMode="auto">
        <a:xfrm>
          <a:off x="600075" y="15392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550</xdr:row>
      <xdr:rowOff>0</xdr:rowOff>
    </xdr:from>
    <xdr:to>
      <xdr:col>4</xdr:col>
      <xdr:colOff>0</xdr:colOff>
      <xdr:row>550</xdr:row>
      <xdr:rowOff>0</xdr:rowOff>
    </xdr:to>
    <xdr:sp macro="" textlink="">
      <xdr:nvSpPr>
        <xdr:cNvPr id="94" name="AutoShape 63">
          <a:extLst>
            <a:ext uri="{FF2B5EF4-FFF2-40B4-BE49-F238E27FC236}">
              <a16:creationId xmlns:a16="http://schemas.microsoft.com/office/drawing/2014/main" id="{00000000-0008-0000-0400-00005E000000}"/>
            </a:ext>
          </a:extLst>
        </xdr:cNvPr>
        <xdr:cNvSpPr>
          <a:spLocks noChangeArrowheads="1"/>
        </xdr:cNvSpPr>
      </xdr:nvSpPr>
      <xdr:spPr bwMode="auto">
        <a:xfrm>
          <a:off x="600075" y="15392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550</xdr:row>
      <xdr:rowOff>0</xdr:rowOff>
    </xdr:from>
    <xdr:to>
      <xdr:col>4</xdr:col>
      <xdr:colOff>0</xdr:colOff>
      <xdr:row>550</xdr:row>
      <xdr:rowOff>0</xdr:rowOff>
    </xdr:to>
    <xdr:sp macro="" textlink="">
      <xdr:nvSpPr>
        <xdr:cNvPr id="95" name="AutoShape 64">
          <a:extLst>
            <a:ext uri="{FF2B5EF4-FFF2-40B4-BE49-F238E27FC236}">
              <a16:creationId xmlns:a16="http://schemas.microsoft.com/office/drawing/2014/main" id="{00000000-0008-0000-0400-00005F000000}"/>
            </a:ext>
          </a:extLst>
        </xdr:cNvPr>
        <xdr:cNvSpPr>
          <a:spLocks noChangeArrowheads="1"/>
        </xdr:cNvSpPr>
      </xdr:nvSpPr>
      <xdr:spPr bwMode="auto">
        <a:xfrm>
          <a:off x="600075" y="15392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550</xdr:row>
      <xdr:rowOff>0</xdr:rowOff>
    </xdr:from>
    <xdr:to>
      <xdr:col>4</xdr:col>
      <xdr:colOff>0</xdr:colOff>
      <xdr:row>550</xdr:row>
      <xdr:rowOff>0</xdr:rowOff>
    </xdr:to>
    <xdr:sp macro="" textlink="">
      <xdr:nvSpPr>
        <xdr:cNvPr id="96" name="AutoShape 65">
          <a:extLst>
            <a:ext uri="{FF2B5EF4-FFF2-40B4-BE49-F238E27FC236}">
              <a16:creationId xmlns:a16="http://schemas.microsoft.com/office/drawing/2014/main" id="{00000000-0008-0000-0400-000060000000}"/>
            </a:ext>
          </a:extLst>
        </xdr:cNvPr>
        <xdr:cNvSpPr>
          <a:spLocks noChangeArrowheads="1"/>
        </xdr:cNvSpPr>
      </xdr:nvSpPr>
      <xdr:spPr bwMode="auto">
        <a:xfrm>
          <a:off x="600075" y="15392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550</xdr:row>
      <xdr:rowOff>0</xdr:rowOff>
    </xdr:from>
    <xdr:to>
      <xdr:col>4</xdr:col>
      <xdr:colOff>0</xdr:colOff>
      <xdr:row>550</xdr:row>
      <xdr:rowOff>0</xdr:rowOff>
    </xdr:to>
    <xdr:sp macro="" textlink="">
      <xdr:nvSpPr>
        <xdr:cNvPr id="97" name="AutoShape 66">
          <a:extLst>
            <a:ext uri="{FF2B5EF4-FFF2-40B4-BE49-F238E27FC236}">
              <a16:creationId xmlns:a16="http://schemas.microsoft.com/office/drawing/2014/main" id="{00000000-0008-0000-0400-000061000000}"/>
            </a:ext>
          </a:extLst>
        </xdr:cNvPr>
        <xdr:cNvSpPr>
          <a:spLocks noChangeArrowheads="1"/>
        </xdr:cNvSpPr>
      </xdr:nvSpPr>
      <xdr:spPr bwMode="auto">
        <a:xfrm>
          <a:off x="600075" y="15392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550</xdr:row>
      <xdr:rowOff>0</xdr:rowOff>
    </xdr:from>
    <xdr:to>
      <xdr:col>4</xdr:col>
      <xdr:colOff>0</xdr:colOff>
      <xdr:row>550</xdr:row>
      <xdr:rowOff>0</xdr:rowOff>
    </xdr:to>
    <xdr:sp macro="" textlink="">
      <xdr:nvSpPr>
        <xdr:cNvPr id="98" name="AutoShape 67">
          <a:extLst>
            <a:ext uri="{FF2B5EF4-FFF2-40B4-BE49-F238E27FC236}">
              <a16:creationId xmlns:a16="http://schemas.microsoft.com/office/drawing/2014/main" id="{00000000-0008-0000-0400-000062000000}"/>
            </a:ext>
          </a:extLst>
        </xdr:cNvPr>
        <xdr:cNvSpPr>
          <a:spLocks noChangeArrowheads="1"/>
        </xdr:cNvSpPr>
      </xdr:nvSpPr>
      <xdr:spPr bwMode="auto">
        <a:xfrm>
          <a:off x="600075" y="15392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550</xdr:row>
      <xdr:rowOff>0</xdr:rowOff>
    </xdr:from>
    <xdr:to>
      <xdr:col>4</xdr:col>
      <xdr:colOff>0</xdr:colOff>
      <xdr:row>550</xdr:row>
      <xdr:rowOff>0</xdr:rowOff>
    </xdr:to>
    <xdr:sp macro="" textlink="">
      <xdr:nvSpPr>
        <xdr:cNvPr id="99" name="Oval 68">
          <a:extLst>
            <a:ext uri="{FF2B5EF4-FFF2-40B4-BE49-F238E27FC236}">
              <a16:creationId xmlns:a16="http://schemas.microsoft.com/office/drawing/2014/main" id="{00000000-0008-0000-0400-000063000000}"/>
            </a:ext>
          </a:extLst>
        </xdr:cNvPr>
        <xdr:cNvSpPr>
          <a:spLocks noChangeArrowheads="1"/>
        </xdr:cNvSpPr>
      </xdr:nvSpPr>
      <xdr:spPr bwMode="auto">
        <a:xfrm>
          <a:off x="600075" y="15392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550</xdr:row>
      <xdr:rowOff>0</xdr:rowOff>
    </xdr:from>
    <xdr:to>
      <xdr:col>4</xdr:col>
      <xdr:colOff>0</xdr:colOff>
      <xdr:row>550</xdr:row>
      <xdr:rowOff>0</xdr:rowOff>
    </xdr:to>
    <xdr:sp macro="" textlink="">
      <xdr:nvSpPr>
        <xdr:cNvPr id="100" name="Oval 69">
          <a:extLst>
            <a:ext uri="{FF2B5EF4-FFF2-40B4-BE49-F238E27FC236}">
              <a16:creationId xmlns:a16="http://schemas.microsoft.com/office/drawing/2014/main" id="{00000000-0008-0000-0400-000064000000}"/>
            </a:ext>
          </a:extLst>
        </xdr:cNvPr>
        <xdr:cNvSpPr>
          <a:spLocks noChangeArrowheads="1"/>
        </xdr:cNvSpPr>
      </xdr:nvSpPr>
      <xdr:spPr bwMode="auto">
        <a:xfrm>
          <a:off x="600075" y="15392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550</xdr:row>
      <xdr:rowOff>0</xdr:rowOff>
    </xdr:from>
    <xdr:to>
      <xdr:col>4</xdr:col>
      <xdr:colOff>0</xdr:colOff>
      <xdr:row>550</xdr:row>
      <xdr:rowOff>0</xdr:rowOff>
    </xdr:to>
    <xdr:sp macro="" textlink="">
      <xdr:nvSpPr>
        <xdr:cNvPr id="101" name="Oval 70">
          <a:extLst>
            <a:ext uri="{FF2B5EF4-FFF2-40B4-BE49-F238E27FC236}">
              <a16:creationId xmlns:a16="http://schemas.microsoft.com/office/drawing/2014/main" id="{00000000-0008-0000-0400-000065000000}"/>
            </a:ext>
          </a:extLst>
        </xdr:cNvPr>
        <xdr:cNvSpPr>
          <a:spLocks noChangeArrowheads="1"/>
        </xdr:cNvSpPr>
      </xdr:nvSpPr>
      <xdr:spPr bwMode="auto">
        <a:xfrm>
          <a:off x="600075" y="15392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550</xdr:row>
      <xdr:rowOff>0</xdr:rowOff>
    </xdr:from>
    <xdr:to>
      <xdr:col>4</xdr:col>
      <xdr:colOff>0</xdr:colOff>
      <xdr:row>550</xdr:row>
      <xdr:rowOff>0</xdr:rowOff>
    </xdr:to>
    <xdr:sp macro="" textlink="">
      <xdr:nvSpPr>
        <xdr:cNvPr id="102" name="Oval 71">
          <a:extLst>
            <a:ext uri="{FF2B5EF4-FFF2-40B4-BE49-F238E27FC236}">
              <a16:creationId xmlns:a16="http://schemas.microsoft.com/office/drawing/2014/main" id="{00000000-0008-0000-0400-000066000000}"/>
            </a:ext>
          </a:extLst>
        </xdr:cNvPr>
        <xdr:cNvSpPr>
          <a:spLocks noChangeArrowheads="1"/>
        </xdr:cNvSpPr>
      </xdr:nvSpPr>
      <xdr:spPr bwMode="auto">
        <a:xfrm>
          <a:off x="600075" y="15392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03" name="AutoShape 126">
          <a:extLst>
            <a:ext uri="{FF2B5EF4-FFF2-40B4-BE49-F238E27FC236}">
              <a16:creationId xmlns:a16="http://schemas.microsoft.com/office/drawing/2014/main" id="{00000000-0008-0000-0400-000067000000}"/>
            </a:ext>
          </a:extLst>
        </xdr:cNvPr>
        <xdr:cNvSpPr>
          <a:spLocks noChangeArrowheads="1"/>
        </xdr:cNvSpPr>
      </xdr:nvSpPr>
      <xdr:spPr bwMode="auto">
        <a:xfrm>
          <a:off x="600075" y="347472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04" name="AutoShape 127">
          <a:extLst>
            <a:ext uri="{FF2B5EF4-FFF2-40B4-BE49-F238E27FC236}">
              <a16:creationId xmlns:a16="http://schemas.microsoft.com/office/drawing/2014/main" id="{00000000-0008-0000-0400-000068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05" name="AutoShape 128">
          <a:extLst>
            <a:ext uri="{FF2B5EF4-FFF2-40B4-BE49-F238E27FC236}">
              <a16:creationId xmlns:a16="http://schemas.microsoft.com/office/drawing/2014/main" id="{00000000-0008-0000-0400-000069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06" name="AutoShape 129">
          <a:extLst>
            <a:ext uri="{FF2B5EF4-FFF2-40B4-BE49-F238E27FC236}">
              <a16:creationId xmlns:a16="http://schemas.microsoft.com/office/drawing/2014/main" id="{00000000-0008-0000-0400-00006A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07" name="AutoShape 130">
          <a:extLst>
            <a:ext uri="{FF2B5EF4-FFF2-40B4-BE49-F238E27FC236}">
              <a16:creationId xmlns:a16="http://schemas.microsoft.com/office/drawing/2014/main" id="{00000000-0008-0000-0400-00006B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08" name="AutoShape 131">
          <a:extLst>
            <a:ext uri="{FF2B5EF4-FFF2-40B4-BE49-F238E27FC236}">
              <a16:creationId xmlns:a16="http://schemas.microsoft.com/office/drawing/2014/main" id="{00000000-0008-0000-0400-00006C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09" name="AutoShape 132">
          <a:extLst>
            <a:ext uri="{FF2B5EF4-FFF2-40B4-BE49-F238E27FC236}">
              <a16:creationId xmlns:a16="http://schemas.microsoft.com/office/drawing/2014/main" id="{00000000-0008-0000-0400-00006D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10" name="AutoShape 133">
          <a:extLst>
            <a:ext uri="{FF2B5EF4-FFF2-40B4-BE49-F238E27FC236}">
              <a16:creationId xmlns:a16="http://schemas.microsoft.com/office/drawing/2014/main" id="{00000000-0008-0000-0400-00006E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11" name="AutoShape 134">
          <a:extLst>
            <a:ext uri="{FF2B5EF4-FFF2-40B4-BE49-F238E27FC236}">
              <a16:creationId xmlns:a16="http://schemas.microsoft.com/office/drawing/2014/main" id="{00000000-0008-0000-0400-00006F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12" name="Oval 135">
          <a:extLst>
            <a:ext uri="{FF2B5EF4-FFF2-40B4-BE49-F238E27FC236}">
              <a16:creationId xmlns:a16="http://schemas.microsoft.com/office/drawing/2014/main" id="{00000000-0008-0000-0400-000070000000}"/>
            </a:ext>
          </a:extLst>
        </xdr:cNvPr>
        <xdr:cNvSpPr>
          <a:spLocks noChangeArrowheads="1"/>
        </xdr:cNvSpPr>
      </xdr:nvSpPr>
      <xdr:spPr bwMode="auto">
        <a:xfrm>
          <a:off x="600075" y="34747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13" name="Oval 136">
          <a:extLst>
            <a:ext uri="{FF2B5EF4-FFF2-40B4-BE49-F238E27FC236}">
              <a16:creationId xmlns:a16="http://schemas.microsoft.com/office/drawing/2014/main" id="{00000000-0008-0000-0400-000071000000}"/>
            </a:ext>
          </a:extLst>
        </xdr:cNvPr>
        <xdr:cNvSpPr>
          <a:spLocks noChangeArrowheads="1"/>
        </xdr:cNvSpPr>
      </xdr:nvSpPr>
      <xdr:spPr bwMode="auto">
        <a:xfrm>
          <a:off x="600075" y="34747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14" name="Oval 137">
          <a:extLst>
            <a:ext uri="{FF2B5EF4-FFF2-40B4-BE49-F238E27FC236}">
              <a16:creationId xmlns:a16="http://schemas.microsoft.com/office/drawing/2014/main" id="{00000000-0008-0000-0400-000072000000}"/>
            </a:ext>
          </a:extLst>
        </xdr:cNvPr>
        <xdr:cNvSpPr>
          <a:spLocks noChangeArrowheads="1"/>
        </xdr:cNvSpPr>
      </xdr:nvSpPr>
      <xdr:spPr bwMode="auto">
        <a:xfrm>
          <a:off x="600075" y="34747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15" name="Oval 138">
          <a:extLst>
            <a:ext uri="{FF2B5EF4-FFF2-40B4-BE49-F238E27FC236}">
              <a16:creationId xmlns:a16="http://schemas.microsoft.com/office/drawing/2014/main" id="{00000000-0008-0000-0400-000073000000}"/>
            </a:ext>
          </a:extLst>
        </xdr:cNvPr>
        <xdr:cNvSpPr>
          <a:spLocks noChangeArrowheads="1"/>
        </xdr:cNvSpPr>
      </xdr:nvSpPr>
      <xdr:spPr bwMode="auto">
        <a:xfrm>
          <a:off x="600075" y="34747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16" name="AutoShape 139">
          <a:extLst>
            <a:ext uri="{FF2B5EF4-FFF2-40B4-BE49-F238E27FC236}">
              <a16:creationId xmlns:a16="http://schemas.microsoft.com/office/drawing/2014/main" id="{00000000-0008-0000-0400-000074000000}"/>
            </a:ext>
          </a:extLst>
        </xdr:cNvPr>
        <xdr:cNvSpPr>
          <a:spLocks noChangeArrowheads="1"/>
        </xdr:cNvSpPr>
      </xdr:nvSpPr>
      <xdr:spPr bwMode="auto">
        <a:xfrm>
          <a:off x="600075" y="347472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17" name="AutoShape 140">
          <a:extLst>
            <a:ext uri="{FF2B5EF4-FFF2-40B4-BE49-F238E27FC236}">
              <a16:creationId xmlns:a16="http://schemas.microsoft.com/office/drawing/2014/main" id="{00000000-0008-0000-0400-000075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18" name="AutoShape 141">
          <a:extLst>
            <a:ext uri="{FF2B5EF4-FFF2-40B4-BE49-F238E27FC236}">
              <a16:creationId xmlns:a16="http://schemas.microsoft.com/office/drawing/2014/main" id="{00000000-0008-0000-0400-000076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19" name="AutoShape 142">
          <a:extLst>
            <a:ext uri="{FF2B5EF4-FFF2-40B4-BE49-F238E27FC236}">
              <a16:creationId xmlns:a16="http://schemas.microsoft.com/office/drawing/2014/main" id="{00000000-0008-0000-0400-000077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20" name="AutoShape 143">
          <a:extLst>
            <a:ext uri="{FF2B5EF4-FFF2-40B4-BE49-F238E27FC236}">
              <a16:creationId xmlns:a16="http://schemas.microsoft.com/office/drawing/2014/main" id="{00000000-0008-0000-0400-000078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21" name="AutoShape 144">
          <a:extLst>
            <a:ext uri="{FF2B5EF4-FFF2-40B4-BE49-F238E27FC236}">
              <a16:creationId xmlns:a16="http://schemas.microsoft.com/office/drawing/2014/main" id="{00000000-0008-0000-0400-000079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22" name="AutoShape 145">
          <a:extLst>
            <a:ext uri="{FF2B5EF4-FFF2-40B4-BE49-F238E27FC236}">
              <a16:creationId xmlns:a16="http://schemas.microsoft.com/office/drawing/2014/main" id="{00000000-0008-0000-0400-00007A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23" name="AutoShape 146">
          <a:extLst>
            <a:ext uri="{FF2B5EF4-FFF2-40B4-BE49-F238E27FC236}">
              <a16:creationId xmlns:a16="http://schemas.microsoft.com/office/drawing/2014/main" id="{00000000-0008-0000-0400-00007B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24" name="AutoShape 147">
          <a:extLst>
            <a:ext uri="{FF2B5EF4-FFF2-40B4-BE49-F238E27FC236}">
              <a16:creationId xmlns:a16="http://schemas.microsoft.com/office/drawing/2014/main" id="{00000000-0008-0000-0400-00007C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25" name="Oval 148">
          <a:extLst>
            <a:ext uri="{FF2B5EF4-FFF2-40B4-BE49-F238E27FC236}">
              <a16:creationId xmlns:a16="http://schemas.microsoft.com/office/drawing/2014/main" id="{00000000-0008-0000-0400-00007D000000}"/>
            </a:ext>
          </a:extLst>
        </xdr:cNvPr>
        <xdr:cNvSpPr>
          <a:spLocks noChangeArrowheads="1"/>
        </xdr:cNvSpPr>
      </xdr:nvSpPr>
      <xdr:spPr bwMode="auto">
        <a:xfrm>
          <a:off x="600075" y="34747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26" name="Oval 149">
          <a:extLst>
            <a:ext uri="{FF2B5EF4-FFF2-40B4-BE49-F238E27FC236}">
              <a16:creationId xmlns:a16="http://schemas.microsoft.com/office/drawing/2014/main" id="{00000000-0008-0000-0400-00007E000000}"/>
            </a:ext>
          </a:extLst>
        </xdr:cNvPr>
        <xdr:cNvSpPr>
          <a:spLocks noChangeArrowheads="1"/>
        </xdr:cNvSpPr>
      </xdr:nvSpPr>
      <xdr:spPr bwMode="auto">
        <a:xfrm>
          <a:off x="600075" y="34747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27" name="Oval 150">
          <a:extLst>
            <a:ext uri="{FF2B5EF4-FFF2-40B4-BE49-F238E27FC236}">
              <a16:creationId xmlns:a16="http://schemas.microsoft.com/office/drawing/2014/main" id="{00000000-0008-0000-0400-00007F000000}"/>
            </a:ext>
          </a:extLst>
        </xdr:cNvPr>
        <xdr:cNvSpPr>
          <a:spLocks noChangeArrowheads="1"/>
        </xdr:cNvSpPr>
      </xdr:nvSpPr>
      <xdr:spPr bwMode="auto">
        <a:xfrm>
          <a:off x="600075" y="34747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28" name="Oval 151">
          <a:extLst>
            <a:ext uri="{FF2B5EF4-FFF2-40B4-BE49-F238E27FC236}">
              <a16:creationId xmlns:a16="http://schemas.microsoft.com/office/drawing/2014/main" id="{00000000-0008-0000-0400-000080000000}"/>
            </a:ext>
          </a:extLst>
        </xdr:cNvPr>
        <xdr:cNvSpPr>
          <a:spLocks noChangeArrowheads="1"/>
        </xdr:cNvSpPr>
      </xdr:nvSpPr>
      <xdr:spPr bwMode="auto">
        <a:xfrm>
          <a:off x="600075" y="34747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29" name="AutoShape 126">
          <a:extLst>
            <a:ext uri="{FF2B5EF4-FFF2-40B4-BE49-F238E27FC236}">
              <a16:creationId xmlns:a16="http://schemas.microsoft.com/office/drawing/2014/main" id="{00000000-0008-0000-0400-000081000000}"/>
            </a:ext>
          </a:extLst>
        </xdr:cNvPr>
        <xdr:cNvSpPr>
          <a:spLocks noChangeArrowheads="1"/>
        </xdr:cNvSpPr>
      </xdr:nvSpPr>
      <xdr:spPr bwMode="auto">
        <a:xfrm>
          <a:off x="600075" y="347472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30" name="AutoShape 127">
          <a:extLst>
            <a:ext uri="{FF2B5EF4-FFF2-40B4-BE49-F238E27FC236}">
              <a16:creationId xmlns:a16="http://schemas.microsoft.com/office/drawing/2014/main" id="{00000000-0008-0000-0400-000082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31" name="AutoShape 128">
          <a:extLst>
            <a:ext uri="{FF2B5EF4-FFF2-40B4-BE49-F238E27FC236}">
              <a16:creationId xmlns:a16="http://schemas.microsoft.com/office/drawing/2014/main" id="{00000000-0008-0000-0400-000083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32" name="AutoShape 129">
          <a:extLst>
            <a:ext uri="{FF2B5EF4-FFF2-40B4-BE49-F238E27FC236}">
              <a16:creationId xmlns:a16="http://schemas.microsoft.com/office/drawing/2014/main" id="{00000000-0008-0000-0400-000084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33" name="AutoShape 130">
          <a:extLst>
            <a:ext uri="{FF2B5EF4-FFF2-40B4-BE49-F238E27FC236}">
              <a16:creationId xmlns:a16="http://schemas.microsoft.com/office/drawing/2014/main" id="{00000000-0008-0000-0400-000085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34" name="AutoShape 131">
          <a:extLst>
            <a:ext uri="{FF2B5EF4-FFF2-40B4-BE49-F238E27FC236}">
              <a16:creationId xmlns:a16="http://schemas.microsoft.com/office/drawing/2014/main" id="{00000000-0008-0000-0400-000086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35" name="AutoShape 132">
          <a:extLst>
            <a:ext uri="{FF2B5EF4-FFF2-40B4-BE49-F238E27FC236}">
              <a16:creationId xmlns:a16="http://schemas.microsoft.com/office/drawing/2014/main" id="{00000000-0008-0000-0400-000087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36" name="AutoShape 133">
          <a:extLst>
            <a:ext uri="{FF2B5EF4-FFF2-40B4-BE49-F238E27FC236}">
              <a16:creationId xmlns:a16="http://schemas.microsoft.com/office/drawing/2014/main" id="{00000000-0008-0000-0400-000088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37" name="AutoShape 134">
          <a:extLst>
            <a:ext uri="{FF2B5EF4-FFF2-40B4-BE49-F238E27FC236}">
              <a16:creationId xmlns:a16="http://schemas.microsoft.com/office/drawing/2014/main" id="{00000000-0008-0000-0400-000089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38" name="Oval 135">
          <a:extLst>
            <a:ext uri="{FF2B5EF4-FFF2-40B4-BE49-F238E27FC236}">
              <a16:creationId xmlns:a16="http://schemas.microsoft.com/office/drawing/2014/main" id="{00000000-0008-0000-0400-00008A000000}"/>
            </a:ext>
          </a:extLst>
        </xdr:cNvPr>
        <xdr:cNvSpPr>
          <a:spLocks noChangeArrowheads="1"/>
        </xdr:cNvSpPr>
      </xdr:nvSpPr>
      <xdr:spPr bwMode="auto">
        <a:xfrm>
          <a:off x="600075" y="34747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39" name="Oval 136">
          <a:extLst>
            <a:ext uri="{FF2B5EF4-FFF2-40B4-BE49-F238E27FC236}">
              <a16:creationId xmlns:a16="http://schemas.microsoft.com/office/drawing/2014/main" id="{00000000-0008-0000-0400-00008B000000}"/>
            </a:ext>
          </a:extLst>
        </xdr:cNvPr>
        <xdr:cNvSpPr>
          <a:spLocks noChangeArrowheads="1"/>
        </xdr:cNvSpPr>
      </xdr:nvSpPr>
      <xdr:spPr bwMode="auto">
        <a:xfrm>
          <a:off x="600075" y="34747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40" name="Oval 137">
          <a:extLst>
            <a:ext uri="{FF2B5EF4-FFF2-40B4-BE49-F238E27FC236}">
              <a16:creationId xmlns:a16="http://schemas.microsoft.com/office/drawing/2014/main" id="{00000000-0008-0000-0400-00008C000000}"/>
            </a:ext>
          </a:extLst>
        </xdr:cNvPr>
        <xdr:cNvSpPr>
          <a:spLocks noChangeArrowheads="1"/>
        </xdr:cNvSpPr>
      </xdr:nvSpPr>
      <xdr:spPr bwMode="auto">
        <a:xfrm>
          <a:off x="600075" y="34747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41" name="Oval 138">
          <a:extLst>
            <a:ext uri="{FF2B5EF4-FFF2-40B4-BE49-F238E27FC236}">
              <a16:creationId xmlns:a16="http://schemas.microsoft.com/office/drawing/2014/main" id="{00000000-0008-0000-0400-00008D000000}"/>
            </a:ext>
          </a:extLst>
        </xdr:cNvPr>
        <xdr:cNvSpPr>
          <a:spLocks noChangeArrowheads="1"/>
        </xdr:cNvSpPr>
      </xdr:nvSpPr>
      <xdr:spPr bwMode="auto">
        <a:xfrm>
          <a:off x="600075" y="34747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42" name="AutoShape 139">
          <a:extLst>
            <a:ext uri="{FF2B5EF4-FFF2-40B4-BE49-F238E27FC236}">
              <a16:creationId xmlns:a16="http://schemas.microsoft.com/office/drawing/2014/main" id="{00000000-0008-0000-0400-00008E000000}"/>
            </a:ext>
          </a:extLst>
        </xdr:cNvPr>
        <xdr:cNvSpPr>
          <a:spLocks noChangeArrowheads="1"/>
        </xdr:cNvSpPr>
      </xdr:nvSpPr>
      <xdr:spPr bwMode="auto">
        <a:xfrm>
          <a:off x="600075" y="347472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43" name="AutoShape 140">
          <a:extLst>
            <a:ext uri="{FF2B5EF4-FFF2-40B4-BE49-F238E27FC236}">
              <a16:creationId xmlns:a16="http://schemas.microsoft.com/office/drawing/2014/main" id="{00000000-0008-0000-0400-00008F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44" name="AutoShape 141">
          <a:extLst>
            <a:ext uri="{FF2B5EF4-FFF2-40B4-BE49-F238E27FC236}">
              <a16:creationId xmlns:a16="http://schemas.microsoft.com/office/drawing/2014/main" id="{00000000-0008-0000-0400-000090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45" name="AutoShape 142">
          <a:extLst>
            <a:ext uri="{FF2B5EF4-FFF2-40B4-BE49-F238E27FC236}">
              <a16:creationId xmlns:a16="http://schemas.microsoft.com/office/drawing/2014/main" id="{00000000-0008-0000-0400-000091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46" name="AutoShape 143">
          <a:extLst>
            <a:ext uri="{FF2B5EF4-FFF2-40B4-BE49-F238E27FC236}">
              <a16:creationId xmlns:a16="http://schemas.microsoft.com/office/drawing/2014/main" id="{00000000-0008-0000-0400-000092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47" name="AutoShape 144">
          <a:extLst>
            <a:ext uri="{FF2B5EF4-FFF2-40B4-BE49-F238E27FC236}">
              <a16:creationId xmlns:a16="http://schemas.microsoft.com/office/drawing/2014/main" id="{00000000-0008-0000-0400-000093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48" name="AutoShape 145">
          <a:extLst>
            <a:ext uri="{FF2B5EF4-FFF2-40B4-BE49-F238E27FC236}">
              <a16:creationId xmlns:a16="http://schemas.microsoft.com/office/drawing/2014/main" id="{00000000-0008-0000-0400-000094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49" name="AutoShape 146">
          <a:extLst>
            <a:ext uri="{FF2B5EF4-FFF2-40B4-BE49-F238E27FC236}">
              <a16:creationId xmlns:a16="http://schemas.microsoft.com/office/drawing/2014/main" id="{00000000-0008-0000-0400-000095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50" name="AutoShape 147">
          <a:extLst>
            <a:ext uri="{FF2B5EF4-FFF2-40B4-BE49-F238E27FC236}">
              <a16:creationId xmlns:a16="http://schemas.microsoft.com/office/drawing/2014/main" id="{00000000-0008-0000-0400-000096000000}"/>
            </a:ext>
          </a:extLst>
        </xdr:cNvPr>
        <xdr:cNvSpPr>
          <a:spLocks noChangeArrowheads="1"/>
        </xdr:cNvSpPr>
      </xdr:nvSpPr>
      <xdr:spPr bwMode="auto">
        <a:xfrm>
          <a:off x="600075" y="3474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51" name="Oval 148">
          <a:extLst>
            <a:ext uri="{FF2B5EF4-FFF2-40B4-BE49-F238E27FC236}">
              <a16:creationId xmlns:a16="http://schemas.microsoft.com/office/drawing/2014/main" id="{00000000-0008-0000-0400-000097000000}"/>
            </a:ext>
          </a:extLst>
        </xdr:cNvPr>
        <xdr:cNvSpPr>
          <a:spLocks noChangeArrowheads="1"/>
        </xdr:cNvSpPr>
      </xdr:nvSpPr>
      <xdr:spPr bwMode="auto">
        <a:xfrm>
          <a:off x="600075" y="34747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52" name="Oval 149">
          <a:extLst>
            <a:ext uri="{FF2B5EF4-FFF2-40B4-BE49-F238E27FC236}">
              <a16:creationId xmlns:a16="http://schemas.microsoft.com/office/drawing/2014/main" id="{00000000-0008-0000-0400-000098000000}"/>
            </a:ext>
          </a:extLst>
        </xdr:cNvPr>
        <xdr:cNvSpPr>
          <a:spLocks noChangeArrowheads="1"/>
        </xdr:cNvSpPr>
      </xdr:nvSpPr>
      <xdr:spPr bwMode="auto">
        <a:xfrm>
          <a:off x="600075" y="34747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53" name="Oval 150">
          <a:extLst>
            <a:ext uri="{FF2B5EF4-FFF2-40B4-BE49-F238E27FC236}">
              <a16:creationId xmlns:a16="http://schemas.microsoft.com/office/drawing/2014/main" id="{00000000-0008-0000-0400-000099000000}"/>
            </a:ext>
          </a:extLst>
        </xdr:cNvPr>
        <xdr:cNvSpPr>
          <a:spLocks noChangeArrowheads="1"/>
        </xdr:cNvSpPr>
      </xdr:nvSpPr>
      <xdr:spPr bwMode="auto">
        <a:xfrm>
          <a:off x="600075" y="34747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648</xdr:row>
      <xdr:rowOff>0</xdr:rowOff>
    </xdr:from>
    <xdr:to>
      <xdr:col>4</xdr:col>
      <xdr:colOff>0</xdr:colOff>
      <xdr:row>648</xdr:row>
      <xdr:rowOff>0</xdr:rowOff>
    </xdr:to>
    <xdr:sp macro="" textlink="">
      <xdr:nvSpPr>
        <xdr:cNvPr id="154" name="Oval 151">
          <a:extLst>
            <a:ext uri="{FF2B5EF4-FFF2-40B4-BE49-F238E27FC236}">
              <a16:creationId xmlns:a16="http://schemas.microsoft.com/office/drawing/2014/main" id="{00000000-0008-0000-0400-00009A000000}"/>
            </a:ext>
          </a:extLst>
        </xdr:cNvPr>
        <xdr:cNvSpPr>
          <a:spLocks noChangeArrowheads="1"/>
        </xdr:cNvSpPr>
      </xdr:nvSpPr>
      <xdr:spPr bwMode="auto">
        <a:xfrm>
          <a:off x="600075" y="34747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28</xdr:col>
      <xdr:colOff>0</xdr:colOff>
      <xdr:row>12</xdr:row>
      <xdr:rowOff>28575</xdr:rowOff>
    </xdr:from>
    <xdr:to>
      <xdr:col>30</xdr:col>
      <xdr:colOff>161925</xdr:colOff>
      <xdr:row>14</xdr:row>
      <xdr:rowOff>57150</xdr:rowOff>
    </xdr:to>
    <xdr:sp macro="" textlink="">
      <xdr:nvSpPr>
        <xdr:cNvPr id="4" name="Rectangle 24">
          <a:extLst>
            <a:ext uri="{FF2B5EF4-FFF2-40B4-BE49-F238E27FC236}">
              <a16:creationId xmlns:a16="http://schemas.microsoft.com/office/drawing/2014/main" id="{00000000-0008-0000-0600-000004000000}"/>
            </a:ext>
          </a:extLst>
        </xdr:cNvPr>
        <xdr:cNvSpPr>
          <a:spLocks noChangeArrowheads="1"/>
        </xdr:cNvSpPr>
      </xdr:nvSpPr>
      <xdr:spPr bwMode="auto">
        <a:xfrm>
          <a:off x="5495925" y="2038350"/>
          <a:ext cx="400050" cy="142875"/>
        </a:xfrm>
        <a:prstGeom prst="rect">
          <a:avLst/>
        </a:prstGeom>
        <a:solidFill>
          <a:srgbClr val="FFFFFF"/>
        </a:solidFill>
        <a:ln w="3175">
          <a:no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850" b="0" i="0" u="none" strike="noStrike" kern="0" cap="none" spc="0" normalizeH="0" baseline="0" noProof="0">
              <a:ln>
                <a:noFill/>
              </a:ln>
              <a:solidFill>
                <a:srgbClr val="000000"/>
              </a:solidFill>
              <a:effectLst/>
              <a:uLnTx/>
              <a:uFillTx/>
              <a:latin typeface="ＭＳ Ｐゴシック"/>
              <a:ea typeface="ＭＳ Ｐゴシック"/>
            </a:rPr>
            <a:t>休　憩</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28</xdr:col>
      <xdr:colOff>0</xdr:colOff>
      <xdr:row>12</xdr:row>
      <xdr:rowOff>28575</xdr:rowOff>
    </xdr:from>
    <xdr:to>
      <xdr:col>30</xdr:col>
      <xdr:colOff>161925</xdr:colOff>
      <xdr:row>14</xdr:row>
      <xdr:rowOff>57150</xdr:rowOff>
    </xdr:to>
    <xdr:sp macro="" textlink="">
      <xdr:nvSpPr>
        <xdr:cNvPr id="4" name="Rectangle 24">
          <a:extLst>
            <a:ext uri="{FF2B5EF4-FFF2-40B4-BE49-F238E27FC236}">
              <a16:creationId xmlns:a16="http://schemas.microsoft.com/office/drawing/2014/main" id="{00000000-0008-0000-0700-000004000000}"/>
            </a:ext>
          </a:extLst>
        </xdr:cNvPr>
        <xdr:cNvSpPr>
          <a:spLocks noChangeArrowheads="1"/>
        </xdr:cNvSpPr>
      </xdr:nvSpPr>
      <xdr:spPr bwMode="auto">
        <a:xfrm>
          <a:off x="5810250" y="2114550"/>
          <a:ext cx="428625" cy="1428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28</xdr:col>
      <xdr:colOff>0</xdr:colOff>
      <xdr:row>12</xdr:row>
      <xdr:rowOff>28575</xdr:rowOff>
    </xdr:from>
    <xdr:to>
      <xdr:col>30</xdr:col>
      <xdr:colOff>161925</xdr:colOff>
      <xdr:row>14</xdr:row>
      <xdr:rowOff>57150</xdr:rowOff>
    </xdr:to>
    <xdr:sp macro="" textlink="">
      <xdr:nvSpPr>
        <xdr:cNvPr id="5" name="Rectangle 24">
          <a:extLst>
            <a:ext uri="{FF2B5EF4-FFF2-40B4-BE49-F238E27FC236}">
              <a16:creationId xmlns:a16="http://schemas.microsoft.com/office/drawing/2014/main" id="{00000000-0008-0000-0700-000005000000}"/>
            </a:ext>
          </a:extLst>
        </xdr:cNvPr>
        <xdr:cNvSpPr>
          <a:spLocks noChangeArrowheads="1"/>
        </xdr:cNvSpPr>
      </xdr:nvSpPr>
      <xdr:spPr bwMode="auto">
        <a:xfrm>
          <a:off x="5810250" y="2114550"/>
          <a:ext cx="428625" cy="1428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28</xdr:col>
      <xdr:colOff>0</xdr:colOff>
      <xdr:row>12</xdr:row>
      <xdr:rowOff>28575</xdr:rowOff>
    </xdr:from>
    <xdr:to>
      <xdr:col>30</xdr:col>
      <xdr:colOff>161925</xdr:colOff>
      <xdr:row>14</xdr:row>
      <xdr:rowOff>57150</xdr:rowOff>
    </xdr:to>
    <xdr:sp macro="" textlink="">
      <xdr:nvSpPr>
        <xdr:cNvPr id="4" name="Rectangle 24">
          <a:extLst>
            <a:ext uri="{FF2B5EF4-FFF2-40B4-BE49-F238E27FC236}">
              <a16:creationId xmlns:a16="http://schemas.microsoft.com/office/drawing/2014/main" id="{00000000-0008-0000-0800-000004000000}"/>
            </a:ext>
          </a:extLst>
        </xdr:cNvPr>
        <xdr:cNvSpPr>
          <a:spLocks noChangeArrowheads="1"/>
        </xdr:cNvSpPr>
      </xdr:nvSpPr>
      <xdr:spPr bwMode="auto">
        <a:xfrm>
          <a:off x="5495925" y="2038350"/>
          <a:ext cx="400050" cy="1428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28</xdr:col>
      <xdr:colOff>0</xdr:colOff>
      <xdr:row>12</xdr:row>
      <xdr:rowOff>28575</xdr:rowOff>
    </xdr:from>
    <xdr:to>
      <xdr:col>30</xdr:col>
      <xdr:colOff>161925</xdr:colOff>
      <xdr:row>14</xdr:row>
      <xdr:rowOff>57150</xdr:rowOff>
    </xdr:to>
    <xdr:sp macro="" textlink="">
      <xdr:nvSpPr>
        <xdr:cNvPr id="4" name="Rectangle 24">
          <a:extLst>
            <a:ext uri="{FF2B5EF4-FFF2-40B4-BE49-F238E27FC236}">
              <a16:creationId xmlns:a16="http://schemas.microsoft.com/office/drawing/2014/main" id="{00000000-0008-0000-0900-000004000000}"/>
            </a:ext>
          </a:extLst>
        </xdr:cNvPr>
        <xdr:cNvSpPr>
          <a:spLocks noChangeArrowheads="1"/>
        </xdr:cNvSpPr>
      </xdr:nvSpPr>
      <xdr:spPr bwMode="auto">
        <a:xfrm>
          <a:off x="5810250" y="2114550"/>
          <a:ext cx="428625" cy="1428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28</xdr:col>
      <xdr:colOff>0</xdr:colOff>
      <xdr:row>12</xdr:row>
      <xdr:rowOff>28575</xdr:rowOff>
    </xdr:from>
    <xdr:to>
      <xdr:col>30</xdr:col>
      <xdr:colOff>161925</xdr:colOff>
      <xdr:row>14</xdr:row>
      <xdr:rowOff>57150</xdr:rowOff>
    </xdr:to>
    <xdr:sp macro="" textlink="">
      <xdr:nvSpPr>
        <xdr:cNvPr id="20" name="Rectangle 24">
          <a:extLst>
            <a:ext uri="{FF2B5EF4-FFF2-40B4-BE49-F238E27FC236}">
              <a16:creationId xmlns:a16="http://schemas.microsoft.com/office/drawing/2014/main" id="{00000000-0008-0000-0A00-000014000000}"/>
            </a:ext>
          </a:extLst>
        </xdr:cNvPr>
        <xdr:cNvSpPr>
          <a:spLocks noChangeArrowheads="1"/>
        </xdr:cNvSpPr>
      </xdr:nvSpPr>
      <xdr:spPr bwMode="auto">
        <a:xfrm>
          <a:off x="5705475" y="2085975"/>
          <a:ext cx="428625" cy="1428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30</xdr:col>
      <xdr:colOff>9525</xdr:colOff>
      <xdr:row>15</xdr:row>
      <xdr:rowOff>28575</xdr:rowOff>
    </xdr:from>
    <xdr:to>
      <xdr:col>33</xdr:col>
      <xdr:colOff>9525</xdr:colOff>
      <xdr:row>17</xdr:row>
      <xdr:rowOff>57150</xdr:rowOff>
    </xdr:to>
    <xdr:sp macro="" textlink="">
      <xdr:nvSpPr>
        <xdr:cNvPr id="21" name="Rectangle 24">
          <a:extLst>
            <a:ext uri="{FF2B5EF4-FFF2-40B4-BE49-F238E27FC236}">
              <a16:creationId xmlns:a16="http://schemas.microsoft.com/office/drawing/2014/main" id="{00000000-0008-0000-0A00-000015000000}"/>
            </a:ext>
          </a:extLst>
        </xdr:cNvPr>
        <xdr:cNvSpPr>
          <a:spLocks noChangeArrowheads="1"/>
        </xdr:cNvSpPr>
      </xdr:nvSpPr>
      <xdr:spPr bwMode="auto">
        <a:xfrm>
          <a:off x="6000750" y="2276475"/>
          <a:ext cx="428625" cy="1428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30</xdr:col>
      <xdr:colOff>9525</xdr:colOff>
      <xdr:row>27</xdr:row>
      <xdr:rowOff>28575</xdr:rowOff>
    </xdr:from>
    <xdr:to>
      <xdr:col>33</xdr:col>
      <xdr:colOff>9525</xdr:colOff>
      <xdr:row>29</xdr:row>
      <xdr:rowOff>57150</xdr:rowOff>
    </xdr:to>
    <xdr:sp macro="" textlink="">
      <xdr:nvSpPr>
        <xdr:cNvPr id="22" name="Rectangle 24">
          <a:extLst>
            <a:ext uri="{FF2B5EF4-FFF2-40B4-BE49-F238E27FC236}">
              <a16:creationId xmlns:a16="http://schemas.microsoft.com/office/drawing/2014/main" id="{00000000-0008-0000-0A00-000016000000}"/>
            </a:ext>
          </a:extLst>
        </xdr:cNvPr>
        <xdr:cNvSpPr>
          <a:spLocks noChangeArrowheads="1"/>
        </xdr:cNvSpPr>
      </xdr:nvSpPr>
      <xdr:spPr bwMode="auto">
        <a:xfrm>
          <a:off x="6000750" y="3038475"/>
          <a:ext cx="428625" cy="1428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25</xdr:col>
      <xdr:colOff>33131</xdr:colOff>
      <xdr:row>30</xdr:row>
      <xdr:rowOff>22777</xdr:rowOff>
    </xdr:from>
    <xdr:to>
      <xdr:col>29</xdr:col>
      <xdr:colOff>0</xdr:colOff>
      <xdr:row>32</xdr:row>
      <xdr:rowOff>57978</xdr:rowOff>
    </xdr:to>
    <xdr:sp macro="" textlink="">
      <xdr:nvSpPr>
        <xdr:cNvPr id="23" name="Rectangle 24">
          <a:extLst>
            <a:ext uri="{FF2B5EF4-FFF2-40B4-BE49-F238E27FC236}">
              <a16:creationId xmlns:a16="http://schemas.microsoft.com/office/drawing/2014/main" id="{00000000-0008-0000-0A00-000017000000}"/>
            </a:ext>
          </a:extLst>
        </xdr:cNvPr>
        <xdr:cNvSpPr>
          <a:spLocks noChangeArrowheads="1"/>
        </xdr:cNvSpPr>
      </xdr:nvSpPr>
      <xdr:spPr bwMode="auto">
        <a:xfrm>
          <a:off x="5309981" y="3223177"/>
          <a:ext cx="538369" cy="149501"/>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32</xdr:col>
      <xdr:colOff>133350</xdr:colOff>
      <xdr:row>18</xdr:row>
      <xdr:rowOff>66675</xdr:rowOff>
    </xdr:from>
    <xdr:to>
      <xdr:col>35</xdr:col>
      <xdr:colOff>133350</xdr:colOff>
      <xdr:row>21</xdr:row>
      <xdr:rowOff>19050</xdr:rowOff>
    </xdr:to>
    <xdr:sp macro="" textlink="">
      <xdr:nvSpPr>
        <xdr:cNvPr id="24" name="Rectangle 24">
          <a:extLst>
            <a:ext uri="{FF2B5EF4-FFF2-40B4-BE49-F238E27FC236}">
              <a16:creationId xmlns:a16="http://schemas.microsoft.com/office/drawing/2014/main" id="{00000000-0008-0000-0A00-000018000000}"/>
            </a:ext>
          </a:extLst>
        </xdr:cNvPr>
        <xdr:cNvSpPr>
          <a:spLocks noChangeArrowheads="1"/>
        </xdr:cNvSpPr>
      </xdr:nvSpPr>
      <xdr:spPr bwMode="auto">
        <a:xfrm>
          <a:off x="6410325" y="2505075"/>
          <a:ext cx="428625" cy="1428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27</xdr:col>
      <xdr:colOff>0</xdr:colOff>
      <xdr:row>21</xdr:row>
      <xdr:rowOff>24020</xdr:rowOff>
    </xdr:from>
    <xdr:to>
      <xdr:col>30</xdr:col>
      <xdr:colOff>132522</xdr:colOff>
      <xdr:row>23</xdr:row>
      <xdr:rowOff>33130</xdr:rowOff>
    </xdr:to>
    <xdr:sp macro="" textlink="">
      <xdr:nvSpPr>
        <xdr:cNvPr id="25" name="Rectangle 24">
          <a:extLst>
            <a:ext uri="{FF2B5EF4-FFF2-40B4-BE49-F238E27FC236}">
              <a16:creationId xmlns:a16="http://schemas.microsoft.com/office/drawing/2014/main" id="{00000000-0008-0000-0A00-000019000000}"/>
            </a:ext>
          </a:extLst>
        </xdr:cNvPr>
        <xdr:cNvSpPr>
          <a:spLocks noChangeArrowheads="1"/>
        </xdr:cNvSpPr>
      </xdr:nvSpPr>
      <xdr:spPr bwMode="auto">
        <a:xfrm>
          <a:off x="5562600" y="2652920"/>
          <a:ext cx="561147" cy="123410"/>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33</xdr:col>
      <xdr:colOff>9525</xdr:colOff>
      <xdr:row>36</xdr:row>
      <xdr:rowOff>0</xdr:rowOff>
    </xdr:from>
    <xdr:to>
      <xdr:col>36</xdr:col>
      <xdr:colOff>9525</xdr:colOff>
      <xdr:row>38</xdr:row>
      <xdr:rowOff>28575</xdr:rowOff>
    </xdr:to>
    <xdr:sp macro="" textlink="">
      <xdr:nvSpPr>
        <xdr:cNvPr id="26" name="Rectangle 24">
          <a:extLst>
            <a:ext uri="{FF2B5EF4-FFF2-40B4-BE49-F238E27FC236}">
              <a16:creationId xmlns:a16="http://schemas.microsoft.com/office/drawing/2014/main" id="{00000000-0008-0000-0A00-00001A000000}"/>
            </a:ext>
          </a:extLst>
        </xdr:cNvPr>
        <xdr:cNvSpPr>
          <a:spLocks noChangeArrowheads="1"/>
        </xdr:cNvSpPr>
      </xdr:nvSpPr>
      <xdr:spPr bwMode="auto">
        <a:xfrm>
          <a:off x="6429375" y="3581400"/>
          <a:ext cx="428625" cy="1428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33</xdr:col>
      <xdr:colOff>9525</xdr:colOff>
      <xdr:row>42</xdr:row>
      <xdr:rowOff>28575</xdr:rowOff>
    </xdr:from>
    <xdr:to>
      <xdr:col>36</xdr:col>
      <xdr:colOff>9525</xdr:colOff>
      <xdr:row>44</xdr:row>
      <xdr:rowOff>57150</xdr:rowOff>
    </xdr:to>
    <xdr:sp macro="" textlink="">
      <xdr:nvSpPr>
        <xdr:cNvPr id="27" name="Rectangle 24">
          <a:extLst>
            <a:ext uri="{FF2B5EF4-FFF2-40B4-BE49-F238E27FC236}">
              <a16:creationId xmlns:a16="http://schemas.microsoft.com/office/drawing/2014/main" id="{00000000-0008-0000-0A00-00001B000000}"/>
            </a:ext>
          </a:extLst>
        </xdr:cNvPr>
        <xdr:cNvSpPr>
          <a:spLocks noChangeArrowheads="1"/>
        </xdr:cNvSpPr>
      </xdr:nvSpPr>
      <xdr:spPr bwMode="auto">
        <a:xfrm>
          <a:off x="6429375" y="3990975"/>
          <a:ext cx="428625" cy="1428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33</xdr:col>
      <xdr:colOff>9525</xdr:colOff>
      <xdr:row>45</xdr:row>
      <xdr:rowOff>57150</xdr:rowOff>
    </xdr:from>
    <xdr:to>
      <xdr:col>36</xdr:col>
      <xdr:colOff>9525</xdr:colOff>
      <xdr:row>48</xdr:row>
      <xdr:rowOff>9525</xdr:rowOff>
    </xdr:to>
    <xdr:sp macro="" textlink="">
      <xdr:nvSpPr>
        <xdr:cNvPr id="28" name="Rectangle 24">
          <a:extLst>
            <a:ext uri="{FF2B5EF4-FFF2-40B4-BE49-F238E27FC236}">
              <a16:creationId xmlns:a16="http://schemas.microsoft.com/office/drawing/2014/main" id="{00000000-0008-0000-0A00-00001C000000}"/>
            </a:ext>
          </a:extLst>
        </xdr:cNvPr>
        <xdr:cNvSpPr>
          <a:spLocks noChangeArrowheads="1"/>
        </xdr:cNvSpPr>
      </xdr:nvSpPr>
      <xdr:spPr bwMode="auto">
        <a:xfrm>
          <a:off x="6429375" y="4210050"/>
          <a:ext cx="428625" cy="1428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0</xdr:colOff>
      <xdr:row>0</xdr:row>
      <xdr:rowOff>0</xdr:rowOff>
    </xdr:to>
    <xdr:sp macro="" textlink="">
      <xdr:nvSpPr>
        <xdr:cNvPr id="218065" name="Line 1">
          <a:extLst>
            <a:ext uri="{FF2B5EF4-FFF2-40B4-BE49-F238E27FC236}">
              <a16:creationId xmlns:a16="http://schemas.microsoft.com/office/drawing/2014/main" id="{00000000-0008-0000-0B00-0000D153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8066" name="Line 2">
          <a:extLst>
            <a:ext uri="{FF2B5EF4-FFF2-40B4-BE49-F238E27FC236}">
              <a16:creationId xmlns:a16="http://schemas.microsoft.com/office/drawing/2014/main" id="{00000000-0008-0000-0B00-0000D253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8067" name="Line 3">
          <a:extLst>
            <a:ext uri="{FF2B5EF4-FFF2-40B4-BE49-F238E27FC236}">
              <a16:creationId xmlns:a16="http://schemas.microsoft.com/office/drawing/2014/main" id="{00000000-0008-0000-0B00-0000D353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8068" name="Line 4">
          <a:extLst>
            <a:ext uri="{FF2B5EF4-FFF2-40B4-BE49-F238E27FC236}">
              <a16:creationId xmlns:a16="http://schemas.microsoft.com/office/drawing/2014/main" id="{00000000-0008-0000-0B00-0000D453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8069" name="Line 5">
          <a:extLst>
            <a:ext uri="{FF2B5EF4-FFF2-40B4-BE49-F238E27FC236}">
              <a16:creationId xmlns:a16="http://schemas.microsoft.com/office/drawing/2014/main" id="{00000000-0008-0000-0B00-0000D553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8070" name="Line 6">
          <a:extLst>
            <a:ext uri="{FF2B5EF4-FFF2-40B4-BE49-F238E27FC236}">
              <a16:creationId xmlns:a16="http://schemas.microsoft.com/office/drawing/2014/main" id="{00000000-0008-0000-0B00-0000D653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8071" name="Line 7">
          <a:extLst>
            <a:ext uri="{FF2B5EF4-FFF2-40B4-BE49-F238E27FC236}">
              <a16:creationId xmlns:a16="http://schemas.microsoft.com/office/drawing/2014/main" id="{00000000-0008-0000-0B00-0000D753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8072" name="Line 8">
          <a:extLst>
            <a:ext uri="{FF2B5EF4-FFF2-40B4-BE49-F238E27FC236}">
              <a16:creationId xmlns:a16="http://schemas.microsoft.com/office/drawing/2014/main" id="{00000000-0008-0000-0B00-0000D853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73" name="Line 9">
          <a:extLst>
            <a:ext uri="{FF2B5EF4-FFF2-40B4-BE49-F238E27FC236}">
              <a16:creationId xmlns:a16="http://schemas.microsoft.com/office/drawing/2014/main" id="{00000000-0008-0000-0B00-0000D9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190500</xdr:colOff>
      <xdr:row>0</xdr:row>
      <xdr:rowOff>0</xdr:rowOff>
    </xdr:from>
    <xdr:to>
      <xdr:col>35</xdr:col>
      <xdr:colOff>0</xdr:colOff>
      <xdr:row>0</xdr:row>
      <xdr:rowOff>0</xdr:rowOff>
    </xdr:to>
    <xdr:sp macro="" textlink="">
      <xdr:nvSpPr>
        <xdr:cNvPr id="218074" name="Line 10">
          <a:extLst>
            <a:ext uri="{FF2B5EF4-FFF2-40B4-BE49-F238E27FC236}">
              <a16:creationId xmlns:a16="http://schemas.microsoft.com/office/drawing/2014/main" id="{00000000-0008-0000-0B00-0000DA530300}"/>
            </a:ext>
          </a:extLst>
        </xdr:cNvPr>
        <xdr:cNvSpPr>
          <a:spLocks noChangeShapeType="1"/>
        </xdr:cNvSpPr>
      </xdr:nvSpPr>
      <xdr:spPr bwMode="auto">
        <a:xfrm flipH="1">
          <a:off x="3790950" y="0"/>
          <a:ext cx="3209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75" name="Line 11">
          <a:extLst>
            <a:ext uri="{FF2B5EF4-FFF2-40B4-BE49-F238E27FC236}">
              <a16:creationId xmlns:a16="http://schemas.microsoft.com/office/drawing/2014/main" id="{00000000-0008-0000-0B00-0000DB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076" name="Line 12">
          <a:extLst>
            <a:ext uri="{FF2B5EF4-FFF2-40B4-BE49-F238E27FC236}">
              <a16:creationId xmlns:a16="http://schemas.microsoft.com/office/drawing/2014/main" id="{00000000-0008-0000-0B00-0000DC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8077" name="Line 13">
          <a:extLst>
            <a:ext uri="{FF2B5EF4-FFF2-40B4-BE49-F238E27FC236}">
              <a16:creationId xmlns:a16="http://schemas.microsoft.com/office/drawing/2014/main" id="{00000000-0008-0000-0B00-0000DD53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78" name="Line 14">
          <a:extLst>
            <a:ext uri="{FF2B5EF4-FFF2-40B4-BE49-F238E27FC236}">
              <a16:creationId xmlns:a16="http://schemas.microsoft.com/office/drawing/2014/main" id="{00000000-0008-0000-0B00-0000DE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8079" name="Line 15">
          <a:extLst>
            <a:ext uri="{FF2B5EF4-FFF2-40B4-BE49-F238E27FC236}">
              <a16:creationId xmlns:a16="http://schemas.microsoft.com/office/drawing/2014/main" id="{00000000-0008-0000-0B00-0000DF53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080" name="Line 16">
          <a:extLst>
            <a:ext uri="{FF2B5EF4-FFF2-40B4-BE49-F238E27FC236}">
              <a16:creationId xmlns:a16="http://schemas.microsoft.com/office/drawing/2014/main" id="{00000000-0008-0000-0B00-0000E0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81" name="Line 17">
          <a:extLst>
            <a:ext uri="{FF2B5EF4-FFF2-40B4-BE49-F238E27FC236}">
              <a16:creationId xmlns:a16="http://schemas.microsoft.com/office/drawing/2014/main" id="{00000000-0008-0000-0B00-0000E1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82" name="Line 18">
          <a:extLst>
            <a:ext uri="{FF2B5EF4-FFF2-40B4-BE49-F238E27FC236}">
              <a16:creationId xmlns:a16="http://schemas.microsoft.com/office/drawing/2014/main" id="{00000000-0008-0000-0B00-0000E2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083" name="Line 19">
          <a:extLst>
            <a:ext uri="{FF2B5EF4-FFF2-40B4-BE49-F238E27FC236}">
              <a16:creationId xmlns:a16="http://schemas.microsoft.com/office/drawing/2014/main" id="{00000000-0008-0000-0B00-0000E3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084" name="Line 20">
          <a:extLst>
            <a:ext uri="{FF2B5EF4-FFF2-40B4-BE49-F238E27FC236}">
              <a16:creationId xmlns:a16="http://schemas.microsoft.com/office/drawing/2014/main" id="{00000000-0008-0000-0B00-0000E4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85" name="Line 21">
          <a:extLst>
            <a:ext uri="{FF2B5EF4-FFF2-40B4-BE49-F238E27FC236}">
              <a16:creationId xmlns:a16="http://schemas.microsoft.com/office/drawing/2014/main" id="{00000000-0008-0000-0B00-0000E5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86" name="Line 22">
          <a:extLst>
            <a:ext uri="{FF2B5EF4-FFF2-40B4-BE49-F238E27FC236}">
              <a16:creationId xmlns:a16="http://schemas.microsoft.com/office/drawing/2014/main" id="{00000000-0008-0000-0B00-0000E6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087" name="Line 23">
          <a:extLst>
            <a:ext uri="{FF2B5EF4-FFF2-40B4-BE49-F238E27FC236}">
              <a16:creationId xmlns:a16="http://schemas.microsoft.com/office/drawing/2014/main" id="{00000000-0008-0000-0B00-0000E7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088" name="Line 24">
          <a:extLst>
            <a:ext uri="{FF2B5EF4-FFF2-40B4-BE49-F238E27FC236}">
              <a16:creationId xmlns:a16="http://schemas.microsoft.com/office/drawing/2014/main" id="{00000000-0008-0000-0B00-0000E8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8089" name="Line 25">
          <a:extLst>
            <a:ext uri="{FF2B5EF4-FFF2-40B4-BE49-F238E27FC236}">
              <a16:creationId xmlns:a16="http://schemas.microsoft.com/office/drawing/2014/main" id="{00000000-0008-0000-0B00-0000E953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90" name="Line 26">
          <a:extLst>
            <a:ext uri="{FF2B5EF4-FFF2-40B4-BE49-F238E27FC236}">
              <a16:creationId xmlns:a16="http://schemas.microsoft.com/office/drawing/2014/main" id="{00000000-0008-0000-0B00-0000EA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91" name="Line 27">
          <a:extLst>
            <a:ext uri="{FF2B5EF4-FFF2-40B4-BE49-F238E27FC236}">
              <a16:creationId xmlns:a16="http://schemas.microsoft.com/office/drawing/2014/main" id="{00000000-0008-0000-0B00-0000EB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092" name="Line 28">
          <a:extLst>
            <a:ext uri="{FF2B5EF4-FFF2-40B4-BE49-F238E27FC236}">
              <a16:creationId xmlns:a16="http://schemas.microsoft.com/office/drawing/2014/main" id="{00000000-0008-0000-0B00-0000EC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093" name="Line 29">
          <a:extLst>
            <a:ext uri="{FF2B5EF4-FFF2-40B4-BE49-F238E27FC236}">
              <a16:creationId xmlns:a16="http://schemas.microsoft.com/office/drawing/2014/main" id="{00000000-0008-0000-0B00-0000ED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8094" name="Line 30">
          <a:extLst>
            <a:ext uri="{FF2B5EF4-FFF2-40B4-BE49-F238E27FC236}">
              <a16:creationId xmlns:a16="http://schemas.microsoft.com/office/drawing/2014/main" id="{00000000-0008-0000-0B00-0000EE53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8095" name="Line 31">
          <a:extLst>
            <a:ext uri="{FF2B5EF4-FFF2-40B4-BE49-F238E27FC236}">
              <a16:creationId xmlns:a16="http://schemas.microsoft.com/office/drawing/2014/main" id="{00000000-0008-0000-0B00-0000EF53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8096" name="Line 32">
          <a:extLst>
            <a:ext uri="{FF2B5EF4-FFF2-40B4-BE49-F238E27FC236}">
              <a16:creationId xmlns:a16="http://schemas.microsoft.com/office/drawing/2014/main" id="{00000000-0008-0000-0B00-0000F053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8097" name="Line 33">
          <a:extLst>
            <a:ext uri="{FF2B5EF4-FFF2-40B4-BE49-F238E27FC236}">
              <a16:creationId xmlns:a16="http://schemas.microsoft.com/office/drawing/2014/main" id="{00000000-0008-0000-0B00-0000F153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8098" name="Line 34">
          <a:extLst>
            <a:ext uri="{FF2B5EF4-FFF2-40B4-BE49-F238E27FC236}">
              <a16:creationId xmlns:a16="http://schemas.microsoft.com/office/drawing/2014/main" id="{00000000-0008-0000-0B00-0000F253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8099" name="Line 35">
          <a:extLst>
            <a:ext uri="{FF2B5EF4-FFF2-40B4-BE49-F238E27FC236}">
              <a16:creationId xmlns:a16="http://schemas.microsoft.com/office/drawing/2014/main" id="{00000000-0008-0000-0B00-0000F353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8100" name="Line 36">
          <a:extLst>
            <a:ext uri="{FF2B5EF4-FFF2-40B4-BE49-F238E27FC236}">
              <a16:creationId xmlns:a16="http://schemas.microsoft.com/office/drawing/2014/main" id="{00000000-0008-0000-0B00-0000F453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8101" name="Line 37">
          <a:extLst>
            <a:ext uri="{FF2B5EF4-FFF2-40B4-BE49-F238E27FC236}">
              <a16:creationId xmlns:a16="http://schemas.microsoft.com/office/drawing/2014/main" id="{00000000-0008-0000-0B00-0000F553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8102" name="Line 38">
          <a:extLst>
            <a:ext uri="{FF2B5EF4-FFF2-40B4-BE49-F238E27FC236}">
              <a16:creationId xmlns:a16="http://schemas.microsoft.com/office/drawing/2014/main" id="{00000000-0008-0000-0B00-0000F653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47625</xdr:colOff>
      <xdr:row>0</xdr:row>
      <xdr:rowOff>0</xdr:rowOff>
    </xdr:from>
    <xdr:to>
      <xdr:col>14</xdr:col>
      <xdr:colOff>133350</xdr:colOff>
      <xdr:row>0</xdr:row>
      <xdr:rowOff>0</xdr:rowOff>
    </xdr:to>
    <xdr:sp macro="" textlink="">
      <xdr:nvSpPr>
        <xdr:cNvPr id="218103" name="AutoShape 39">
          <a:extLst>
            <a:ext uri="{FF2B5EF4-FFF2-40B4-BE49-F238E27FC236}">
              <a16:creationId xmlns:a16="http://schemas.microsoft.com/office/drawing/2014/main" id="{00000000-0008-0000-0B00-0000F7530300}"/>
            </a:ext>
          </a:extLst>
        </xdr:cNvPr>
        <xdr:cNvSpPr>
          <a:spLocks noChangeArrowheads="1"/>
        </xdr:cNvSpPr>
      </xdr:nvSpPr>
      <xdr:spPr bwMode="auto">
        <a:xfrm>
          <a:off x="447675" y="0"/>
          <a:ext cx="2486025"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104" name="Line 48">
          <a:extLst>
            <a:ext uri="{FF2B5EF4-FFF2-40B4-BE49-F238E27FC236}">
              <a16:creationId xmlns:a16="http://schemas.microsoft.com/office/drawing/2014/main" id="{00000000-0008-0000-0B00-0000F8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105" name="Line 49">
          <a:extLst>
            <a:ext uri="{FF2B5EF4-FFF2-40B4-BE49-F238E27FC236}">
              <a16:creationId xmlns:a16="http://schemas.microsoft.com/office/drawing/2014/main" id="{00000000-0008-0000-0B00-0000F9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106" name="Line 50">
          <a:extLst>
            <a:ext uri="{FF2B5EF4-FFF2-40B4-BE49-F238E27FC236}">
              <a16:creationId xmlns:a16="http://schemas.microsoft.com/office/drawing/2014/main" id="{00000000-0008-0000-0B00-0000FA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107" name="Line 51">
          <a:extLst>
            <a:ext uri="{FF2B5EF4-FFF2-40B4-BE49-F238E27FC236}">
              <a16:creationId xmlns:a16="http://schemas.microsoft.com/office/drawing/2014/main" id="{00000000-0008-0000-0B00-0000FB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108" name="Line 52">
          <a:extLst>
            <a:ext uri="{FF2B5EF4-FFF2-40B4-BE49-F238E27FC236}">
              <a16:creationId xmlns:a16="http://schemas.microsoft.com/office/drawing/2014/main" id="{00000000-0008-0000-0B00-0000FC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109" name="Line 54">
          <a:extLst>
            <a:ext uri="{FF2B5EF4-FFF2-40B4-BE49-F238E27FC236}">
              <a16:creationId xmlns:a16="http://schemas.microsoft.com/office/drawing/2014/main" id="{00000000-0008-0000-0B00-0000FD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110" name="Line 56">
          <a:extLst>
            <a:ext uri="{FF2B5EF4-FFF2-40B4-BE49-F238E27FC236}">
              <a16:creationId xmlns:a16="http://schemas.microsoft.com/office/drawing/2014/main" id="{00000000-0008-0000-0B00-0000FE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111" name="Line 57">
          <a:extLst>
            <a:ext uri="{FF2B5EF4-FFF2-40B4-BE49-F238E27FC236}">
              <a16:creationId xmlns:a16="http://schemas.microsoft.com/office/drawing/2014/main" id="{00000000-0008-0000-0B00-0000FF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36" name="Line 58">
          <a:extLst>
            <a:ext uri="{FF2B5EF4-FFF2-40B4-BE49-F238E27FC236}">
              <a16:creationId xmlns:a16="http://schemas.microsoft.com/office/drawing/2014/main" id="{00000000-0008-0000-0B00-000000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37" name="Line 59">
          <a:extLst>
            <a:ext uri="{FF2B5EF4-FFF2-40B4-BE49-F238E27FC236}">
              <a16:creationId xmlns:a16="http://schemas.microsoft.com/office/drawing/2014/main" id="{00000000-0008-0000-0B00-000001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38" name="Line 60">
          <a:extLst>
            <a:ext uri="{FF2B5EF4-FFF2-40B4-BE49-F238E27FC236}">
              <a16:creationId xmlns:a16="http://schemas.microsoft.com/office/drawing/2014/main" id="{00000000-0008-0000-0B00-000002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39" name="Line 61">
          <a:extLst>
            <a:ext uri="{FF2B5EF4-FFF2-40B4-BE49-F238E27FC236}">
              <a16:creationId xmlns:a16="http://schemas.microsoft.com/office/drawing/2014/main" id="{00000000-0008-0000-0B00-000003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40" name="Line 62">
          <a:extLst>
            <a:ext uri="{FF2B5EF4-FFF2-40B4-BE49-F238E27FC236}">
              <a16:creationId xmlns:a16="http://schemas.microsoft.com/office/drawing/2014/main" id="{00000000-0008-0000-0B00-000004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41" name="Line 63">
          <a:extLst>
            <a:ext uri="{FF2B5EF4-FFF2-40B4-BE49-F238E27FC236}">
              <a16:creationId xmlns:a16="http://schemas.microsoft.com/office/drawing/2014/main" id="{00000000-0008-0000-0B00-000005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42" name="Line 64">
          <a:extLst>
            <a:ext uri="{FF2B5EF4-FFF2-40B4-BE49-F238E27FC236}">
              <a16:creationId xmlns:a16="http://schemas.microsoft.com/office/drawing/2014/main" id="{00000000-0008-0000-0B00-000006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43" name="Line 65">
          <a:extLst>
            <a:ext uri="{FF2B5EF4-FFF2-40B4-BE49-F238E27FC236}">
              <a16:creationId xmlns:a16="http://schemas.microsoft.com/office/drawing/2014/main" id="{00000000-0008-0000-0B00-000007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144" name="Line 66">
          <a:extLst>
            <a:ext uri="{FF2B5EF4-FFF2-40B4-BE49-F238E27FC236}">
              <a16:creationId xmlns:a16="http://schemas.microsoft.com/office/drawing/2014/main" id="{00000000-0008-0000-0B00-000008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45" name="Line 67">
          <a:extLst>
            <a:ext uri="{FF2B5EF4-FFF2-40B4-BE49-F238E27FC236}">
              <a16:creationId xmlns:a16="http://schemas.microsoft.com/office/drawing/2014/main" id="{00000000-0008-0000-0B00-000009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46" name="Line 68">
          <a:extLst>
            <a:ext uri="{FF2B5EF4-FFF2-40B4-BE49-F238E27FC236}">
              <a16:creationId xmlns:a16="http://schemas.microsoft.com/office/drawing/2014/main" id="{00000000-0008-0000-0B00-00000A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47" name="Line 69">
          <a:extLst>
            <a:ext uri="{FF2B5EF4-FFF2-40B4-BE49-F238E27FC236}">
              <a16:creationId xmlns:a16="http://schemas.microsoft.com/office/drawing/2014/main" id="{00000000-0008-0000-0B00-00000B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48" name="Line 70">
          <a:extLst>
            <a:ext uri="{FF2B5EF4-FFF2-40B4-BE49-F238E27FC236}">
              <a16:creationId xmlns:a16="http://schemas.microsoft.com/office/drawing/2014/main" id="{00000000-0008-0000-0B00-00000C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149" name="Line 71">
          <a:extLst>
            <a:ext uri="{FF2B5EF4-FFF2-40B4-BE49-F238E27FC236}">
              <a16:creationId xmlns:a16="http://schemas.microsoft.com/office/drawing/2014/main" id="{00000000-0008-0000-0B00-00000D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50" name="Line 72">
          <a:extLst>
            <a:ext uri="{FF2B5EF4-FFF2-40B4-BE49-F238E27FC236}">
              <a16:creationId xmlns:a16="http://schemas.microsoft.com/office/drawing/2014/main" id="{00000000-0008-0000-0B00-00000E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51" name="Line 73">
          <a:extLst>
            <a:ext uri="{FF2B5EF4-FFF2-40B4-BE49-F238E27FC236}">
              <a16:creationId xmlns:a16="http://schemas.microsoft.com/office/drawing/2014/main" id="{00000000-0008-0000-0B00-00000F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52" name="Line 74">
          <a:extLst>
            <a:ext uri="{FF2B5EF4-FFF2-40B4-BE49-F238E27FC236}">
              <a16:creationId xmlns:a16="http://schemas.microsoft.com/office/drawing/2014/main" id="{00000000-0008-0000-0B00-000010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53" name="Line 75">
          <a:extLst>
            <a:ext uri="{FF2B5EF4-FFF2-40B4-BE49-F238E27FC236}">
              <a16:creationId xmlns:a16="http://schemas.microsoft.com/office/drawing/2014/main" id="{00000000-0008-0000-0B00-000011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54" name="Line 76">
          <a:extLst>
            <a:ext uri="{FF2B5EF4-FFF2-40B4-BE49-F238E27FC236}">
              <a16:creationId xmlns:a16="http://schemas.microsoft.com/office/drawing/2014/main" id="{00000000-0008-0000-0B00-000012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55" name="Line 77">
          <a:extLst>
            <a:ext uri="{FF2B5EF4-FFF2-40B4-BE49-F238E27FC236}">
              <a16:creationId xmlns:a16="http://schemas.microsoft.com/office/drawing/2014/main" id="{00000000-0008-0000-0B00-000013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56" name="Line 78">
          <a:extLst>
            <a:ext uri="{FF2B5EF4-FFF2-40B4-BE49-F238E27FC236}">
              <a16:creationId xmlns:a16="http://schemas.microsoft.com/office/drawing/2014/main" id="{00000000-0008-0000-0B00-000014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57" name="Line 79">
          <a:extLst>
            <a:ext uri="{FF2B5EF4-FFF2-40B4-BE49-F238E27FC236}">
              <a16:creationId xmlns:a16="http://schemas.microsoft.com/office/drawing/2014/main" id="{00000000-0008-0000-0B00-000015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158" name="Line 80">
          <a:extLst>
            <a:ext uri="{FF2B5EF4-FFF2-40B4-BE49-F238E27FC236}">
              <a16:creationId xmlns:a16="http://schemas.microsoft.com/office/drawing/2014/main" id="{00000000-0008-0000-0B00-000016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159" name="Line 81">
          <a:extLst>
            <a:ext uri="{FF2B5EF4-FFF2-40B4-BE49-F238E27FC236}">
              <a16:creationId xmlns:a16="http://schemas.microsoft.com/office/drawing/2014/main" id="{00000000-0008-0000-0B00-000017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60" name="Line 92">
          <a:extLst>
            <a:ext uri="{FF2B5EF4-FFF2-40B4-BE49-F238E27FC236}">
              <a16:creationId xmlns:a16="http://schemas.microsoft.com/office/drawing/2014/main" id="{00000000-0008-0000-0B00-000018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61" name="Line 93">
          <a:extLst>
            <a:ext uri="{FF2B5EF4-FFF2-40B4-BE49-F238E27FC236}">
              <a16:creationId xmlns:a16="http://schemas.microsoft.com/office/drawing/2014/main" id="{00000000-0008-0000-0B00-000019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62" name="Line 94">
          <a:extLst>
            <a:ext uri="{FF2B5EF4-FFF2-40B4-BE49-F238E27FC236}">
              <a16:creationId xmlns:a16="http://schemas.microsoft.com/office/drawing/2014/main" id="{00000000-0008-0000-0B00-00001A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63" name="Line 95">
          <a:extLst>
            <a:ext uri="{FF2B5EF4-FFF2-40B4-BE49-F238E27FC236}">
              <a16:creationId xmlns:a16="http://schemas.microsoft.com/office/drawing/2014/main" id="{00000000-0008-0000-0B00-00001B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64" name="Line 96">
          <a:extLst>
            <a:ext uri="{FF2B5EF4-FFF2-40B4-BE49-F238E27FC236}">
              <a16:creationId xmlns:a16="http://schemas.microsoft.com/office/drawing/2014/main" id="{00000000-0008-0000-0B00-00001C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65" name="Line 97">
          <a:extLst>
            <a:ext uri="{FF2B5EF4-FFF2-40B4-BE49-F238E27FC236}">
              <a16:creationId xmlns:a16="http://schemas.microsoft.com/office/drawing/2014/main" id="{00000000-0008-0000-0B00-00001D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66" name="Line 98">
          <a:extLst>
            <a:ext uri="{FF2B5EF4-FFF2-40B4-BE49-F238E27FC236}">
              <a16:creationId xmlns:a16="http://schemas.microsoft.com/office/drawing/2014/main" id="{00000000-0008-0000-0B00-00001E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67" name="Line 99">
          <a:extLst>
            <a:ext uri="{FF2B5EF4-FFF2-40B4-BE49-F238E27FC236}">
              <a16:creationId xmlns:a16="http://schemas.microsoft.com/office/drawing/2014/main" id="{00000000-0008-0000-0B00-00001F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168" name="Line 100">
          <a:extLst>
            <a:ext uri="{FF2B5EF4-FFF2-40B4-BE49-F238E27FC236}">
              <a16:creationId xmlns:a16="http://schemas.microsoft.com/office/drawing/2014/main" id="{00000000-0008-0000-0B00-000020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169" name="Line 101">
          <a:extLst>
            <a:ext uri="{FF2B5EF4-FFF2-40B4-BE49-F238E27FC236}">
              <a16:creationId xmlns:a16="http://schemas.microsoft.com/office/drawing/2014/main" id="{00000000-0008-0000-0B00-000021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170" name="Line 102">
          <a:extLst>
            <a:ext uri="{FF2B5EF4-FFF2-40B4-BE49-F238E27FC236}">
              <a16:creationId xmlns:a16="http://schemas.microsoft.com/office/drawing/2014/main" id="{00000000-0008-0000-0B00-000022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171" name="Line 103">
          <a:extLst>
            <a:ext uri="{FF2B5EF4-FFF2-40B4-BE49-F238E27FC236}">
              <a16:creationId xmlns:a16="http://schemas.microsoft.com/office/drawing/2014/main" id="{00000000-0008-0000-0B00-000023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172" name="Line 104">
          <a:extLst>
            <a:ext uri="{FF2B5EF4-FFF2-40B4-BE49-F238E27FC236}">
              <a16:creationId xmlns:a16="http://schemas.microsoft.com/office/drawing/2014/main" id="{00000000-0008-0000-0B00-000024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173" name="Line 105">
          <a:extLst>
            <a:ext uri="{FF2B5EF4-FFF2-40B4-BE49-F238E27FC236}">
              <a16:creationId xmlns:a16="http://schemas.microsoft.com/office/drawing/2014/main" id="{00000000-0008-0000-0B00-000025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174" name="Line 106">
          <a:extLst>
            <a:ext uri="{FF2B5EF4-FFF2-40B4-BE49-F238E27FC236}">
              <a16:creationId xmlns:a16="http://schemas.microsoft.com/office/drawing/2014/main" id="{00000000-0008-0000-0B00-000026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175" name="Line 107">
          <a:extLst>
            <a:ext uri="{FF2B5EF4-FFF2-40B4-BE49-F238E27FC236}">
              <a16:creationId xmlns:a16="http://schemas.microsoft.com/office/drawing/2014/main" id="{00000000-0008-0000-0B00-000027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47625</xdr:colOff>
      <xdr:row>0</xdr:row>
      <xdr:rowOff>0</xdr:rowOff>
    </xdr:from>
    <xdr:to>
      <xdr:col>14</xdr:col>
      <xdr:colOff>133350</xdr:colOff>
      <xdr:row>0</xdr:row>
      <xdr:rowOff>0</xdr:rowOff>
    </xdr:to>
    <xdr:sp macro="" textlink="">
      <xdr:nvSpPr>
        <xdr:cNvPr id="219176" name="AutoShape 108">
          <a:extLst>
            <a:ext uri="{FF2B5EF4-FFF2-40B4-BE49-F238E27FC236}">
              <a16:creationId xmlns:a16="http://schemas.microsoft.com/office/drawing/2014/main" id="{00000000-0008-0000-0B00-000028580300}"/>
            </a:ext>
          </a:extLst>
        </xdr:cNvPr>
        <xdr:cNvSpPr>
          <a:spLocks noChangeArrowheads="1"/>
        </xdr:cNvSpPr>
      </xdr:nvSpPr>
      <xdr:spPr bwMode="auto">
        <a:xfrm>
          <a:off x="447675" y="0"/>
          <a:ext cx="2486025"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77" name="Line 112">
          <a:extLst>
            <a:ext uri="{FF2B5EF4-FFF2-40B4-BE49-F238E27FC236}">
              <a16:creationId xmlns:a16="http://schemas.microsoft.com/office/drawing/2014/main" id="{00000000-0008-0000-0B00-000029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78" name="Line 113">
          <a:extLst>
            <a:ext uri="{FF2B5EF4-FFF2-40B4-BE49-F238E27FC236}">
              <a16:creationId xmlns:a16="http://schemas.microsoft.com/office/drawing/2014/main" id="{00000000-0008-0000-0B00-00002A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79" name="Line 114">
          <a:extLst>
            <a:ext uri="{FF2B5EF4-FFF2-40B4-BE49-F238E27FC236}">
              <a16:creationId xmlns:a16="http://schemas.microsoft.com/office/drawing/2014/main" id="{00000000-0008-0000-0B00-00002B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80" name="Line 115">
          <a:extLst>
            <a:ext uri="{FF2B5EF4-FFF2-40B4-BE49-F238E27FC236}">
              <a16:creationId xmlns:a16="http://schemas.microsoft.com/office/drawing/2014/main" id="{00000000-0008-0000-0B00-00002C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81" name="Line 116">
          <a:extLst>
            <a:ext uri="{FF2B5EF4-FFF2-40B4-BE49-F238E27FC236}">
              <a16:creationId xmlns:a16="http://schemas.microsoft.com/office/drawing/2014/main" id="{00000000-0008-0000-0B00-00002D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82" name="Line 117">
          <a:extLst>
            <a:ext uri="{FF2B5EF4-FFF2-40B4-BE49-F238E27FC236}">
              <a16:creationId xmlns:a16="http://schemas.microsoft.com/office/drawing/2014/main" id="{00000000-0008-0000-0B00-00002E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83" name="Line 118">
          <a:extLst>
            <a:ext uri="{FF2B5EF4-FFF2-40B4-BE49-F238E27FC236}">
              <a16:creationId xmlns:a16="http://schemas.microsoft.com/office/drawing/2014/main" id="{00000000-0008-0000-0B00-00002F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84" name="Line 119">
          <a:extLst>
            <a:ext uri="{FF2B5EF4-FFF2-40B4-BE49-F238E27FC236}">
              <a16:creationId xmlns:a16="http://schemas.microsoft.com/office/drawing/2014/main" id="{00000000-0008-0000-0B00-000030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85" name="Line 120">
          <a:extLst>
            <a:ext uri="{FF2B5EF4-FFF2-40B4-BE49-F238E27FC236}">
              <a16:creationId xmlns:a16="http://schemas.microsoft.com/office/drawing/2014/main" id="{00000000-0008-0000-0B00-000031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190500</xdr:colOff>
      <xdr:row>0</xdr:row>
      <xdr:rowOff>0</xdr:rowOff>
    </xdr:from>
    <xdr:to>
      <xdr:col>35</xdr:col>
      <xdr:colOff>0</xdr:colOff>
      <xdr:row>0</xdr:row>
      <xdr:rowOff>0</xdr:rowOff>
    </xdr:to>
    <xdr:sp macro="" textlink="">
      <xdr:nvSpPr>
        <xdr:cNvPr id="219186" name="Line 121">
          <a:extLst>
            <a:ext uri="{FF2B5EF4-FFF2-40B4-BE49-F238E27FC236}">
              <a16:creationId xmlns:a16="http://schemas.microsoft.com/office/drawing/2014/main" id="{00000000-0008-0000-0B00-000032580300}"/>
            </a:ext>
          </a:extLst>
        </xdr:cNvPr>
        <xdr:cNvSpPr>
          <a:spLocks noChangeShapeType="1"/>
        </xdr:cNvSpPr>
      </xdr:nvSpPr>
      <xdr:spPr bwMode="auto">
        <a:xfrm flipH="1">
          <a:off x="3790950" y="0"/>
          <a:ext cx="3209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87" name="Line 122">
          <a:extLst>
            <a:ext uri="{FF2B5EF4-FFF2-40B4-BE49-F238E27FC236}">
              <a16:creationId xmlns:a16="http://schemas.microsoft.com/office/drawing/2014/main" id="{00000000-0008-0000-0B00-000033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88" name="Line 123">
          <a:extLst>
            <a:ext uri="{FF2B5EF4-FFF2-40B4-BE49-F238E27FC236}">
              <a16:creationId xmlns:a16="http://schemas.microsoft.com/office/drawing/2014/main" id="{00000000-0008-0000-0B00-000034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189" name="Line 124">
          <a:extLst>
            <a:ext uri="{FF2B5EF4-FFF2-40B4-BE49-F238E27FC236}">
              <a16:creationId xmlns:a16="http://schemas.microsoft.com/office/drawing/2014/main" id="{00000000-0008-0000-0B00-000035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90" name="Line 125">
          <a:extLst>
            <a:ext uri="{FF2B5EF4-FFF2-40B4-BE49-F238E27FC236}">
              <a16:creationId xmlns:a16="http://schemas.microsoft.com/office/drawing/2014/main" id="{00000000-0008-0000-0B00-000036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191" name="Line 126">
          <a:extLst>
            <a:ext uri="{FF2B5EF4-FFF2-40B4-BE49-F238E27FC236}">
              <a16:creationId xmlns:a16="http://schemas.microsoft.com/office/drawing/2014/main" id="{00000000-0008-0000-0B00-000037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92" name="Line 127">
          <a:extLst>
            <a:ext uri="{FF2B5EF4-FFF2-40B4-BE49-F238E27FC236}">
              <a16:creationId xmlns:a16="http://schemas.microsoft.com/office/drawing/2014/main" id="{00000000-0008-0000-0B00-000038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93" name="Line 128">
          <a:extLst>
            <a:ext uri="{FF2B5EF4-FFF2-40B4-BE49-F238E27FC236}">
              <a16:creationId xmlns:a16="http://schemas.microsoft.com/office/drawing/2014/main" id="{00000000-0008-0000-0B00-000039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94" name="Line 129">
          <a:extLst>
            <a:ext uri="{FF2B5EF4-FFF2-40B4-BE49-F238E27FC236}">
              <a16:creationId xmlns:a16="http://schemas.microsoft.com/office/drawing/2014/main" id="{00000000-0008-0000-0B00-00003A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95" name="Line 130">
          <a:extLst>
            <a:ext uri="{FF2B5EF4-FFF2-40B4-BE49-F238E27FC236}">
              <a16:creationId xmlns:a16="http://schemas.microsoft.com/office/drawing/2014/main" id="{00000000-0008-0000-0B00-00003B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96" name="Line 131">
          <a:extLst>
            <a:ext uri="{FF2B5EF4-FFF2-40B4-BE49-F238E27FC236}">
              <a16:creationId xmlns:a16="http://schemas.microsoft.com/office/drawing/2014/main" id="{00000000-0008-0000-0B00-00003C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97" name="Line 132">
          <a:extLst>
            <a:ext uri="{FF2B5EF4-FFF2-40B4-BE49-F238E27FC236}">
              <a16:creationId xmlns:a16="http://schemas.microsoft.com/office/drawing/2014/main" id="{00000000-0008-0000-0B00-00003D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98" name="Line 133">
          <a:extLst>
            <a:ext uri="{FF2B5EF4-FFF2-40B4-BE49-F238E27FC236}">
              <a16:creationId xmlns:a16="http://schemas.microsoft.com/office/drawing/2014/main" id="{00000000-0008-0000-0B00-00003E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99" name="Line 134">
          <a:extLst>
            <a:ext uri="{FF2B5EF4-FFF2-40B4-BE49-F238E27FC236}">
              <a16:creationId xmlns:a16="http://schemas.microsoft.com/office/drawing/2014/main" id="{00000000-0008-0000-0B00-00003F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00" name="Line 135">
          <a:extLst>
            <a:ext uri="{FF2B5EF4-FFF2-40B4-BE49-F238E27FC236}">
              <a16:creationId xmlns:a16="http://schemas.microsoft.com/office/drawing/2014/main" id="{00000000-0008-0000-0B00-000040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201" name="Line 136">
          <a:extLst>
            <a:ext uri="{FF2B5EF4-FFF2-40B4-BE49-F238E27FC236}">
              <a16:creationId xmlns:a16="http://schemas.microsoft.com/office/drawing/2014/main" id="{00000000-0008-0000-0B00-000041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02" name="Line 137">
          <a:extLst>
            <a:ext uri="{FF2B5EF4-FFF2-40B4-BE49-F238E27FC236}">
              <a16:creationId xmlns:a16="http://schemas.microsoft.com/office/drawing/2014/main" id="{00000000-0008-0000-0B00-000042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03" name="Line 138">
          <a:extLst>
            <a:ext uri="{FF2B5EF4-FFF2-40B4-BE49-F238E27FC236}">
              <a16:creationId xmlns:a16="http://schemas.microsoft.com/office/drawing/2014/main" id="{00000000-0008-0000-0B00-000043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04" name="Line 139">
          <a:extLst>
            <a:ext uri="{FF2B5EF4-FFF2-40B4-BE49-F238E27FC236}">
              <a16:creationId xmlns:a16="http://schemas.microsoft.com/office/drawing/2014/main" id="{00000000-0008-0000-0B00-000044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05" name="Line 140">
          <a:extLst>
            <a:ext uri="{FF2B5EF4-FFF2-40B4-BE49-F238E27FC236}">
              <a16:creationId xmlns:a16="http://schemas.microsoft.com/office/drawing/2014/main" id="{00000000-0008-0000-0B00-000045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206" name="Line 141">
          <a:extLst>
            <a:ext uri="{FF2B5EF4-FFF2-40B4-BE49-F238E27FC236}">
              <a16:creationId xmlns:a16="http://schemas.microsoft.com/office/drawing/2014/main" id="{00000000-0008-0000-0B00-000046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07" name="Line 142">
          <a:extLst>
            <a:ext uri="{FF2B5EF4-FFF2-40B4-BE49-F238E27FC236}">
              <a16:creationId xmlns:a16="http://schemas.microsoft.com/office/drawing/2014/main" id="{00000000-0008-0000-0B00-000047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08" name="Line 143">
          <a:extLst>
            <a:ext uri="{FF2B5EF4-FFF2-40B4-BE49-F238E27FC236}">
              <a16:creationId xmlns:a16="http://schemas.microsoft.com/office/drawing/2014/main" id="{00000000-0008-0000-0B00-000048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09" name="Line 144">
          <a:extLst>
            <a:ext uri="{FF2B5EF4-FFF2-40B4-BE49-F238E27FC236}">
              <a16:creationId xmlns:a16="http://schemas.microsoft.com/office/drawing/2014/main" id="{00000000-0008-0000-0B00-000049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10" name="Line 145">
          <a:extLst>
            <a:ext uri="{FF2B5EF4-FFF2-40B4-BE49-F238E27FC236}">
              <a16:creationId xmlns:a16="http://schemas.microsoft.com/office/drawing/2014/main" id="{00000000-0008-0000-0B00-00004A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11" name="Line 146">
          <a:extLst>
            <a:ext uri="{FF2B5EF4-FFF2-40B4-BE49-F238E27FC236}">
              <a16:creationId xmlns:a16="http://schemas.microsoft.com/office/drawing/2014/main" id="{00000000-0008-0000-0B00-00004B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12" name="Line 147">
          <a:extLst>
            <a:ext uri="{FF2B5EF4-FFF2-40B4-BE49-F238E27FC236}">
              <a16:creationId xmlns:a16="http://schemas.microsoft.com/office/drawing/2014/main" id="{00000000-0008-0000-0B00-00004C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13" name="Line 148">
          <a:extLst>
            <a:ext uri="{FF2B5EF4-FFF2-40B4-BE49-F238E27FC236}">
              <a16:creationId xmlns:a16="http://schemas.microsoft.com/office/drawing/2014/main" id="{00000000-0008-0000-0B00-00004D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14" name="Line 149">
          <a:extLst>
            <a:ext uri="{FF2B5EF4-FFF2-40B4-BE49-F238E27FC236}">
              <a16:creationId xmlns:a16="http://schemas.microsoft.com/office/drawing/2014/main" id="{00000000-0008-0000-0B00-00004E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47625</xdr:colOff>
      <xdr:row>0</xdr:row>
      <xdr:rowOff>0</xdr:rowOff>
    </xdr:from>
    <xdr:to>
      <xdr:col>14</xdr:col>
      <xdr:colOff>133350</xdr:colOff>
      <xdr:row>0</xdr:row>
      <xdr:rowOff>0</xdr:rowOff>
    </xdr:to>
    <xdr:sp macro="" textlink="">
      <xdr:nvSpPr>
        <xdr:cNvPr id="219215" name="AutoShape 150">
          <a:extLst>
            <a:ext uri="{FF2B5EF4-FFF2-40B4-BE49-F238E27FC236}">
              <a16:creationId xmlns:a16="http://schemas.microsoft.com/office/drawing/2014/main" id="{00000000-0008-0000-0B00-00004F580300}"/>
            </a:ext>
          </a:extLst>
        </xdr:cNvPr>
        <xdr:cNvSpPr>
          <a:spLocks noChangeArrowheads="1"/>
        </xdr:cNvSpPr>
      </xdr:nvSpPr>
      <xdr:spPr bwMode="auto">
        <a:xfrm>
          <a:off x="447675" y="0"/>
          <a:ext cx="2486025"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16" name="Line 151">
          <a:extLst>
            <a:ext uri="{FF2B5EF4-FFF2-40B4-BE49-F238E27FC236}">
              <a16:creationId xmlns:a16="http://schemas.microsoft.com/office/drawing/2014/main" id="{00000000-0008-0000-0B00-000050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17" name="Line 152">
          <a:extLst>
            <a:ext uri="{FF2B5EF4-FFF2-40B4-BE49-F238E27FC236}">
              <a16:creationId xmlns:a16="http://schemas.microsoft.com/office/drawing/2014/main" id="{00000000-0008-0000-0B00-000051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18" name="Line 153">
          <a:extLst>
            <a:ext uri="{FF2B5EF4-FFF2-40B4-BE49-F238E27FC236}">
              <a16:creationId xmlns:a16="http://schemas.microsoft.com/office/drawing/2014/main" id="{00000000-0008-0000-0B00-000052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19" name="Line 154">
          <a:extLst>
            <a:ext uri="{FF2B5EF4-FFF2-40B4-BE49-F238E27FC236}">
              <a16:creationId xmlns:a16="http://schemas.microsoft.com/office/drawing/2014/main" id="{00000000-0008-0000-0B00-000053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20" name="Line 155">
          <a:extLst>
            <a:ext uri="{FF2B5EF4-FFF2-40B4-BE49-F238E27FC236}">
              <a16:creationId xmlns:a16="http://schemas.microsoft.com/office/drawing/2014/main" id="{00000000-0008-0000-0B00-000054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21" name="Line 156">
          <a:extLst>
            <a:ext uri="{FF2B5EF4-FFF2-40B4-BE49-F238E27FC236}">
              <a16:creationId xmlns:a16="http://schemas.microsoft.com/office/drawing/2014/main" id="{00000000-0008-0000-0B00-000055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22" name="Line 157">
          <a:extLst>
            <a:ext uri="{FF2B5EF4-FFF2-40B4-BE49-F238E27FC236}">
              <a16:creationId xmlns:a16="http://schemas.microsoft.com/office/drawing/2014/main" id="{00000000-0008-0000-0B00-000056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23" name="Line 158">
          <a:extLst>
            <a:ext uri="{FF2B5EF4-FFF2-40B4-BE49-F238E27FC236}">
              <a16:creationId xmlns:a16="http://schemas.microsoft.com/office/drawing/2014/main" id="{00000000-0008-0000-0B00-000057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24" name="Line 159">
          <a:extLst>
            <a:ext uri="{FF2B5EF4-FFF2-40B4-BE49-F238E27FC236}">
              <a16:creationId xmlns:a16="http://schemas.microsoft.com/office/drawing/2014/main" id="{00000000-0008-0000-0B00-000058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25" name="Line 160">
          <a:extLst>
            <a:ext uri="{FF2B5EF4-FFF2-40B4-BE49-F238E27FC236}">
              <a16:creationId xmlns:a16="http://schemas.microsoft.com/office/drawing/2014/main" id="{00000000-0008-0000-0B00-000059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26" name="Line 161">
          <a:extLst>
            <a:ext uri="{FF2B5EF4-FFF2-40B4-BE49-F238E27FC236}">
              <a16:creationId xmlns:a16="http://schemas.microsoft.com/office/drawing/2014/main" id="{00000000-0008-0000-0B00-00005A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27" name="Line 162">
          <a:extLst>
            <a:ext uri="{FF2B5EF4-FFF2-40B4-BE49-F238E27FC236}">
              <a16:creationId xmlns:a16="http://schemas.microsoft.com/office/drawing/2014/main" id="{00000000-0008-0000-0B00-00005B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28" name="Line 163">
          <a:extLst>
            <a:ext uri="{FF2B5EF4-FFF2-40B4-BE49-F238E27FC236}">
              <a16:creationId xmlns:a16="http://schemas.microsoft.com/office/drawing/2014/main" id="{00000000-0008-0000-0B00-00005C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29" name="Line 164">
          <a:extLst>
            <a:ext uri="{FF2B5EF4-FFF2-40B4-BE49-F238E27FC236}">
              <a16:creationId xmlns:a16="http://schemas.microsoft.com/office/drawing/2014/main" id="{00000000-0008-0000-0B00-00005D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30" name="Line 165">
          <a:extLst>
            <a:ext uri="{FF2B5EF4-FFF2-40B4-BE49-F238E27FC236}">
              <a16:creationId xmlns:a16="http://schemas.microsoft.com/office/drawing/2014/main" id="{00000000-0008-0000-0B00-00005E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31" name="Line 166">
          <a:extLst>
            <a:ext uri="{FF2B5EF4-FFF2-40B4-BE49-F238E27FC236}">
              <a16:creationId xmlns:a16="http://schemas.microsoft.com/office/drawing/2014/main" id="{00000000-0008-0000-0B00-00005F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232" name="Line 167">
          <a:extLst>
            <a:ext uri="{FF2B5EF4-FFF2-40B4-BE49-F238E27FC236}">
              <a16:creationId xmlns:a16="http://schemas.microsoft.com/office/drawing/2014/main" id="{00000000-0008-0000-0B00-000060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33" name="Line 168">
          <a:extLst>
            <a:ext uri="{FF2B5EF4-FFF2-40B4-BE49-F238E27FC236}">
              <a16:creationId xmlns:a16="http://schemas.microsoft.com/office/drawing/2014/main" id="{00000000-0008-0000-0B00-000061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34" name="Line 169">
          <a:extLst>
            <a:ext uri="{FF2B5EF4-FFF2-40B4-BE49-F238E27FC236}">
              <a16:creationId xmlns:a16="http://schemas.microsoft.com/office/drawing/2014/main" id="{00000000-0008-0000-0B00-000062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35" name="Line 170">
          <a:extLst>
            <a:ext uri="{FF2B5EF4-FFF2-40B4-BE49-F238E27FC236}">
              <a16:creationId xmlns:a16="http://schemas.microsoft.com/office/drawing/2014/main" id="{00000000-0008-0000-0B00-000063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36" name="Line 171">
          <a:extLst>
            <a:ext uri="{FF2B5EF4-FFF2-40B4-BE49-F238E27FC236}">
              <a16:creationId xmlns:a16="http://schemas.microsoft.com/office/drawing/2014/main" id="{00000000-0008-0000-0B00-000064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237" name="Line 172">
          <a:extLst>
            <a:ext uri="{FF2B5EF4-FFF2-40B4-BE49-F238E27FC236}">
              <a16:creationId xmlns:a16="http://schemas.microsoft.com/office/drawing/2014/main" id="{00000000-0008-0000-0B00-000065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38" name="Line 173">
          <a:extLst>
            <a:ext uri="{FF2B5EF4-FFF2-40B4-BE49-F238E27FC236}">
              <a16:creationId xmlns:a16="http://schemas.microsoft.com/office/drawing/2014/main" id="{00000000-0008-0000-0B00-000066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39" name="Line 174">
          <a:extLst>
            <a:ext uri="{FF2B5EF4-FFF2-40B4-BE49-F238E27FC236}">
              <a16:creationId xmlns:a16="http://schemas.microsoft.com/office/drawing/2014/main" id="{00000000-0008-0000-0B00-000067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40" name="Line 175">
          <a:extLst>
            <a:ext uri="{FF2B5EF4-FFF2-40B4-BE49-F238E27FC236}">
              <a16:creationId xmlns:a16="http://schemas.microsoft.com/office/drawing/2014/main" id="{00000000-0008-0000-0B00-000068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41" name="Line 176">
          <a:extLst>
            <a:ext uri="{FF2B5EF4-FFF2-40B4-BE49-F238E27FC236}">
              <a16:creationId xmlns:a16="http://schemas.microsoft.com/office/drawing/2014/main" id="{00000000-0008-0000-0B00-000069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42" name="Line 177">
          <a:extLst>
            <a:ext uri="{FF2B5EF4-FFF2-40B4-BE49-F238E27FC236}">
              <a16:creationId xmlns:a16="http://schemas.microsoft.com/office/drawing/2014/main" id="{00000000-0008-0000-0B00-00006A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43" name="Line 178">
          <a:extLst>
            <a:ext uri="{FF2B5EF4-FFF2-40B4-BE49-F238E27FC236}">
              <a16:creationId xmlns:a16="http://schemas.microsoft.com/office/drawing/2014/main" id="{00000000-0008-0000-0B00-00006B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44" name="Line 179">
          <a:extLst>
            <a:ext uri="{FF2B5EF4-FFF2-40B4-BE49-F238E27FC236}">
              <a16:creationId xmlns:a16="http://schemas.microsoft.com/office/drawing/2014/main" id="{00000000-0008-0000-0B00-00006C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45" name="Line 180">
          <a:extLst>
            <a:ext uri="{FF2B5EF4-FFF2-40B4-BE49-F238E27FC236}">
              <a16:creationId xmlns:a16="http://schemas.microsoft.com/office/drawing/2014/main" id="{00000000-0008-0000-0B00-00006D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246" name="Line 181">
          <a:extLst>
            <a:ext uri="{FF2B5EF4-FFF2-40B4-BE49-F238E27FC236}">
              <a16:creationId xmlns:a16="http://schemas.microsoft.com/office/drawing/2014/main" id="{00000000-0008-0000-0B00-00006E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247" name="Line 182">
          <a:extLst>
            <a:ext uri="{FF2B5EF4-FFF2-40B4-BE49-F238E27FC236}">
              <a16:creationId xmlns:a16="http://schemas.microsoft.com/office/drawing/2014/main" id="{00000000-0008-0000-0B00-00006F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48" name="Line 192">
          <a:extLst>
            <a:ext uri="{FF2B5EF4-FFF2-40B4-BE49-F238E27FC236}">
              <a16:creationId xmlns:a16="http://schemas.microsoft.com/office/drawing/2014/main" id="{00000000-0008-0000-0B00-000070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49" name="Line 193">
          <a:extLst>
            <a:ext uri="{FF2B5EF4-FFF2-40B4-BE49-F238E27FC236}">
              <a16:creationId xmlns:a16="http://schemas.microsoft.com/office/drawing/2014/main" id="{00000000-0008-0000-0B00-000071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50" name="Line 194">
          <a:extLst>
            <a:ext uri="{FF2B5EF4-FFF2-40B4-BE49-F238E27FC236}">
              <a16:creationId xmlns:a16="http://schemas.microsoft.com/office/drawing/2014/main" id="{00000000-0008-0000-0B00-000072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51" name="Line 195">
          <a:extLst>
            <a:ext uri="{FF2B5EF4-FFF2-40B4-BE49-F238E27FC236}">
              <a16:creationId xmlns:a16="http://schemas.microsoft.com/office/drawing/2014/main" id="{00000000-0008-0000-0B00-000073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52" name="Line 196">
          <a:extLst>
            <a:ext uri="{FF2B5EF4-FFF2-40B4-BE49-F238E27FC236}">
              <a16:creationId xmlns:a16="http://schemas.microsoft.com/office/drawing/2014/main" id="{00000000-0008-0000-0B00-000074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53" name="Line 197">
          <a:extLst>
            <a:ext uri="{FF2B5EF4-FFF2-40B4-BE49-F238E27FC236}">
              <a16:creationId xmlns:a16="http://schemas.microsoft.com/office/drawing/2014/main" id="{00000000-0008-0000-0B00-000075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54" name="Line 198">
          <a:extLst>
            <a:ext uri="{FF2B5EF4-FFF2-40B4-BE49-F238E27FC236}">
              <a16:creationId xmlns:a16="http://schemas.microsoft.com/office/drawing/2014/main" id="{00000000-0008-0000-0B00-000076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55" name="Line 199">
          <a:extLst>
            <a:ext uri="{FF2B5EF4-FFF2-40B4-BE49-F238E27FC236}">
              <a16:creationId xmlns:a16="http://schemas.microsoft.com/office/drawing/2014/main" id="{00000000-0008-0000-0B00-000077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56" name="Line 200">
          <a:extLst>
            <a:ext uri="{FF2B5EF4-FFF2-40B4-BE49-F238E27FC236}">
              <a16:creationId xmlns:a16="http://schemas.microsoft.com/office/drawing/2014/main" id="{00000000-0008-0000-0B00-000078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57" name="Line 201">
          <a:extLst>
            <a:ext uri="{FF2B5EF4-FFF2-40B4-BE49-F238E27FC236}">
              <a16:creationId xmlns:a16="http://schemas.microsoft.com/office/drawing/2014/main" id="{00000000-0008-0000-0B00-000079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58" name="Line 202">
          <a:extLst>
            <a:ext uri="{FF2B5EF4-FFF2-40B4-BE49-F238E27FC236}">
              <a16:creationId xmlns:a16="http://schemas.microsoft.com/office/drawing/2014/main" id="{00000000-0008-0000-0B00-00007A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59" name="Line 203">
          <a:extLst>
            <a:ext uri="{FF2B5EF4-FFF2-40B4-BE49-F238E27FC236}">
              <a16:creationId xmlns:a16="http://schemas.microsoft.com/office/drawing/2014/main" id="{00000000-0008-0000-0B00-00007B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60" name="Line 204">
          <a:extLst>
            <a:ext uri="{FF2B5EF4-FFF2-40B4-BE49-F238E27FC236}">
              <a16:creationId xmlns:a16="http://schemas.microsoft.com/office/drawing/2014/main" id="{00000000-0008-0000-0B00-00007C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61" name="Line 205">
          <a:extLst>
            <a:ext uri="{FF2B5EF4-FFF2-40B4-BE49-F238E27FC236}">
              <a16:creationId xmlns:a16="http://schemas.microsoft.com/office/drawing/2014/main" id="{00000000-0008-0000-0B00-00007D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62" name="Line 206">
          <a:extLst>
            <a:ext uri="{FF2B5EF4-FFF2-40B4-BE49-F238E27FC236}">
              <a16:creationId xmlns:a16="http://schemas.microsoft.com/office/drawing/2014/main" id="{00000000-0008-0000-0B00-00007E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63" name="Line 207">
          <a:extLst>
            <a:ext uri="{FF2B5EF4-FFF2-40B4-BE49-F238E27FC236}">
              <a16:creationId xmlns:a16="http://schemas.microsoft.com/office/drawing/2014/main" id="{00000000-0008-0000-0B00-00007F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47625</xdr:colOff>
      <xdr:row>0</xdr:row>
      <xdr:rowOff>0</xdr:rowOff>
    </xdr:from>
    <xdr:to>
      <xdr:col>14</xdr:col>
      <xdr:colOff>133350</xdr:colOff>
      <xdr:row>0</xdr:row>
      <xdr:rowOff>0</xdr:rowOff>
    </xdr:to>
    <xdr:sp macro="" textlink="">
      <xdr:nvSpPr>
        <xdr:cNvPr id="219264" name="AutoShape 208">
          <a:extLst>
            <a:ext uri="{FF2B5EF4-FFF2-40B4-BE49-F238E27FC236}">
              <a16:creationId xmlns:a16="http://schemas.microsoft.com/office/drawing/2014/main" id="{00000000-0008-0000-0B00-000080580300}"/>
            </a:ext>
          </a:extLst>
        </xdr:cNvPr>
        <xdr:cNvSpPr>
          <a:spLocks noChangeArrowheads="1"/>
        </xdr:cNvSpPr>
      </xdr:nvSpPr>
      <xdr:spPr bwMode="auto">
        <a:xfrm>
          <a:off x="447675" y="0"/>
          <a:ext cx="2486025"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190500</xdr:colOff>
      <xdr:row>1</xdr:row>
      <xdr:rowOff>9525</xdr:rowOff>
    </xdr:from>
    <xdr:to>
      <xdr:col>25</xdr:col>
      <xdr:colOff>47625</xdr:colOff>
      <xdr:row>2</xdr:row>
      <xdr:rowOff>57150</xdr:rowOff>
    </xdr:to>
    <xdr:sp macro="" textlink="">
      <xdr:nvSpPr>
        <xdr:cNvPr id="178" name="AutoShape 212">
          <a:extLst>
            <a:ext uri="{FF2B5EF4-FFF2-40B4-BE49-F238E27FC236}">
              <a16:creationId xmlns:a16="http://schemas.microsoft.com/office/drawing/2014/main" id="{00000000-0008-0000-0B00-0000B2000000}"/>
            </a:ext>
          </a:extLst>
        </xdr:cNvPr>
        <xdr:cNvSpPr>
          <a:spLocks noChangeArrowheads="1"/>
        </xdr:cNvSpPr>
      </xdr:nvSpPr>
      <xdr:spPr bwMode="auto">
        <a:xfrm>
          <a:off x="2390775" y="180975"/>
          <a:ext cx="2657475" cy="295275"/>
        </a:xfrm>
        <a:prstGeom prst="flowChartAlternateProcess">
          <a:avLst/>
        </a:prstGeom>
        <a:solidFill>
          <a:srgbClr val="FFFF99"/>
        </a:solidFill>
        <a:ln w="38100" cmpd="dbl">
          <a:solidFill>
            <a:srgbClr val="000000"/>
          </a:solidFill>
          <a:miter lim="800000"/>
          <a:headEnd/>
          <a:tailEnd/>
        </a:ln>
        <a:effectLst/>
      </xdr:spPr>
      <xdr:txBody>
        <a:bodyPr vertOverflow="clip" wrap="square" lIns="36576" tIns="18288" rIns="36576" bIns="18288" anchor="ctr" upright="1"/>
        <a:lstStyle/>
        <a:p>
          <a:pPr algn="ctr" rtl="0">
            <a:defRPr sz="1000"/>
          </a:pPr>
          <a:r>
            <a:rPr lang="ja-JP" altLang="en-US" sz="1100" b="1" i="0" strike="noStrike">
              <a:solidFill>
                <a:srgbClr val="000000"/>
              </a:solidFill>
              <a:latin typeface="ＭＳ Ｐゴシック"/>
              <a:ea typeface="ＭＳ Ｐゴシック"/>
            </a:rPr>
            <a:t>保育士の必要配置と配置基準</a:t>
          </a:r>
        </a:p>
      </xdr:txBody>
    </xdr:sp>
    <xdr:clientData/>
  </xdr:twoCellAnchor>
  <xdr:twoCellAnchor>
    <xdr:from>
      <xdr:col>11</xdr:col>
      <xdr:colOff>28575</xdr:colOff>
      <xdr:row>31</xdr:row>
      <xdr:rowOff>9525</xdr:rowOff>
    </xdr:from>
    <xdr:to>
      <xdr:col>28</xdr:col>
      <xdr:colOff>171450</xdr:colOff>
      <xdr:row>32</xdr:row>
      <xdr:rowOff>57150</xdr:rowOff>
    </xdr:to>
    <xdr:sp macro="" textlink="">
      <xdr:nvSpPr>
        <xdr:cNvPr id="179" name="AutoShape 213">
          <a:extLst>
            <a:ext uri="{FF2B5EF4-FFF2-40B4-BE49-F238E27FC236}">
              <a16:creationId xmlns:a16="http://schemas.microsoft.com/office/drawing/2014/main" id="{00000000-0008-0000-0B00-0000B3000000}"/>
            </a:ext>
          </a:extLst>
        </xdr:cNvPr>
        <xdr:cNvSpPr>
          <a:spLocks noChangeArrowheads="1"/>
        </xdr:cNvSpPr>
      </xdr:nvSpPr>
      <xdr:spPr bwMode="auto">
        <a:xfrm>
          <a:off x="2228850" y="5838825"/>
          <a:ext cx="3543300" cy="295275"/>
        </a:xfrm>
        <a:prstGeom prst="flowChartAlternateProcess">
          <a:avLst/>
        </a:prstGeom>
        <a:solidFill>
          <a:srgbClr val="FFFF99"/>
        </a:solidFill>
        <a:ln w="38100" cmpd="dbl">
          <a:solidFill>
            <a:srgbClr val="000000"/>
          </a:solidFill>
          <a:miter lim="800000"/>
          <a:headEnd/>
          <a:tailEnd/>
        </a:ln>
        <a:effectLst/>
      </xdr:spPr>
      <xdr:txBody>
        <a:bodyPr vertOverflow="clip" wrap="square" lIns="36576" tIns="18288" rIns="36576" bIns="18288" anchor="ctr" upright="1"/>
        <a:lstStyle/>
        <a:p>
          <a:pPr algn="ctr" rtl="0">
            <a:defRPr sz="1000"/>
          </a:pPr>
          <a:r>
            <a:rPr lang="ja-JP" altLang="en-US" sz="1100" b="1" i="0" strike="noStrike">
              <a:solidFill>
                <a:srgbClr val="000000"/>
              </a:solidFill>
              <a:latin typeface="ＭＳ Ｐゴシック"/>
              <a:ea typeface="ＭＳ Ｐゴシック"/>
            </a:rPr>
            <a:t>保育所の開所時間と保育士配置時間数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3175" cap="flat" cmpd="sng" algn="ctr">
          <a:solidFill>
            <a:srgbClr val="000000"/>
          </a:solidFill>
          <a:prstDash val="solid"/>
          <a:round/>
          <a:headEnd type="stealth"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3175" cap="flat" cmpd="sng" algn="ctr">
          <a:solidFill>
            <a:srgbClr val="000000"/>
          </a:solidFill>
          <a:prstDash val="solid"/>
          <a:round/>
          <a:headEnd type="stealth"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oleObject" Target="../embeddings/oleObject2.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1.bin"/><Relationship Id="rId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63" Type="http://schemas.openxmlformats.org/officeDocument/2006/relationships/ctrlProp" Target="../ctrlProps/ctrlProp60.xml"/><Relationship Id="rId84" Type="http://schemas.openxmlformats.org/officeDocument/2006/relationships/ctrlProp" Target="../ctrlProps/ctrlProp81.xml"/><Relationship Id="rId138" Type="http://schemas.openxmlformats.org/officeDocument/2006/relationships/ctrlProp" Target="../ctrlProps/ctrlProp135.xml"/><Relationship Id="rId159" Type="http://schemas.openxmlformats.org/officeDocument/2006/relationships/ctrlProp" Target="../ctrlProps/ctrlProp156.xml"/><Relationship Id="rId170" Type="http://schemas.openxmlformats.org/officeDocument/2006/relationships/ctrlProp" Target="../ctrlProps/ctrlProp167.xml"/><Relationship Id="rId191" Type="http://schemas.openxmlformats.org/officeDocument/2006/relationships/ctrlProp" Target="../ctrlProps/ctrlProp188.xml"/><Relationship Id="rId205" Type="http://schemas.openxmlformats.org/officeDocument/2006/relationships/ctrlProp" Target="../ctrlProps/ctrlProp202.xml"/><Relationship Id="rId226" Type="http://schemas.openxmlformats.org/officeDocument/2006/relationships/ctrlProp" Target="../ctrlProps/ctrlProp22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53" Type="http://schemas.openxmlformats.org/officeDocument/2006/relationships/ctrlProp" Target="../ctrlProps/ctrlProp50.xml"/><Relationship Id="rId74" Type="http://schemas.openxmlformats.org/officeDocument/2006/relationships/ctrlProp" Target="../ctrlProps/ctrlProp71.xml"/><Relationship Id="rId128" Type="http://schemas.openxmlformats.org/officeDocument/2006/relationships/ctrlProp" Target="../ctrlProps/ctrlProp125.xml"/><Relationship Id="rId149" Type="http://schemas.openxmlformats.org/officeDocument/2006/relationships/ctrlProp" Target="../ctrlProps/ctrlProp146.xml"/><Relationship Id="rId5" Type="http://schemas.openxmlformats.org/officeDocument/2006/relationships/ctrlProp" Target="../ctrlProps/ctrlProp2.xml"/><Relationship Id="rId95" Type="http://schemas.openxmlformats.org/officeDocument/2006/relationships/ctrlProp" Target="../ctrlProps/ctrlProp92.xml"/><Relationship Id="rId160" Type="http://schemas.openxmlformats.org/officeDocument/2006/relationships/ctrlProp" Target="../ctrlProps/ctrlProp157.xml"/><Relationship Id="rId181" Type="http://schemas.openxmlformats.org/officeDocument/2006/relationships/ctrlProp" Target="../ctrlProps/ctrlProp178.xml"/><Relationship Id="rId216" Type="http://schemas.openxmlformats.org/officeDocument/2006/relationships/ctrlProp" Target="../ctrlProps/ctrlProp213.xml"/><Relationship Id="rId237" Type="http://schemas.openxmlformats.org/officeDocument/2006/relationships/ctrlProp" Target="../ctrlProps/ctrlProp234.xml"/><Relationship Id="rId22" Type="http://schemas.openxmlformats.org/officeDocument/2006/relationships/ctrlProp" Target="../ctrlProps/ctrlProp19.xml"/><Relationship Id="rId43" Type="http://schemas.openxmlformats.org/officeDocument/2006/relationships/ctrlProp" Target="../ctrlProps/ctrlProp40.xml"/><Relationship Id="rId64" Type="http://schemas.openxmlformats.org/officeDocument/2006/relationships/ctrlProp" Target="../ctrlProps/ctrlProp61.xml"/><Relationship Id="rId118" Type="http://schemas.openxmlformats.org/officeDocument/2006/relationships/ctrlProp" Target="../ctrlProps/ctrlProp115.xml"/><Relationship Id="rId139" Type="http://schemas.openxmlformats.org/officeDocument/2006/relationships/ctrlProp" Target="../ctrlProps/ctrlProp136.xml"/><Relationship Id="rId85" Type="http://schemas.openxmlformats.org/officeDocument/2006/relationships/ctrlProp" Target="../ctrlProps/ctrlProp82.xml"/><Relationship Id="rId150" Type="http://schemas.openxmlformats.org/officeDocument/2006/relationships/ctrlProp" Target="../ctrlProps/ctrlProp147.xml"/><Relationship Id="rId171" Type="http://schemas.openxmlformats.org/officeDocument/2006/relationships/ctrlProp" Target="../ctrlProps/ctrlProp168.xml"/><Relationship Id="rId192" Type="http://schemas.openxmlformats.org/officeDocument/2006/relationships/ctrlProp" Target="../ctrlProps/ctrlProp189.xml"/><Relationship Id="rId206" Type="http://schemas.openxmlformats.org/officeDocument/2006/relationships/ctrlProp" Target="../ctrlProps/ctrlProp203.xml"/><Relationship Id="rId227" Type="http://schemas.openxmlformats.org/officeDocument/2006/relationships/ctrlProp" Target="../ctrlProps/ctrlProp224.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40" Type="http://schemas.openxmlformats.org/officeDocument/2006/relationships/ctrlProp" Target="../ctrlProps/ctrlProp137.xml"/><Relationship Id="rId145" Type="http://schemas.openxmlformats.org/officeDocument/2006/relationships/ctrlProp" Target="../ctrlProps/ctrlProp142.xml"/><Relationship Id="rId161" Type="http://schemas.openxmlformats.org/officeDocument/2006/relationships/ctrlProp" Target="../ctrlProps/ctrlProp158.xml"/><Relationship Id="rId166" Type="http://schemas.openxmlformats.org/officeDocument/2006/relationships/ctrlProp" Target="../ctrlProps/ctrlProp163.xml"/><Relationship Id="rId182" Type="http://schemas.openxmlformats.org/officeDocument/2006/relationships/ctrlProp" Target="../ctrlProps/ctrlProp179.xml"/><Relationship Id="rId187" Type="http://schemas.openxmlformats.org/officeDocument/2006/relationships/ctrlProp" Target="../ctrlProps/ctrlProp184.xml"/><Relationship Id="rId217" Type="http://schemas.openxmlformats.org/officeDocument/2006/relationships/ctrlProp" Target="../ctrlProps/ctrlProp214.xml"/><Relationship Id="rId1" Type="http://schemas.openxmlformats.org/officeDocument/2006/relationships/printerSettings" Target="../printerSettings/printerSettings4.bin"/><Relationship Id="rId6" Type="http://schemas.openxmlformats.org/officeDocument/2006/relationships/ctrlProp" Target="../ctrlProps/ctrlProp3.xml"/><Relationship Id="rId212" Type="http://schemas.openxmlformats.org/officeDocument/2006/relationships/ctrlProp" Target="../ctrlProps/ctrlProp209.xml"/><Relationship Id="rId233" Type="http://schemas.openxmlformats.org/officeDocument/2006/relationships/ctrlProp" Target="../ctrlProps/ctrlProp230.xml"/><Relationship Id="rId238" Type="http://schemas.openxmlformats.org/officeDocument/2006/relationships/ctrlProp" Target="../ctrlProps/ctrlProp235.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0" Type="http://schemas.openxmlformats.org/officeDocument/2006/relationships/ctrlProp" Target="../ctrlProps/ctrlProp127.xml"/><Relationship Id="rId135" Type="http://schemas.openxmlformats.org/officeDocument/2006/relationships/ctrlProp" Target="../ctrlProps/ctrlProp132.xml"/><Relationship Id="rId151" Type="http://schemas.openxmlformats.org/officeDocument/2006/relationships/ctrlProp" Target="../ctrlProps/ctrlProp148.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172" Type="http://schemas.openxmlformats.org/officeDocument/2006/relationships/ctrlProp" Target="../ctrlProps/ctrlProp169.xml"/><Relationship Id="rId193" Type="http://schemas.openxmlformats.org/officeDocument/2006/relationships/ctrlProp" Target="../ctrlProps/ctrlProp190.xml"/><Relationship Id="rId202" Type="http://schemas.openxmlformats.org/officeDocument/2006/relationships/ctrlProp" Target="../ctrlProps/ctrlProp199.xml"/><Relationship Id="rId207" Type="http://schemas.openxmlformats.org/officeDocument/2006/relationships/ctrlProp" Target="../ctrlProps/ctrlProp204.xml"/><Relationship Id="rId223" Type="http://schemas.openxmlformats.org/officeDocument/2006/relationships/ctrlProp" Target="../ctrlProps/ctrlProp220.xml"/><Relationship Id="rId228" Type="http://schemas.openxmlformats.org/officeDocument/2006/relationships/ctrlProp" Target="../ctrlProps/ctrlProp225.xml"/><Relationship Id="rId244" Type="http://schemas.openxmlformats.org/officeDocument/2006/relationships/ctrlProp" Target="../ctrlProps/ctrlProp241.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183" Type="http://schemas.openxmlformats.org/officeDocument/2006/relationships/ctrlProp" Target="../ctrlProps/ctrlProp180.xml"/><Relationship Id="rId213" Type="http://schemas.openxmlformats.org/officeDocument/2006/relationships/ctrlProp" Target="../ctrlProps/ctrlProp210.xml"/><Relationship Id="rId218" Type="http://schemas.openxmlformats.org/officeDocument/2006/relationships/ctrlProp" Target="../ctrlProps/ctrlProp215.xml"/><Relationship Id="rId234" Type="http://schemas.openxmlformats.org/officeDocument/2006/relationships/ctrlProp" Target="../ctrlProps/ctrlProp231.xml"/><Relationship Id="rId239" Type="http://schemas.openxmlformats.org/officeDocument/2006/relationships/ctrlProp" Target="../ctrlProps/ctrlProp236.xml"/><Relationship Id="rId2" Type="http://schemas.openxmlformats.org/officeDocument/2006/relationships/drawing" Target="../drawings/drawing2.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199" Type="http://schemas.openxmlformats.org/officeDocument/2006/relationships/ctrlProp" Target="../ctrlProps/ctrlProp196.xml"/><Relationship Id="rId203" Type="http://schemas.openxmlformats.org/officeDocument/2006/relationships/ctrlProp" Target="../ctrlProps/ctrlProp200.xml"/><Relationship Id="rId208" Type="http://schemas.openxmlformats.org/officeDocument/2006/relationships/ctrlProp" Target="../ctrlProps/ctrlProp205.xml"/><Relationship Id="rId229" Type="http://schemas.openxmlformats.org/officeDocument/2006/relationships/ctrlProp" Target="../ctrlProps/ctrlProp226.xml"/><Relationship Id="rId19" Type="http://schemas.openxmlformats.org/officeDocument/2006/relationships/ctrlProp" Target="../ctrlProps/ctrlProp16.xml"/><Relationship Id="rId224" Type="http://schemas.openxmlformats.org/officeDocument/2006/relationships/ctrlProp" Target="../ctrlProps/ctrlProp221.xml"/><Relationship Id="rId240" Type="http://schemas.openxmlformats.org/officeDocument/2006/relationships/ctrlProp" Target="../ctrlProps/ctrlProp237.xml"/><Relationship Id="rId245" Type="http://schemas.openxmlformats.org/officeDocument/2006/relationships/ctrlProp" Target="../ctrlProps/ctrlProp242.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189" Type="http://schemas.openxmlformats.org/officeDocument/2006/relationships/ctrlProp" Target="../ctrlProps/ctrlProp186.xml"/><Relationship Id="rId219" Type="http://schemas.openxmlformats.org/officeDocument/2006/relationships/ctrlProp" Target="../ctrlProps/ctrlProp216.xml"/><Relationship Id="rId3" Type="http://schemas.openxmlformats.org/officeDocument/2006/relationships/vmlDrawing" Target="../drawings/vmlDrawing3.vml"/><Relationship Id="rId214" Type="http://schemas.openxmlformats.org/officeDocument/2006/relationships/ctrlProp" Target="../ctrlProps/ctrlProp211.xml"/><Relationship Id="rId230" Type="http://schemas.openxmlformats.org/officeDocument/2006/relationships/ctrlProp" Target="../ctrlProps/ctrlProp227.xml"/><Relationship Id="rId235" Type="http://schemas.openxmlformats.org/officeDocument/2006/relationships/ctrlProp" Target="../ctrlProps/ctrlProp232.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95" Type="http://schemas.openxmlformats.org/officeDocument/2006/relationships/ctrlProp" Target="../ctrlProps/ctrlProp192.xml"/><Relationship Id="rId209" Type="http://schemas.openxmlformats.org/officeDocument/2006/relationships/ctrlProp" Target="../ctrlProps/ctrlProp206.xml"/><Relationship Id="rId190" Type="http://schemas.openxmlformats.org/officeDocument/2006/relationships/ctrlProp" Target="../ctrlProps/ctrlProp187.xml"/><Relationship Id="rId204" Type="http://schemas.openxmlformats.org/officeDocument/2006/relationships/ctrlProp" Target="../ctrlProps/ctrlProp201.xml"/><Relationship Id="rId220" Type="http://schemas.openxmlformats.org/officeDocument/2006/relationships/ctrlProp" Target="../ctrlProps/ctrlProp217.xml"/><Relationship Id="rId225" Type="http://schemas.openxmlformats.org/officeDocument/2006/relationships/ctrlProp" Target="../ctrlProps/ctrlProp222.xml"/><Relationship Id="rId241" Type="http://schemas.openxmlformats.org/officeDocument/2006/relationships/ctrlProp" Target="../ctrlProps/ctrlProp23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 Id="rId185" Type="http://schemas.openxmlformats.org/officeDocument/2006/relationships/ctrlProp" Target="../ctrlProps/ctrlProp182.xml"/><Relationship Id="rId4" Type="http://schemas.openxmlformats.org/officeDocument/2006/relationships/ctrlProp" Target="../ctrlProps/ctrlProp1.xml"/><Relationship Id="rId9" Type="http://schemas.openxmlformats.org/officeDocument/2006/relationships/ctrlProp" Target="../ctrlProps/ctrlProp6.xml"/><Relationship Id="rId180" Type="http://schemas.openxmlformats.org/officeDocument/2006/relationships/ctrlProp" Target="../ctrlProps/ctrlProp177.xml"/><Relationship Id="rId210" Type="http://schemas.openxmlformats.org/officeDocument/2006/relationships/ctrlProp" Target="../ctrlProps/ctrlProp207.xml"/><Relationship Id="rId215" Type="http://schemas.openxmlformats.org/officeDocument/2006/relationships/ctrlProp" Target="../ctrlProps/ctrlProp212.xml"/><Relationship Id="rId236" Type="http://schemas.openxmlformats.org/officeDocument/2006/relationships/ctrlProp" Target="../ctrlProps/ctrlProp233.xml"/><Relationship Id="rId26" Type="http://schemas.openxmlformats.org/officeDocument/2006/relationships/ctrlProp" Target="../ctrlProps/ctrlProp23.xml"/><Relationship Id="rId231" Type="http://schemas.openxmlformats.org/officeDocument/2006/relationships/ctrlProp" Target="../ctrlProps/ctrlProp228.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196" Type="http://schemas.openxmlformats.org/officeDocument/2006/relationships/ctrlProp" Target="../ctrlProps/ctrlProp193.xml"/><Relationship Id="rId200" Type="http://schemas.openxmlformats.org/officeDocument/2006/relationships/ctrlProp" Target="../ctrlProps/ctrlProp197.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11" Type="http://schemas.openxmlformats.org/officeDocument/2006/relationships/ctrlProp" Target="../ctrlProps/ctrlProp208.xml"/><Relationship Id="rId232" Type="http://schemas.openxmlformats.org/officeDocument/2006/relationships/ctrlProp" Target="../ctrlProps/ctrlProp229.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4"/>
  </sheetPr>
  <dimension ref="A1:AJ16"/>
  <sheetViews>
    <sheetView showGridLines="0" view="pageBreakPreview" zoomScale="110" zoomScaleNormal="110" zoomScaleSheetLayoutView="110" workbookViewId="0">
      <selection activeCell="A8" sqref="A8"/>
    </sheetView>
  </sheetViews>
  <sheetFormatPr defaultRowHeight="12"/>
  <cols>
    <col min="1" max="72" width="2.625" style="42" customWidth="1"/>
    <col min="73" max="16384" width="9" style="42"/>
  </cols>
  <sheetData>
    <row r="1" spans="1:36" s="57" customFormat="1" ht="20.100000000000001" customHeight="1">
      <c r="A1" s="731"/>
      <c r="B1" s="731"/>
      <c r="C1" s="731"/>
      <c r="D1" s="731"/>
      <c r="E1" s="731"/>
      <c r="F1" s="731"/>
      <c r="G1" s="731"/>
      <c r="H1" s="731"/>
      <c r="I1" s="731"/>
      <c r="J1" s="731"/>
      <c r="K1" s="731"/>
      <c r="L1" s="731"/>
      <c r="M1" s="731"/>
      <c r="N1" s="731"/>
      <c r="O1" s="731"/>
      <c r="P1" s="731"/>
      <c r="Q1" s="731"/>
      <c r="R1" s="731"/>
      <c r="S1" s="731"/>
      <c r="T1" s="731"/>
      <c r="U1" s="731"/>
      <c r="V1" s="731"/>
      <c r="W1" s="731"/>
      <c r="X1" s="731"/>
      <c r="Y1" s="731"/>
      <c r="Z1" s="731"/>
      <c r="AA1" s="731"/>
      <c r="AB1" s="731"/>
      <c r="AC1" s="731"/>
      <c r="AD1" s="731"/>
      <c r="AE1" s="731"/>
      <c r="AF1" s="731"/>
      <c r="AG1" s="731"/>
      <c r="AH1" s="731"/>
      <c r="AI1" s="731"/>
      <c r="AJ1" s="731"/>
    </row>
    <row r="2" spans="1:36" s="57" customFormat="1" ht="20.100000000000001" customHeight="1">
      <c r="A2" s="731" t="s">
        <v>823</v>
      </c>
      <c r="B2" s="731"/>
      <c r="C2" s="731"/>
      <c r="D2" s="731"/>
      <c r="E2" s="731"/>
      <c r="F2" s="731"/>
      <c r="G2" s="731"/>
      <c r="H2" s="731"/>
      <c r="I2" s="731"/>
      <c r="J2" s="731"/>
      <c r="K2" s="731"/>
      <c r="L2" s="731"/>
      <c r="M2" s="731"/>
      <c r="N2" s="731"/>
      <c r="O2" s="731"/>
      <c r="P2" s="731"/>
      <c r="Q2" s="731"/>
      <c r="R2" s="731"/>
      <c r="S2" s="731"/>
      <c r="T2" s="731"/>
      <c r="U2" s="731"/>
      <c r="V2" s="731"/>
      <c r="W2" s="731"/>
      <c r="X2" s="731"/>
      <c r="Y2" s="731"/>
      <c r="Z2" s="731"/>
      <c r="AA2" s="731"/>
      <c r="AB2" s="731"/>
      <c r="AC2" s="731"/>
      <c r="AD2" s="731"/>
      <c r="AE2" s="731"/>
      <c r="AF2" s="731"/>
      <c r="AG2" s="731"/>
      <c r="AH2" s="731"/>
      <c r="AI2" s="731"/>
      <c r="AJ2" s="731"/>
    </row>
    <row r="3" spans="1:36" s="57" customFormat="1" ht="20.100000000000001" customHeight="1">
      <c r="A3" s="60"/>
      <c r="B3" s="60"/>
      <c r="C3" s="60"/>
      <c r="D3" s="60"/>
      <c r="E3" s="60"/>
      <c r="F3" s="60"/>
      <c r="G3" s="60"/>
      <c r="H3" s="60"/>
      <c r="I3" s="60"/>
      <c r="J3" s="60"/>
      <c r="K3" s="60"/>
      <c r="L3" s="60"/>
      <c r="M3" s="60"/>
      <c r="N3" s="60"/>
      <c r="O3" s="60"/>
      <c r="P3" s="60"/>
      <c r="Q3" s="60"/>
      <c r="R3" s="60"/>
      <c r="S3" s="60"/>
      <c r="T3" s="60"/>
      <c r="U3" s="60"/>
      <c r="V3" s="60"/>
      <c r="W3" s="60"/>
      <c r="X3" s="60"/>
      <c r="Y3" s="60"/>
      <c r="Z3" s="60"/>
      <c r="AA3" s="60"/>
      <c r="AB3" s="60"/>
      <c r="AC3" s="60"/>
      <c r="AD3" s="60"/>
      <c r="AE3" s="60"/>
      <c r="AF3" s="60"/>
      <c r="AG3" s="60"/>
      <c r="AH3" s="60"/>
      <c r="AI3" s="60"/>
      <c r="AJ3" s="60"/>
    </row>
    <row r="4" spans="1:36" ht="20.100000000000001" customHeight="1">
      <c r="A4" s="58" t="s">
        <v>239</v>
      </c>
      <c r="B4" s="42" t="s">
        <v>184</v>
      </c>
    </row>
    <row r="5" spans="1:36" ht="20.100000000000001" customHeight="1">
      <c r="B5" s="59" t="s">
        <v>185</v>
      </c>
      <c r="D5" s="732" t="s">
        <v>190</v>
      </c>
      <c r="E5" s="733"/>
      <c r="F5" s="733"/>
      <c r="G5" s="734"/>
      <c r="H5" s="42" t="s">
        <v>417</v>
      </c>
    </row>
    <row r="6" spans="1:36" ht="20.100000000000001" customHeight="1">
      <c r="I6" s="39"/>
    </row>
    <row r="7" spans="1:36" ht="20.100000000000001" customHeight="1">
      <c r="G7" s="42" t="s">
        <v>186</v>
      </c>
    </row>
    <row r="8" spans="1:36" ht="20.100000000000001" customHeight="1"/>
    <row r="9" spans="1:36" ht="20.100000000000001" customHeight="1">
      <c r="D9" s="42" t="s">
        <v>43</v>
      </c>
    </row>
    <row r="10" spans="1:36" ht="20.100000000000001" customHeight="1">
      <c r="U10" s="61" t="s">
        <v>191</v>
      </c>
    </row>
    <row r="11" spans="1:36" ht="20.100000000000001" customHeight="1">
      <c r="U11" s="61" t="s">
        <v>10</v>
      </c>
    </row>
    <row r="12" spans="1:36" ht="20.100000000000001" customHeight="1">
      <c r="U12" s="61"/>
    </row>
    <row r="13" spans="1:36" ht="20.100000000000001" customHeight="1">
      <c r="B13" s="59" t="s">
        <v>187</v>
      </c>
      <c r="D13" s="735" t="s">
        <v>304</v>
      </c>
      <c r="E13" s="736"/>
      <c r="F13" s="736"/>
      <c r="G13" s="737"/>
      <c r="H13" s="42" t="s">
        <v>305</v>
      </c>
      <c r="U13" s="61"/>
    </row>
    <row r="14" spans="1:36" ht="20.100000000000001" customHeight="1">
      <c r="B14" s="59"/>
      <c r="U14" s="61"/>
    </row>
    <row r="15" spans="1:36" ht="20.100000000000001" customHeight="1">
      <c r="B15" s="59" t="s">
        <v>240</v>
      </c>
      <c r="D15" s="42" t="s">
        <v>351</v>
      </c>
    </row>
    <row r="16" spans="1:36" ht="20.100000000000001" customHeight="1">
      <c r="B16" s="59"/>
    </row>
  </sheetData>
  <mergeCells count="4">
    <mergeCell ref="A1:AJ1"/>
    <mergeCell ref="A2:AJ2"/>
    <mergeCell ref="D5:G5"/>
    <mergeCell ref="D13:G13"/>
  </mergeCells>
  <phoneticPr fontId="2"/>
  <dataValidations count="2">
    <dataValidation type="list" allowBlank="1" showInputMessage="1" showErrorMessage="1" sqref="I6" xr:uid="{00000000-0002-0000-0000-000000000000}">
      <formula1>"○"</formula1>
    </dataValidation>
    <dataValidation type="list" allowBlank="1" showInputMessage="1" showErrorMessage="1" sqref="D5:G5" xr:uid="{00000000-0002-0000-0000-000001000000}">
      <formula1>"薄緑色"</formula1>
    </dataValidation>
  </dataValidations>
  <printOptions horizontalCentered="1"/>
  <pageMargins left="0.39370078740157483" right="0.39370078740157483" top="0.59055118110236227" bottom="0.59055118110236227" header="0.51181102362204722" footer="0.51181102362204722"/>
  <pageSetup paperSize="9" scale="98" orientation="portrait" blackAndWhite="1" r:id="rId1"/>
  <headerFooter alignWithMargins="0"/>
  <drawing r:id="rId2"/>
  <legacyDrawing r:id="rId3"/>
  <oleObjects>
    <mc:AlternateContent xmlns:mc="http://schemas.openxmlformats.org/markup-compatibility/2006">
      <mc:Choice Requires="x14">
        <oleObject progId="Paint.Picture" shapeId="59396" r:id="rId4">
          <objectPr defaultSize="0" r:id="rId5">
            <anchor moveWithCells="1">
              <from>
                <xdr:col>3</xdr:col>
                <xdr:colOff>161925</xdr:colOff>
                <xdr:row>6</xdr:row>
                <xdr:rowOff>9525</xdr:rowOff>
              </from>
              <to>
                <xdr:col>5</xdr:col>
                <xdr:colOff>133350</xdr:colOff>
                <xdr:row>7</xdr:row>
                <xdr:rowOff>19050</xdr:rowOff>
              </to>
            </anchor>
          </objectPr>
        </oleObject>
      </mc:Choice>
      <mc:Fallback>
        <oleObject progId="Paint.Picture" shapeId="59396" r:id="rId4"/>
      </mc:Fallback>
    </mc:AlternateContent>
    <mc:AlternateContent xmlns:mc="http://schemas.openxmlformats.org/markup-compatibility/2006">
      <mc:Choice Requires="x14">
        <oleObject progId="Paint.Picture" shapeId="59398" r:id="rId6">
          <objectPr defaultSize="0" r:id="rId7">
            <anchor moveWithCells="1">
              <from>
                <xdr:col>4</xdr:col>
                <xdr:colOff>57150</xdr:colOff>
                <xdr:row>8</xdr:row>
                <xdr:rowOff>19050</xdr:rowOff>
              </from>
              <to>
                <xdr:col>18</xdr:col>
                <xdr:colOff>57150</xdr:colOff>
                <xdr:row>11</xdr:row>
                <xdr:rowOff>28575</xdr:rowOff>
              </to>
            </anchor>
          </objectPr>
        </oleObject>
      </mc:Choice>
      <mc:Fallback>
        <oleObject progId="Paint.Picture" shapeId="59398" r:id="rId6"/>
      </mc:Fallback>
    </mc:AlternateContent>
  </oleObjec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pageSetUpPr fitToPage="1"/>
  </sheetPr>
  <dimension ref="A1:BK85"/>
  <sheetViews>
    <sheetView showZeros="0" view="pageBreakPreview" topLeftCell="A7" zoomScaleNormal="100" zoomScaleSheetLayoutView="100" zoomScalePageLayoutView="85" workbookViewId="0">
      <selection activeCell="B81" sqref="B81"/>
    </sheetView>
  </sheetViews>
  <sheetFormatPr defaultColWidth="0" defaultRowHeight="10.5"/>
  <cols>
    <col min="1" max="1" width="4.625" style="396" customWidth="1"/>
    <col min="2" max="2" width="2.625" style="396" customWidth="1"/>
    <col min="3" max="5" width="8.625" style="396" customWidth="1"/>
    <col min="6" max="61" width="1.875" style="396" customWidth="1"/>
    <col min="62" max="62" width="9.625" style="396" customWidth="1"/>
    <col min="63" max="63" width="3.625" style="396" customWidth="1"/>
    <col min="64" max="256" width="0" style="396" hidden="1"/>
    <col min="257" max="257" width="0.875" style="396" customWidth="1"/>
    <col min="258" max="258" width="4.625" style="396" customWidth="1"/>
    <col min="259" max="259" width="2.625" style="396" customWidth="1"/>
    <col min="260" max="261" width="8.625" style="396" customWidth="1"/>
    <col min="262" max="317" width="1.875" style="396" customWidth="1"/>
    <col min="318" max="318" width="9.625" style="396" customWidth="1"/>
    <col min="319" max="319" width="2.625" style="396" customWidth="1"/>
    <col min="320" max="513" width="0" style="396" hidden="1"/>
    <col min="514" max="514" width="4.625" style="396" customWidth="1"/>
    <col min="515" max="515" width="2.625" style="396" customWidth="1"/>
    <col min="516" max="517" width="8.625" style="396" customWidth="1"/>
    <col min="518" max="573" width="1.875" style="396" customWidth="1"/>
    <col min="574" max="574" width="9.625" style="396" customWidth="1"/>
    <col min="575" max="575" width="2.625" style="396" customWidth="1"/>
    <col min="576" max="769" width="0" style="396" hidden="1"/>
    <col min="770" max="770" width="4.625" style="396" customWidth="1"/>
    <col min="771" max="771" width="2.625" style="396" customWidth="1"/>
    <col min="772" max="773" width="8.625" style="396" customWidth="1"/>
    <col min="774" max="829" width="1.875" style="396" customWidth="1"/>
    <col min="830" max="830" width="9.625" style="396" customWidth="1"/>
    <col min="831" max="831" width="2.625" style="396" customWidth="1"/>
    <col min="832" max="1025" width="0" style="396" hidden="1"/>
    <col min="1026" max="1026" width="4.625" style="396" customWidth="1"/>
    <col min="1027" max="1027" width="2.625" style="396" customWidth="1"/>
    <col min="1028" max="1029" width="8.625" style="396" customWidth="1"/>
    <col min="1030" max="1085" width="1.875" style="396" customWidth="1"/>
    <col min="1086" max="1086" width="9.625" style="396" customWidth="1"/>
    <col min="1087" max="1087" width="2.625" style="396" customWidth="1"/>
    <col min="1088" max="1281" width="0" style="396" hidden="1"/>
    <col min="1282" max="1282" width="4.625" style="396" customWidth="1"/>
    <col min="1283" max="1283" width="2.625" style="396" customWidth="1"/>
    <col min="1284" max="1285" width="8.625" style="396" customWidth="1"/>
    <col min="1286" max="1341" width="1.875" style="396" customWidth="1"/>
    <col min="1342" max="1342" width="9.625" style="396" customWidth="1"/>
    <col min="1343" max="1343" width="2.625" style="396" customWidth="1"/>
    <col min="1344" max="1537" width="0" style="396" hidden="1"/>
    <col min="1538" max="1538" width="4.625" style="396" customWidth="1"/>
    <col min="1539" max="1539" width="2.625" style="396" customWidth="1"/>
    <col min="1540" max="1541" width="8.625" style="396" customWidth="1"/>
    <col min="1542" max="1597" width="1.875" style="396" customWidth="1"/>
    <col min="1598" max="1598" width="9.625" style="396" customWidth="1"/>
    <col min="1599" max="1599" width="2.625" style="396" customWidth="1"/>
    <col min="1600" max="1793" width="0" style="396" hidden="1"/>
    <col min="1794" max="1794" width="4.625" style="396" customWidth="1"/>
    <col min="1795" max="1795" width="2.625" style="396" customWidth="1"/>
    <col min="1796" max="1797" width="8.625" style="396" customWidth="1"/>
    <col min="1798" max="1853" width="1.875" style="396" customWidth="1"/>
    <col min="1854" max="1854" width="9.625" style="396" customWidth="1"/>
    <col min="1855" max="1855" width="2.625" style="396" customWidth="1"/>
    <col min="1856" max="2049" width="0" style="396" hidden="1"/>
    <col min="2050" max="2050" width="4.625" style="396" customWidth="1"/>
    <col min="2051" max="2051" width="2.625" style="396" customWidth="1"/>
    <col min="2052" max="2053" width="8.625" style="396" customWidth="1"/>
    <col min="2054" max="2109" width="1.875" style="396" customWidth="1"/>
    <col min="2110" max="2110" width="9.625" style="396" customWidth="1"/>
    <col min="2111" max="2111" width="2.625" style="396" customWidth="1"/>
    <col min="2112" max="2305" width="0" style="396" hidden="1"/>
    <col min="2306" max="2306" width="4.625" style="396" customWidth="1"/>
    <col min="2307" max="2307" width="2.625" style="396" customWidth="1"/>
    <col min="2308" max="2309" width="8.625" style="396" customWidth="1"/>
    <col min="2310" max="2365" width="1.875" style="396" customWidth="1"/>
    <col min="2366" max="2366" width="9.625" style="396" customWidth="1"/>
    <col min="2367" max="2367" width="2.625" style="396" customWidth="1"/>
    <col min="2368" max="2561" width="0" style="396" hidden="1"/>
    <col min="2562" max="2562" width="4.625" style="396" customWidth="1"/>
    <col min="2563" max="2563" width="2.625" style="396" customWidth="1"/>
    <col min="2564" max="2565" width="8.625" style="396" customWidth="1"/>
    <col min="2566" max="2621" width="1.875" style="396" customWidth="1"/>
    <col min="2622" max="2622" width="9.625" style="396" customWidth="1"/>
    <col min="2623" max="2623" width="2.625" style="396" customWidth="1"/>
    <col min="2624" max="2817" width="0" style="396" hidden="1"/>
    <col min="2818" max="2818" width="4.625" style="396" customWidth="1"/>
    <col min="2819" max="2819" width="2.625" style="396" customWidth="1"/>
    <col min="2820" max="2821" width="8.625" style="396" customWidth="1"/>
    <col min="2822" max="2877" width="1.875" style="396" customWidth="1"/>
    <col min="2878" max="2878" width="9.625" style="396" customWidth="1"/>
    <col min="2879" max="2879" width="2.625" style="396" customWidth="1"/>
    <col min="2880" max="3073" width="0" style="396" hidden="1"/>
    <col min="3074" max="3074" width="4.625" style="396" customWidth="1"/>
    <col min="3075" max="3075" width="2.625" style="396" customWidth="1"/>
    <col min="3076" max="3077" width="8.625" style="396" customWidth="1"/>
    <col min="3078" max="3133" width="1.875" style="396" customWidth="1"/>
    <col min="3134" max="3134" width="9.625" style="396" customWidth="1"/>
    <col min="3135" max="3135" width="2.625" style="396" customWidth="1"/>
    <col min="3136" max="3329" width="0" style="396" hidden="1"/>
    <col min="3330" max="3330" width="4.625" style="396" customWidth="1"/>
    <col min="3331" max="3331" width="2.625" style="396" customWidth="1"/>
    <col min="3332" max="3333" width="8.625" style="396" customWidth="1"/>
    <col min="3334" max="3389" width="1.875" style="396" customWidth="1"/>
    <col min="3390" max="3390" width="9.625" style="396" customWidth="1"/>
    <col min="3391" max="3391" width="2.625" style="396" customWidth="1"/>
    <col min="3392" max="3585" width="0" style="396" hidden="1"/>
    <col min="3586" max="3586" width="4.625" style="396" customWidth="1"/>
    <col min="3587" max="3587" width="2.625" style="396" customWidth="1"/>
    <col min="3588" max="3589" width="8.625" style="396" customWidth="1"/>
    <col min="3590" max="3645" width="1.875" style="396" customWidth="1"/>
    <col min="3646" max="3646" width="9.625" style="396" customWidth="1"/>
    <col min="3647" max="3647" width="2.625" style="396" customWidth="1"/>
    <col min="3648" max="3841" width="0" style="396" hidden="1"/>
    <col min="3842" max="3842" width="4.625" style="396" customWidth="1"/>
    <col min="3843" max="3843" width="2.625" style="396" customWidth="1"/>
    <col min="3844" max="3845" width="8.625" style="396" customWidth="1"/>
    <col min="3846" max="3901" width="1.875" style="396" customWidth="1"/>
    <col min="3902" max="3902" width="9.625" style="396" customWidth="1"/>
    <col min="3903" max="3903" width="2.625" style="396" customWidth="1"/>
    <col min="3904" max="4097" width="0" style="396" hidden="1"/>
    <col min="4098" max="4098" width="4.625" style="396" customWidth="1"/>
    <col min="4099" max="4099" width="2.625" style="396" customWidth="1"/>
    <col min="4100" max="4101" width="8.625" style="396" customWidth="1"/>
    <col min="4102" max="4157" width="1.875" style="396" customWidth="1"/>
    <col min="4158" max="4158" width="9.625" style="396" customWidth="1"/>
    <col min="4159" max="4159" width="2.625" style="396" customWidth="1"/>
    <col min="4160" max="4353" width="0" style="396" hidden="1"/>
    <col min="4354" max="4354" width="4.625" style="396" customWidth="1"/>
    <col min="4355" max="4355" width="2.625" style="396" customWidth="1"/>
    <col min="4356" max="4357" width="8.625" style="396" customWidth="1"/>
    <col min="4358" max="4413" width="1.875" style="396" customWidth="1"/>
    <col min="4414" max="4414" width="9.625" style="396" customWidth="1"/>
    <col min="4415" max="4415" width="2.625" style="396" customWidth="1"/>
    <col min="4416" max="4609" width="0" style="396" hidden="1"/>
    <col min="4610" max="4610" width="4.625" style="396" customWidth="1"/>
    <col min="4611" max="4611" width="2.625" style="396" customWidth="1"/>
    <col min="4612" max="4613" width="8.625" style="396" customWidth="1"/>
    <col min="4614" max="4669" width="1.875" style="396" customWidth="1"/>
    <col min="4670" max="4670" width="9.625" style="396" customWidth="1"/>
    <col min="4671" max="4671" width="2.625" style="396" customWidth="1"/>
    <col min="4672" max="4865" width="0" style="396" hidden="1"/>
    <col min="4866" max="4866" width="4.625" style="396" customWidth="1"/>
    <col min="4867" max="4867" width="2.625" style="396" customWidth="1"/>
    <col min="4868" max="4869" width="8.625" style="396" customWidth="1"/>
    <col min="4870" max="4925" width="1.875" style="396" customWidth="1"/>
    <col min="4926" max="4926" width="9.625" style="396" customWidth="1"/>
    <col min="4927" max="4927" width="2.625" style="396" customWidth="1"/>
    <col min="4928" max="5121" width="0" style="396" hidden="1"/>
    <col min="5122" max="5122" width="4.625" style="396" customWidth="1"/>
    <col min="5123" max="5123" width="2.625" style="396" customWidth="1"/>
    <col min="5124" max="5125" width="8.625" style="396" customWidth="1"/>
    <col min="5126" max="5181" width="1.875" style="396" customWidth="1"/>
    <col min="5182" max="5182" width="9.625" style="396" customWidth="1"/>
    <col min="5183" max="5183" width="2.625" style="396" customWidth="1"/>
    <col min="5184" max="5377" width="0" style="396" hidden="1"/>
    <col min="5378" max="5378" width="4.625" style="396" customWidth="1"/>
    <col min="5379" max="5379" width="2.625" style="396" customWidth="1"/>
    <col min="5380" max="5381" width="8.625" style="396" customWidth="1"/>
    <col min="5382" max="5437" width="1.875" style="396" customWidth="1"/>
    <col min="5438" max="5438" width="9.625" style="396" customWidth="1"/>
    <col min="5439" max="5439" width="2.625" style="396" customWidth="1"/>
    <col min="5440" max="5633" width="0" style="396" hidden="1"/>
    <col min="5634" max="5634" width="4.625" style="396" customWidth="1"/>
    <col min="5635" max="5635" width="2.625" style="396" customWidth="1"/>
    <col min="5636" max="5637" width="8.625" style="396" customWidth="1"/>
    <col min="5638" max="5693" width="1.875" style="396" customWidth="1"/>
    <col min="5694" max="5694" width="9.625" style="396" customWidth="1"/>
    <col min="5695" max="5695" width="2.625" style="396" customWidth="1"/>
    <col min="5696" max="5889" width="0" style="396" hidden="1"/>
    <col min="5890" max="5890" width="4.625" style="396" customWidth="1"/>
    <col min="5891" max="5891" width="2.625" style="396" customWidth="1"/>
    <col min="5892" max="5893" width="8.625" style="396" customWidth="1"/>
    <col min="5894" max="5949" width="1.875" style="396" customWidth="1"/>
    <col min="5950" max="5950" width="9.625" style="396" customWidth="1"/>
    <col min="5951" max="5951" width="2.625" style="396" customWidth="1"/>
    <col min="5952" max="6145" width="0" style="396" hidden="1"/>
    <col min="6146" max="6146" width="4.625" style="396" customWidth="1"/>
    <col min="6147" max="6147" width="2.625" style="396" customWidth="1"/>
    <col min="6148" max="6149" width="8.625" style="396" customWidth="1"/>
    <col min="6150" max="6205" width="1.875" style="396" customWidth="1"/>
    <col min="6206" max="6206" width="9.625" style="396" customWidth="1"/>
    <col min="6207" max="6207" width="2.625" style="396" customWidth="1"/>
    <col min="6208" max="6401" width="0" style="396" hidden="1"/>
    <col min="6402" max="6402" width="4.625" style="396" customWidth="1"/>
    <col min="6403" max="6403" width="2.625" style="396" customWidth="1"/>
    <col min="6404" max="6405" width="8.625" style="396" customWidth="1"/>
    <col min="6406" max="6461" width="1.875" style="396" customWidth="1"/>
    <col min="6462" max="6462" width="9.625" style="396" customWidth="1"/>
    <col min="6463" max="6463" width="2.625" style="396" customWidth="1"/>
    <col min="6464" max="6657" width="0" style="396" hidden="1"/>
    <col min="6658" max="6658" width="4.625" style="396" customWidth="1"/>
    <col min="6659" max="6659" width="2.625" style="396" customWidth="1"/>
    <col min="6660" max="6661" width="8.625" style="396" customWidth="1"/>
    <col min="6662" max="6717" width="1.875" style="396" customWidth="1"/>
    <col min="6718" max="6718" width="9.625" style="396" customWidth="1"/>
    <col min="6719" max="6719" width="2.625" style="396" customWidth="1"/>
    <col min="6720" max="6913" width="0" style="396" hidden="1"/>
    <col min="6914" max="6914" width="4.625" style="396" customWidth="1"/>
    <col min="6915" max="6915" width="2.625" style="396" customWidth="1"/>
    <col min="6916" max="6917" width="8.625" style="396" customWidth="1"/>
    <col min="6918" max="6973" width="1.875" style="396" customWidth="1"/>
    <col min="6974" max="6974" width="9.625" style="396" customWidth="1"/>
    <col min="6975" max="6975" width="2.625" style="396" customWidth="1"/>
    <col min="6976" max="7169" width="0" style="396" hidden="1"/>
    <col min="7170" max="7170" width="4.625" style="396" customWidth="1"/>
    <col min="7171" max="7171" width="2.625" style="396" customWidth="1"/>
    <col min="7172" max="7173" width="8.625" style="396" customWidth="1"/>
    <col min="7174" max="7229" width="1.875" style="396" customWidth="1"/>
    <col min="7230" max="7230" width="9.625" style="396" customWidth="1"/>
    <col min="7231" max="7231" width="2.625" style="396" customWidth="1"/>
    <col min="7232" max="7425" width="0" style="396" hidden="1"/>
    <col min="7426" max="7426" width="4.625" style="396" customWidth="1"/>
    <col min="7427" max="7427" width="2.625" style="396" customWidth="1"/>
    <col min="7428" max="7429" width="8.625" style="396" customWidth="1"/>
    <col min="7430" max="7485" width="1.875" style="396" customWidth="1"/>
    <col min="7486" max="7486" width="9.625" style="396" customWidth="1"/>
    <col min="7487" max="7487" width="2.625" style="396" customWidth="1"/>
    <col min="7488" max="7681" width="0" style="396" hidden="1"/>
    <col min="7682" max="7682" width="4.625" style="396" customWidth="1"/>
    <col min="7683" max="7683" width="2.625" style="396" customWidth="1"/>
    <col min="7684" max="7685" width="8.625" style="396" customWidth="1"/>
    <col min="7686" max="7741" width="1.875" style="396" customWidth="1"/>
    <col min="7742" max="7742" width="9.625" style="396" customWidth="1"/>
    <col min="7743" max="7743" width="2.625" style="396" customWidth="1"/>
    <col min="7744" max="7937" width="0" style="396" hidden="1"/>
    <col min="7938" max="7938" width="4.625" style="396" customWidth="1"/>
    <col min="7939" max="7939" width="2.625" style="396" customWidth="1"/>
    <col min="7940" max="7941" width="8.625" style="396" customWidth="1"/>
    <col min="7942" max="7997" width="1.875" style="396" customWidth="1"/>
    <col min="7998" max="7998" width="9.625" style="396" customWidth="1"/>
    <col min="7999" max="7999" width="2.625" style="396" customWidth="1"/>
    <col min="8000" max="8193" width="0" style="396" hidden="1"/>
    <col min="8194" max="8194" width="4.625" style="396" customWidth="1"/>
    <col min="8195" max="8195" width="2.625" style="396" customWidth="1"/>
    <col min="8196" max="8197" width="8.625" style="396" customWidth="1"/>
    <col min="8198" max="8253" width="1.875" style="396" customWidth="1"/>
    <col min="8254" max="8254" width="9.625" style="396" customWidth="1"/>
    <col min="8255" max="8255" width="2.625" style="396" customWidth="1"/>
    <col min="8256" max="8449" width="0" style="396" hidden="1"/>
    <col min="8450" max="8450" width="4.625" style="396" customWidth="1"/>
    <col min="8451" max="8451" width="2.625" style="396" customWidth="1"/>
    <col min="8452" max="8453" width="8.625" style="396" customWidth="1"/>
    <col min="8454" max="8509" width="1.875" style="396" customWidth="1"/>
    <col min="8510" max="8510" width="9.625" style="396" customWidth="1"/>
    <col min="8511" max="8511" width="2.625" style="396" customWidth="1"/>
    <col min="8512" max="8705" width="0" style="396" hidden="1"/>
    <col min="8706" max="8706" width="4.625" style="396" customWidth="1"/>
    <col min="8707" max="8707" width="2.625" style="396" customWidth="1"/>
    <col min="8708" max="8709" width="8.625" style="396" customWidth="1"/>
    <col min="8710" max="8765" width="1.875" style="396" customWidth="1"/>
    <col min="8766" max="8766" width="9.625" style="396" customWidth="1"/>
    <col min="8767" max="8767" width="2.625" style="396" customWidth="1"/>
    <col min="8768" max="8961" width="0" style="396" hidden="1"/>
    <col min="8962" max="8962" width="4.625" style="396" customWidth="1"/>
    <col min="8963" max="8963" width="2.625" style="396" customWidth="1"/>
    <col min="8964" max="8965" width="8.625" style="396" customWidth="1"/>
    <col min="8966" max="9021" width="1.875" style="396" customWidth="1"/>
    <col min="9022" max="9022" width="9.625" style="396" customWidth="1"/>
    <col min="9023" max="9023" width="2.625" style="396" customWidth="1"/>
    <col min="9024" max="9217" width="0" style="396" hidden="1"/>
    <col min="9218" max="9218" width="4.625" style="396" customWidth="1"/>
    <col min="9219" max="9219" width="2.625" style="396" customWidth="1"/>
    <col min="9220" max="9221" width="8.625" style="396" customWidth="1"/>
    <col min="9222" max="9277" width="1.875" style="396" customWidth="1"/>
    <col min="9278" max="9278" width="9.625" style="396" customWidth="1"/>
    <col min="9279" max="9279" width="2.625" style="396" customWidth="1"/>
    <col min="9280" max="9473" width="0" style="396" hidden="1"/>
    <col min="9474" max="9474" width="4.625" style="396" customWidth="1"/>
    <col min="9475" max="9475" width="2.625" style="396" customWidth="1"/>
    <col min="9476" max="9477" width="8.625" style="396" customWidth="1"/>
    <col min="9478" max="9533" width="1.875" style="396" customWidth="1"/>
    <col min="9534" max="9534" width="9.625" style="396" customWidth="1"/>
    <col min="9535" max="9535" width="2.625" style="396" customWidth="1"/>
    <col min="9536" max="9729" width="0" style="396" hidden="1"/>
    <col min="9730" max="9730" width="4.625" style="396" customWidth="1"/>
    <col min="9731" max="9731" width="2.625" style="396" customWidth="1"/>
    <col min="9732" max="9733" width="8.625" style="396" customWidth="1"/>
    <col min="9734" max="9789" width="1.875" style="396" customWidth="1"/>
    <col min="9790" max="9790" width="9.625" style="396" customWidth="1"/>
    <col min="9791" max="9791" width="2.625" style="396" customWidth="1"/>
    <col min="9792" max="9985" width="0" style="396" hidden="1"/>
    <col min="9986" max="9986" width="4.625" style="396" customWidth="1"/>
    <col min="9987" max="9987" width="2.625" style="396" customWidth="1"/>
    <col min="9988" max="9989" width="8.625" style="396" customWidth="1"/>
    <col min="9990" max="10045" width="1.875" style="396" customWidth="1"/>
    <col min="10046" max="10046" width="9.625" style="396" customWidth="1"/>
    <col min="10047" max="10047" width="2.625" style="396" customWidth="1"/>
    <col min="10048" max="10241" width="0" style="396" hidden="1"/>
    <col min="10242" max="10242" width="4.625" style="396" customWidth="1"/>
    <col min="10243" max="10243" width="2.625" style="396" customWidth="1"/>
    <col min="10244" max="10245" width="8.625" style="396" customWidth="1"/>
    <col min="10246" max="10301" width="1.875" style="396" customWidth="1"/>
    <col min="10302" max="10302" width="9.625" style="396" customWidth="1"/>
    <col min="10303" max="10303" width="2.625" style="396" customWidth="1"/>
    <col min="10304" max="10497" width="0" style="396" hidden="1"/>
    <col min="10498" max="10498" width="4.625" style="396" customWidth="1"/>
    <col min="10499" max="10499" width="2.625" style="396" customWidth="1"/>
    <col min="10500" max="10501" width="8.625" style="396" customWidth="1"/>
    <col min="10502" max="10557" width="1.875" style="396" customWidth="1"/>
    <col min="10558" max="10558" width="9.625" style="396" customWidth="1"/>
    <col min="10559" max="10559" width="2.625" style="396" customWidth="1"/>
    <col min="10560" max="10753" width="0" style="396" hidden="1"/>
    <col min="10754" max="10754" width="4.625" style="396" customWidth="1"/>
    <col min="10755" max="10755" width="2.625" style="396" customWidth="1"/>
    <col min="10756" max="10757" width="8.625" style="396" customWidth="1"/>
    <col min="10758" max="10813" width="1.875" style="396" customWidth="1"/>
    <col min="10814" max="10814" width="9.625" style="396" customWidth="1"/>
    <col min="10815" max="10815" width="2.625" style="396" customWidth="1"/>
    <col min="10816" max="11009" width="0" style="396" hidden="1"/>
    <col min="11010" max="11010" width="4.625" style="396" customWidth="1"/>
    <col min="11011" max="11011" width="2.625" style="396" customWidth="1"/>
    <col min="11012" max="11013" width="8.625" style="396" customWidth="1"/>
    <col min="11014" max="11069" width="1.875" style="396" customWidth="1"/>
    <col min="11070" max="11070" width="9.625" style="396" customWidth="1"/>
    <col min="11071" max="11071" width="2.625" style="396" customWidth="1"/>
    <col min="11072" max="11265" width="0" style="396" hidden="1"/>
    <col min="11266" max="11266" width="4.625" style="396" customWidth="1"/>
    <col min="11267" max="11267" width="2.625" style="396" customWidth="1"/>
    <col min="11268" max="11269" width="8.625" style="396" customWidth="1"/>
    <col min="11270" max="11325" width="1.875" style="396" customWidth="1"/>
    <col min="11326" max="11326" width="9.625" style="396" customWidth="1"/>
    <col min="11327" max="11327" width="2.625" style="396" customWidth="1"/>
    <col min="11328" max="11521" width="0" style="396" hidden="1"/>
    <col min="11522" max="11522" width="4.625" style="396" customWidth="1"/>
    <col min="11523" max="11523" width="2.625" style="396" customWidth="1"/>
    <col min="11524" max="11525" width="8.625" style="396" customWidth="1"/>
    <col min="11526" max="11581" width="1.875" style="396" customWidth="1"/>
    <col min="11582" max="11582" width="9.625" style="396" customWidth="1"/>
    <col min="11583" max="11583" width="2.625" style="396" customWidth="1"/>
    <col min="11584" max="11777" width="0" style="396" hidden="1"/>
    <col min="11778" max="11778" width="4.625" style="396" customWidth="1"/>
    <col min="11779" max="11779" width="2.625" style="396" customWidth="1"/>
    <col min="11780" max="11781" width="8.625" style="396" customWidth="1"/>
    <col min="11782" max="11837" width="1.875" style="396" customWidth="1"/>
    <col min="11838" max="11838" width="9.625" style="396" customWidth="1"/>
    <col min="11839" max="11839" width="2.625" style="396" customWidth="1"/>
    <col min="11840" max="12033" width="0" style="396" hidden="1"/>
    <col min="12034" max="12034" width="4.625" style="396" customWidth="1"/>
    <col min="12035" max="12035" width="2.625" style="396" customWidth="1"/>
    <col min="12036" max="12037" width="8.625" style="396" customWidth="1"/>
    <col min="12038" max="12093" width="1.875" style="396" customWidth="1"/>
    <col min="12094" max="12094" width="9.625" style="396" customWidth="1"/>
    <col min="12095" max="12095" width="2.625" style="396" customWidth="1"/>
    <col min="12096" max="12289" width="0" style="396" hidden="1"/>
    <col min="12290" max="12290" width="4.625" style="396" customWidth="1"/>
    <col min="12291" max="12291" width="2.625" style="396" customWidth="1"/>
    <col min="12292" max="12293" width="8.625" style="396" customWidth="1"/>
    <col min="12294" max="12349" width="1.875" style="396" customWidth="1"/>
    <col min="12350" max="12350" width="9.625" style="396" customWidth="1"/>
    <col min="12351" max="12351" width="2.625" style="396" customWidth="1"/>
    <col min="12352" max="12545" width="0" style="396" hidden="1"/>
    <col min="12546" max="12546" width="4.625" style="396" customWidth="1"/>
    <col min="12547" max="12547" width="2.625" style="396" customWidth="1"/>
    <col min="12548" max="12549" width="8.625" style="396" customWidth="1"/>
    <col min="12550" max="12605" width="1.875" style="396" customWidth="1"/>
    <col min="12606" max="12606" width="9.625" style="396" customWidth="1"/>
    <col min="12607" max="12607" width="2.625" style="396" customWidth="1"/>
    <col min="12608" max="12801" width="0" style="396" hidden="1"/>
    <col min="12802" max="12802" width="4.625" style="396" customWidth="1"/>
    <col min="12803" max="12803" width="2.625" style="396" customWidth="1"/>
    <col min="12804" max="12805" width="8.625" style="396" customWidth="1"/>
    <col min="12806" max="12861" width="1.875" style="396" customWidth="1"/>
    <col min="12862" max="12862" width="9.625" style="396" customWidth="1"/>
    <col min="12863" max="12863" width="2.625" style="396" customWidth="1"/>
    <col min="12864" max="13057" width="0" style="396" hidden="1"/>
    <col min="13058" max="13058" width="4.625" style="396" customWidth="1"/>
    <col min="13059" max="13059" width="2.625" style="396" customWidth="1"/>
    <col min="13060" max="13061" width="8.625" style="396" customWidth="1"/>
    <col min="13062" max="13117" width="1.875" style="396" customWidth="1"/>
    <col min="13118" max="13118" width="9.625" style="396" customWidth="1"/>
    <col min="13119" max="13119" width="2.625" style="396" customWidth="1"/>
    <col min="13120" max="13313" width="0" style="396" hidden="1"/>
    <col min="13314" max="13314" width="4.625" style="396" customWidth="1"/>
    <col min="13315" max="13315" width="2.625" style="396" customWidth="1"/>
    <col min="13316" max="13317" width="8.625" style="396" customWidth="1"/>
    <col min="13318" max="13373" width="1.875" style="396" customWidth="1"/>
    <col min="13374" max="13374" width="9.625" style="396" customWidth="1"/>
    <col min="13375" max="13375" width="2.625" style="396" customWidth="1"/>
    <col min="13376" max="13569" width="0" style="396" hidden="1"/>
    <col min="13570" max="13570" width="4.625" style="396" customWidth="1"/>
    <col min="13571" max="13571" width="2.625" style="396" customWidth="1"/>
    <col min="13572" max="13573" width="8.625" style="396" customWidth="1"/>
    <col min="13574" max="13629" width="1.875" style="396" customWidth="1"/>
    <col min="13630" max="13630" width="9.625" style="396" customWidth="1"/>
    <col min="13631" max="13631" width="2.625" style="396" customWidth="1"/>
    <col min="13632" max="13825" width="0" style="396" hidden="1"/>
    <col min="13826" max="13826" width="4.625" style="396" customWidth="1"/>
    <col min="13827" max="13827" width="2.625" style="396" customWidth="1"/>
    <col min="13828" max="13829" width="8.625" style="396" customWidth="1"/>
    <col min="13830" max="13885" width="1.875" style="396" customWidth="1"/>
    <col min="13886" max="13886" width="9.625" style="396" customWidth="1"/>
    <col min="13887" max="13887" width="2.625" style="396" customWidth="1"/>
    <col min="13888" max="14081" width="0" style="396" hidden="1"/>
    <col min="14082" max="14082" width="4.625" style="396" customWidth="1"/>
    <col min="14083" max="14083" width="2.625" style="396" customWidth="1"/>
    <col min="14084" max="14085" width="8.625" style="396" customWidth="1"/>
    <col min="14086" max="14141" width="1.875" style="396" customWidth="1"/>
    <col min="14142" max="14142" width="9.625" style="396" customWidth="1"/>
    <col min="14143" max="14143" width="2.625" style="396" customWidth="1"/>
    <col min="14144" max="14337" width="0" style="396" hidden="1"/>
    <col min="14338" max="14338" width="4.625" style="396" customWidth="1"/>
    <col min="14339" max="14339" width="2.625" style="396" customWidth="1"/>
    <col min="14340" max="14341" width="8.625" style="396" customWidth="1"/>
    <col min="14342" max="14397" width="1.875" style="396" customWidth="1"/>
    <col min="14398" max="14398" width="9.625" style="396" customWidth="1"/>
    <col min="14399" max="14399" width="2.625" style="396" customWidth="1"/>
    <col min="14400" max="14593" width="0" style="396" hidden="1"/>
    <col min="14594" max="14594" width="4.625" style="396" customWidth="1"/>
    <col min="14595" max="14595" width="2.625" style="396" customWidth="1"/>
    <col min="14596" max="14597" width="8.625" style="396" customWidth="1"/>
    <col min="14598" max="14653" width="1.875" style="396" customWidth="1"/>
    <col min="14654" max="14654" width="9.625" style="396" customWidth="1"/>
    <col min="14655" max="14655" width="2.625" style="396" customWidth="1"/>
    <col min="14656" max="14849" width="0" style="396" hidden="1"/>
    <col min="14850" max="14850" width="4.625" style="396" customWidth="1"/>
    <col min="14851" max="14851" width="2.625" style="396" customWidth="1"/>
    <col min="14852" max="14853" width="8.625" style="396" customWidth="1"/>
    <col min="14854" max="14909" width="1.875" style="396" customWidth="1"/>
    <col min="14910" max="14910" width="9.625" style="396" customWidth="1"/>
    <col min="14911" max="14911" width="2.625" style="396" customWidth="1"/>
    <col min="14912" max="15105" width="0" style="396" hidden="1"/>
    <col min="15106" max="15106" width="4.625" style="396" customWidth="1"/>
    <col min="15107" max="15107" width="2.625" style="396" customWidth="1"/>
    <col min="15108" max="15109" width="8.625" style="396" customWidth="1"/>
    <col min="15110" max="15165" width="1.875" style="396" customWidth="1"/>
    <col min="15166" max="15166" width="9.625" style="396" customWidth="1"/>
    <col min="15167" max="15167" width="2.625" style="396" customWidth="1"/>
    <col min="15168" max="15361" width="0" style="396" hidden="1"/>
    <col min="15362" max="15362" width="4.625" style="396" customWidth="1"/>
    <col min="15363" max="15363" width="2.625" style="396" customWidth="1"/>
    <col min="15364" max="15365" width="8.625" style="396" customWidth="1"/>
    <col min="15366" max="15421" width="1.875" style="396" customWidth="1"/>
    <col min="15422" max="15422" width="9.625" style="396" customWidth="1"/>
    <col min="15423" max="15423" width="2.625" style="396" customWidth="1"/>
    <col min="15424" max="15617" width="0" style="396" hidden="1"/>
    <col min="15618" max="15618" width="4.625" style="396" customWidth="1"/>
    <col min="15619" max="15619" width="2.625" style="396" customWidth="1"/>
    <col min="15620" max="15621" width="8.625" style="396" customWidth="1"/>
    <col min="15622" max="15677" width="1.875" style="396" customWidth="1"/>
    <col min="15678" max="15678" width="9.625" style="396" customWidth="1"/>
    <col min="15679" max="15679" width="2.625" style="396" customWidth="1"/>
    <col min="15680" max="15873" width="0" style="396" hidden="1"/>
    <col min="15874" max="15874" width="4.625" style="396" customWidth="1"/>
    <col min="15875" max="15875" width="2.625" style="396" customWidth="1"/>
    <col min="15876" max="15877" width="8.625" style="396" customWidth="1"/>
    <col min="15878" max="15933" width="1.875" style="396" customWidth="1"/>
    <col min="15934" max="15934" width="9.625" style="396" customWidth="1"/>
    <col min="15935" max="15935" width="2.625" style="396" customWidth="1"/>
    <col min="15936" max="16129" width="0" style="396" hidden="1"/>
    <col min="16130" max="16130" width="4.625" style="396" customWidth="1"/>
    <col min="16131" max="16131" width="2.625" style="396" customWidth="1"/>
    <col min="16132" max="16133" width="8.625" style="396" customWidth="1"/>
    <col min="16134" max="16189" width="1.875" style="396" customWidth="1"/>
    <col min="16190" max="16190" width="9.625" style="396" customWidth="1"/>
    <col min="16191" max="16191" width="2.625" style="396" customWidth="1"/>
    <col min="16192" max="16384" width="0" style="396" hidden="1"/>
  </cols>
  <sheetData>
    <row r="1" spans="1:63" ht="13.5" customHeight="1">
      <c r="A1" s="1822" t="s">
        <v>1323</v>
      </c>
      <c r="B1" s="1822"/>
      <c r="C1" s="1822"/>
      <c r="D1" s="1822"/>
      <c r="E1" s="1822"/>
      <c r="F1" s="555"/>
      <c r="G1" s="396" t="s">
        <v>843</v>
      </c>
      <c r="H1" s="555"/>
      <c r="I1" s="555"/>
      <c r="J1" s="555"/>
      <c r="BB1" s="556" t="s">
        <v>1296</v>
      </c>
    </row>
    <row r="2" spans="1:63" ht="13.5" customHeight="1">
      <c r="B2" s="397" t="s">
        <v>1341</v>
      </c>
      <c r="C2" s="398"/>
      <c r="D2" s="398"/>
      <c r="E2" s="398"/>
      <c r="F2" s="398"/>
      <c r="G2" s="398"/>
      <c r="H2" s="398"/>
      <c r="I2" s="399"/>
      <c r="BB2" s="545" t="s">
        <v>844</v>
      </c>
    </row>
    <row r="3" spans="1:63" ht="15.95" customHeight="1">
      <c r="A3" s="1333" t="s">
        <v>1295</v>
      </c>
      <c r="B3" s="1334"/>
      <c r="C3" s="1334"/>
      <c r="D3" s="1334"/>
      <c r="E3" s="1335"/>
      <c r="F3" s="1794">
        <v>0.29166666666666669</v>
      </c>
      <c r="G3" s="1795"/>
      <c r="H3" s="1795"/>
      <c r="I3" s="1795"/>
      <c r="J3" s="1794">
        <v>0.33333333333333298</v>
      </c>
      <c r="K3" s="1795"/>
      <c r="L3" s="1795"/>
      <c r="M3" s="1796"/>
      <c r="N3" s="1795">
        <v>0.375</v>
      </c>
      <c r="O3" s="1795"/>
      <c r="P3" s="1795"/>
      <c r="Q3" s="1795"/>
      <c r="R3" s="1794">
        <v>0.41666666666666702</v>
      </c>
      <c r="S3" s="1795"/>
      <c r="T3" s="1795"/>
      <c r="U3" s="1796"/>
      <c r="V3" s="1795">
        <v>0.45833333333333298</v>
      </c>
      <c r="W3" s="1795"/>
      <c r="X3" s="1795"/>
      <c r="Y3" s="1795"/>
      <c r="Z3" s="1794">
        <v>0.5</v>
      </c>
      <c r="AA3" s="1795"/>
      <c r="AB3" s="1795"/>
      <c r="AC3" s="1796"/>
      <c r="AD3" s="1789">
        <v>0.54166666666666696</v>
      </c>
      <c r="AE3" s="1789"/>
      <c r="AF3" s="1789"/>
      <c r="AG3" s="1789"/>
      <c r="AH3" s="1789">
        <v>0.58333333333333304</v>
      </c>
      <c r="AI3" s="1789"/>
      <c r="AJ3" s="1789"/>
      <c r="AK3" s="1789"/>
      <c r="AL3" s="1789">
        <v>0.625</v>
      </c>
      <c r="AM3" s="1789"/>
      <c r="AN3" s="1789"/>
      <c r="AO3" s="1789"/>
      <c r="AP3" s="1789">
        <v>0.66666666666666696</v>
      </c>
      <c r="AQ3" s="1789"/>
      <c r="AR3" s="1789"/>
      <c r="AS3" s="1789"/>
      <c r="AT3" s="1789">
        <v>0.70833333333333304</v>
      </c>
      <c r="AU3" s="1789"/>
      <c r="AV3" s="1789"/>
      <c r="AW3" s="1789"/>
      <c r="AX3" s="1789">
        <v>0.75</v>
      </c>
      <c r="AY3" s="1789"/>
      <c r="AZ3" s="1789"/>
      <c r="BA3" s="1789"/>
      <c r="BB3" s="1789">
        <v>0.79166666666666696</v>
      </c>
      <c r="BC3" s="1789"/>
      <c r="BD3" s="1789"/>
      <c r="BE3" s="1789"/>
      <c r="BF3" s="1789">
        <v>0.83333333333333337</v>
      </c>
      <c r="BG3" s="1789"/>
      <c r="BH3" s="1789"/>
      <c r="BI3" s="1789"/>
      <c r="BJ3" s="1790" t="s">
        <v>846</v>
      </c>
    </row>
    <row r="4" spans="1:63" ht="14.1" customHeight="1">
      <c r="A4" s="772" t="s">
        <v>847</v>
      </c>
      <c r="B4" s="1797" t="s">
        <v>1280</v>
      </c>
      <c r="C4" s="400" t="s">
        <v>848</v>
      </c>
      <c r="D4" s="560"/>
      <c r="E4" s="401"/>
      <c r="F4" s="1791"/>
      <c r="G4" s="1792"/>
      <c r="H4" s="1791"/>
      <c r="I4" s="1792"/>
      <c r="J4" s="1791"/>
      <c r="K4" s="1792"/>
      <c r="L4" s="1791"/>
      <c r="M4" s="1792"/>
      <c r="N4" s="1791"/>
      <c r="O4" s="1792"/>
      <c r="P4" s="1791"/>
      <c r="Q4" s="1792"/>
      <c r="R4" s="1791"/>
      <c r="S4" s="1792"/>
      <c r="T4" s="1791"/>
      <c r="U4" s="1792"/>
      <c r="V4" s="1791"/>
      <c r="W4" s="1792"/>
      <c r="X4" s="1791"/>
      <c r="Y4" s="1792"/>
      <c r="Z4" s="1791"/>
      <c r="AA4" s="1792"/>
      <c r="AB4" s="1791"/>
      <c r="AC4" s="1792"/>
      <c r="AD4" s="1791"/>
      <c r="AE4" s="1792"/>
      <c r="AF4" s="1791"/>
      <c r="AG4" s="1792"/>
      <c r="AH4" s="1791"/>
      <c r="AI4" s="1792"/>
      <c r="AJ4" s="1791"/>
      <c r="AK4" s="1792"/>
      <c r="AL4" s="1791"/>
      <c r="AM4" s="1792"/>
      <c r="AN4" s="1791"/>
      <c r="AO4" s="1792"/>
      <c r="AP4" s="1791"/>
      <c r="AQ4" s="1792"/>
      <c r="AR4" s="1791"/>
      <c r="AS4" s="1792"/>
      <c r="AT4" s="1791"/>
      <c r="AU4" s="1792"/>
      <c r="AV4" s="1791"/>
      <c r="AW4" s="1792"/>
      <c r="AX4" s="1791"/>
      <c r="AY4" s="1792"/>
      <c r="AZ4" s="1791"/>
      <c r="BA4" s="1792"/>
      <c r="BB4" s="1791"/>
      <c r="BC4" s="1792"/>
      <c r="BD4" s="1791"/>
      <c r="BE4" s="1792"/>
      <c r="BF4" s="1791"/>
      <c r="BG4" s="1792"/>
      <c r="BH4" s="1791"/>
      <c r="BI4" s="1792"/>
      <c r="BJ4" s="1776"/>
    </row>
    <row r="5" spans="1:63" ht="14.1" customHeight="1">
      <c r="A5" s="772"/>
      <c r="B5" s="1798"/>
      <c r="C5" s="402" t="s">
        <v>849</v>
      </c>
      <c r="D5" s="561"/>
      <c r="E5" s="403"/>
      <c r="F5" s="1391"/>
      <c r="G5" s="1392"/>
      <c r="H5" s="1391"/>
      <c r="I5" s="1392"/>
      <c r="J5" s="1391"/>
      <c r="K5" s="1392"/>
      <c r="L5" s="1391"/>
      <c r="M5" s="1392"/>
      <c r="N5" s="1391"/>
      <c r="O5" s="1392"/>
      <c r="P5" s="1391"/>
      <c r="Q5" s="1392"/>
      <c r="R5" s="1391"/>
      <c r="S5" s="1392"/>
      <c r="T5" s="1391"/>
      <c r="U5" s="1392"/>
      <c r="V5" s="1391"/>
      <c r="W5" s="1392"/>
      <c r="X5" s="1391"/>
      <c r="Y5" s="1392"/>
      <c r="Z5" s="1391"/>
      <c r="AA5" s="1392"/>
      <c r="AB5" s="1391"/>
      <c r="AC5" s="1392"/>
      <c r="AD5" s="1391"/>
      <c r="AE5" s="1392"/>
      <c r="AF5" s="1391"/>
      <c r="AG5" s="1392"/>
      <c r="AH5" s="1391"/>
      <c r="AI5" s="1392"/>
      <c r="AJ5" s="1391"/>
      <c r="AK5" s="1392"/>
      <c r="AL5" s="1391"/>
      <c r="AM5" s="1392"/>
      <c r="AN5" s="1391"/>
      <c r="AO5" s="1392"/>
      <c r="AP5" s="1391"/>
      <c r="AQ5" s="1392"/>
      <c r="AR5" s="1391"/>
      <c r="AS5" s="1392"/>
      <c r="AT5" s="1391"/>
      <c r="AU5" s="1392"/>
      <c r="AV5" s="1391"/>
      <c r="AW5" s="1392"/>
      <c r="AX5" s="1391"/>
      <c r="AY5" s="1392"/>
      <c r="AZ5" s="1391"/>
      <c r="BA5" s="1392"/>
      <c r="BB5" s="1391"/>
      <c r="BC5" s="1392"/>
      <c r="BD5" s="1391"/>
      <c r="BE5" s="1392"/>
      <c r="BF5" s="1391"/>
      <c r="BG5" s="1392"/>
      <c r="BH5" s="1391"/>
      <c r="BI5" s="1392"/>
      <c r="BJ5" s="1776"/>
    </row>
    <row r="6" spans="1:63" ht="14.1" customHeight="1">
      <c r="A6" s="772"/>
      <c r="B6" s="1798"/>
      <c r="C6" s="402" t="s">
        <v>850</v>
      </c>
      <c r="D6" s="561"/>
      <c r="E6" s="403"/>
      <c r="F6" s="1391"/>
      <c r="G6" s="1392"/>
      <c r="H6" s="1391"/>
      <c r="I6" s="1392"/>
      <c r="J6" s="1391"/>
      <c r="K6" s="1392"/>
      <c r="L6" s="1391"/>
      <c r="M6" s="1392"/>
      <c r="N6" s="1391"/>
      <c r="O6" s="1392"/>
      <c r="P6" s="1391"/>
      <c r="Q6" s="1392"/>
      <c r="R6" s="1391"/>
      <c r="S6" s="1392"/>
      <c r="T6" s="1391"/>
      <c r="U6" s="1392"/>
      <c r="V6" s="1391"/>
      <c r="W6" s="1392"/>
      <c r="X6" s="1391"/>
      <c r="Y6" s="1392"/>
      <c r="Z6" s="1391"/>
      <c r="AA6" s="1392"/>
      <c r="AB6" s="1391"/>
      <c r="AC6" s="1392"/>
      <c r="AD6" s="1391"/>
      <c r="AE6" s="1392"/>
      <c r="AF6" s="1391"/>
      <c r="AG6" s="1392"/>
      <c r="AH6" s="1391"/>
      <c r="AI6" s="1392"/>
      <c r="AJ6" s="1391"/>
      <c r="AK6" s="1392"/>
      <c r="AL6" s="1391"/>
      <c r="AM6" s="1392"/>
      <c r="AN6" s="1391"/>
      <c r="AO6" s="1392"/>
      <c r="AP6" s="1391"/>
      <c r="AQ6" s="1392"/>
      <c r="AR6" s="1391"/>
      <c r="AS6" s="1392"/>
      <c r="AT6" s="1391"/>
      <c r="AU6" s="1392"/>
      <c r="AV6" s="1391"/>
      <c r="AW6" s="1392"/>
      <c r="AX6" s="1391"/>
      <c r="AY6" s="1392"/>
      <c r="AZ6" s="1391"/>
      <c r="BA6" s="1392"/>
      <c r="BB6" s="1391"/>
      <c r="BC6" s="1392"/>
      <c r="BD6" s="1391"/>
      <c r="BE6" s="1392"/>
      <c r="BF6" s="1391"/>
      <c r="BG6" s="1392"/>
      <c r="BH6" s="1391"/>
      <c r="BI6" s="1392"/>
      <c r="BJ6" s="1776"/>
    </row>
    <row r="7" spans="1:63" ht="14.1" customHeight="1">
      <c r="A7" s="772"/>
      <c r="B7" s="1798"/>
      <c r="C7" s="402" t="s">
        <v>851</v>
      </c>
      <c r="D7" s="561"/>
      <c r="E7" s="403"/>
      <c r="F7" s="1391"/>
      <c r="G7" s="1392"/>
      <c r="H7" s="1391"/>
      <c r="I7" s="1392"/>
      <c r="J7" s="1391"/>
      <c r="K7" s="1392"/>
      <c r="L7" s="1391"/>
      <c r="M7" s="1392"/>
      <c r="N7" s="1391"/>
      <c r="O7" s="1392"/>
      <c r="P7" s="1391"/>
      <c r="Q7" s="1392"/>
      <c r="R7" s="1391"/>
      <c r="S7" s="1392"/>
      <c r="T7" s="1391"/>
      <c r="U7" s="1392"/>
      <c r="V7" s="1391"/>
      <c r="W7" s="1392"/>
      <c r="X7" s="1391"/>
      <c r="Y7" s="1392"/>
      <c r="Z7" s="1391"/>
      <c r="AA7" s="1392"/>
      <c r="AB7" s="1391"/>
      <c r="AC7" s="1392"/>
      <c r="AD7" s="1391"/>
      <c r="AE7" s="1392"/>
      <c r="AF7" s="1391"/>
      <c r="AG7" s="1392"/>
      <c r="AH7" s="1391"/>
      <c r="AI7" s="1392"/>
      <c r="AJ7" s="1391"/>
      <c r="AK7" s="1392"/>
      <c r="AL7" s="1391"/>
      <c r="AM7" s="1392"/>
      <c r="AN7" s="1391"/>
      <c r="AO7" s="1392"/>
      <c r="AP7" s="1391"/>
      <c r="AQ7" s="1392"/>
      <c r="AR7" s="1391"/>
      <c r="AS7" s="1392"/>
      <c r="AT7" s="1391"/>
      <c r="AU7" s="1392"/>
      <c r="AV7" s="1391"/>
      <c r="AW7" s="1392"/>
      <c r="AX7" s="1391"/>
      <c r="AY7" s="1392"/>
      <c r="AZ7" s="1391"/>
      <c r="BA7" s="1392"/>
      <c r="BB7" s="1391"/>
      <c r="BC7" s="1392"/>
      <c r="BD7" s="1391"/>
      <c r="BE7" s="1392"/>
      <c r="BF7" s="1391"/>
      <c r="BG7" s="1392"/>
      <c r="BH7" s="1391"/>
      <c r="BI7" s="1392"/>
      <c r="BJ7" s="1776"/>
    </row>
    <row r="8" spans="1:63" ht="14.1" customHeight="1">
      <c r="A8" s="772"/>
      <c r="B8" s="1798"/>
      <c r="C8" s="402" t="s">
        <v>852</v>
      </c>
      <c r="D8" s="561"/>
      <c r="E8" s="403"/>
      <c r="F8" s="1391"/>
      <c r="G8" s="1392"/>
      <c r="H8" s="1391"/>
      <c r="I8" s="1392"/>
      <c r="J8" s="1391"/>
      <c r="K8" s="1392"/>
      <c r="L8" s="1391"/>
      <c r="M8" s="1392"/>
      <c r="N8" s="1391"/>
      <c r="O8" s="1392"/>
      <c r="P8" s="1391"/>
      <c r="Q8" s="1392"/>
      <c r="R8" s="1391"/>
      <c r="S8" s="1392"/>
      <c r="T8" s="1391"/>
      <c r="U8" s="1392"/>
      <c r="V8" s="1391"/>
      <c r="W8" s="1392"/>
      <c r="X8" s="1391"/>
      <c r="Y8" s="1392"/>
      <c r="Z8" s="1391"/>
      <c r="AA8" s="1392"/>
      <c r="AB8" s="1391"/>
      <c r="AC8" s="1392"/>
      <c r="AD8" s="1391"/>
      <c r="AE8" s="1392"/>
      <c r="AF8" s="1391"/>
      <c r="AG8" s="1392"/>
      <c r="AH8" s="1391"/>
      <c r="AI8" s="1392"/>
      <c r="AJ8" s="1391"/>
      <c r="AK8" s="1392"/>
      <c r="AL8" s="1391"/>
      <c r="AM8" s="1392"/>
      <c r="AN8" s="1391"/>
      <c r="AO8" s="1392"/>
      <c r="AP8" s="1391"/>
      <c r="AQ8" s="1392"/>
      <c r="AR8" s="1391"/>
      <c r="AS8" s="1392"/>
      <c r="AT8" s="1391"/>
      <c r="AU8" s="1392"/>
      <c r="AV8" s="1391"/>
      <c r="AW8" s="1392"/>
      <c r="AX8" s="1391"/>
      <c r="AY8" s="1392"/>
      <c r="AZ8" s="1391"/>
      <c r="BA8" s="1392"/>
      <c r="BB8" s="1391"/>
      <c r="BC8" s="1392"/>
      <c r="BD8" s="1391"/>
      <c r="BE8" s="1392"/>
      <c r="BF8" s="1391"/>
      <c r="BG8" s="1392"/>
      <c r="BH8" s="1391"/>
      <c r="BI8" s="1392"/>
      <c r="BJ8" s="1776"/>
    </row>
    <row r="9" spans="1:63" ht="14.1" customHeight="1">
      <c r="A9" s="772"/>
      <c r="B9" s="1799"/>
      <c r="C9" s="404" t="s">
        <v>853</v>
      </c>
      <c r="D9" s="562"/>
      <c r="E9" s="405"/>
      <c r="F9" s="1787"/>
      <c r="G9" s="1788"/>
      <c r="H9" s="1787"/>
      <c r="I9" s="1788"/>
      <c r="J9" s="1787"/>
      <c r="K9" s="1788"/>
      <c r="L9" s="1787"/>
      <c r="M9" s="1788"/>
      <c r="N9" s="1787"/>
      <c r="O9" s="1788"/>
      <c r="P9" s="1787"/>
      <c r="Q9" s="1788"/>
      <c r="R9" s="1787"/>
      <c r="S9" s="1788"/>
      <c r="T9" s="1787"/>
      <c r="U9" s="1788"/>
      <c r="V9" s="1787"/>
      <c r="W9" s="1788"/>
      <c r="X9" s="1787"/>
      <c r="Y9" s="1788"/>
      <c r="Z9" s="1787"/>
      <c r="AA9" s="1788"/>
      <c r="AB9" s="1787"/>
      <c r="AC9" s="1788"/>
      <c r="AD9" s="1787"/>
      <c r="AE9" s="1788"/>
      <c r="AF9" s="1787"/>
      <c r="AG9" s="1788"/>
      <c r="AH9" s="1787"/>
      <c r="AI9" s="1788"/>
      <c r="AJ9" s="1787"/>
      <c r="AK9" s="1788"/>
      <c r="AL9" s="1787"/>
      <c r="AM9" s="1788"/>
      <c r="AN9" s="1787"/>
      <c r="AO9" s="1788"/>
      <c r="AP9" s="1787"/>
      <c r="AQ9" s="1788"/>
      <c r="AR9" s="1787"/>
      <c r="AS9" s="1788"/>
      <c r="AT9" s="1787"/>
      <c r="AU9" s="1788"/>
      <c r="AV9" s="1787"/>
      <c r="AW9" s="1788"/>
      <c r="AX9" s="1787"/>
      <c r="AY9" s="1788"/>
      <c r="AZ9" s="1787"/>
      <c r="BA9" s="1788"/>
      <c r="BB9" s="1787"/>
      <c r="BC9" s="1788"/>
      <c r="BD9" s="1787"/>
      <c r="BE9" s="1788"/>
      <c r="BF9" s="1787"/>
      <c r="BG9" s="1788"/>
      <c r="BH9" s="1787"/>
      <c r="BI9" s="1788"/>
      <c r="BJ9" s="1776"/>
    </row>
    <row r="10" spans="1:63" ht="14.1" customHeight="1">
      <c r="A10" s="772"/>
      <c r="B10" s="1333" t="s">
        <v>18</v>
      </c>
      <c r="C10" s="1334"/>
      <c r="D10" s="1334"/>
      <c r="E10" s="1335"/>
      <c r="F10" s="1819">
        <f>SUM(F4:F9)</f>
        <v>0</v>
      </c>
      <c r="G10" s="1820"/>
      <c r="H10" s="1819">
        <f>SUM(H4:H9)</f>
        <v>0</v>
      </c>
      <c r="I10" s="1820"/>
      <c r="J10" s="1819">
        <f>SUM(J4:J9)</f>
        <v>0</v>
      </c>
      <c r="K10" s="1821"/>
      <c r="L10" s="1820">
        <f>SUM(L4:L9)</f>
        <v>0</v>
      </c>
      <c r="M10" s="1821"/>
      <c r="N10" s="1820">
        <f>SUM(N4:N9)</f>
        <v>0</v>
      </c>
      <c r="O10" s="1820"/>
      <c r="P10" s="1819">
        <f>SUM(P4:P9)</f>
        <v>0</v>
      </c>
      <c r="Q10" s="1820"/>
      <c r="R10" s="1819">
        <f>SUM(R4:R9)</f>
        <v>0</v>
      </c>
      <c r="S10" s="1821"/>
      <c r="T10" s="1820">
        <f>SUM(T4:T9)</f>
        <v>0</v>
      </c>
      <c r="U10" s="1821"/>
      <c r="V10" s="1820">
        <f>SUM(V4:V9)</f>
        <v>0</v>
      </c>
      <c r="W10" s="1820"/>
      <c r="X10" s="1819">
        <f>SUM(X4:X9)</f>
        <v>0</v>
      </c>
      <c r="Y10" s="1820"/>
      <c r="Z10" s="1819">
        <f>SUM(Z4:Z9)</f>
        <v>0</v>
      </c>
      <c r="AA10" s="1821"/>
      <c r="AB10" s="1820">
        <f>SUM(AB4:AB9)</f>
        <v>0</v>
      </c>
      <c r="AC10" s="1821"/>
      <c r="AD10" s="1820">
        <f>SUM(AD4:AD9)</f>
        <v>0</v>
      </c>
      <c r="AE10" s="1820"/>
      <c r="AF10" s="1819">
        <f>SUM(AF4:AF9)</f>
        <v>0</v>
      </c>
      <c r="AG10" s="1821"/>
      <c r="AH10" s="1819">
        <f>SUM(AH4:AH9)</f>
        <v>0</v>
      </c>
      <c r="AI10" s="1821"/>
      <c r="AJ10" s="1820">
        <f>SUM(AJ4:AJ9)</f>
        <v>0</v>
      </c>
      <c r="AK10" s="1821"/>
      <c r="AL10" s="1819">
        <f>SUM(AL4:AL9)</f>
        <v>0</v>
      </c>
      <c r="AM10" s="1820"/>
      <c r="AN10" s="1819">
        <f>SUM(AN4:AN9)</f>
        <v>0</v>
      </c>
      <c r="AO10" s="1821"/>
      <c r="AP10" s="1819">
        <f>SUM(AP4:AP9)</f>
        <v>0</v>
      </c>
      <c r="AQ10" s="1821"/>
      <c r="AR10" s="1820">
        <f>SUM(AR4:AR9)</f>
        <v>0</v>
      </c>
      <c r="AS10" s="1821"/>
      <c r="AT10" s="1819">
        <f>SUM(AT4:AT9)</f>
        <v>0</v>
      </c>
      <c r="AU10" s="1820"/>
      <c r="AV10" s="1819">
        <f>SUM(AV4:AV9)</f>
        <v>0</v>
      </c>
      <c r="AW10" s="1821"/>
      <c r="AX10" s="1819">
        <f>SUM(AX4:AX9)</f>
        <v>0</v>
      </c>
      <c r="AY10" s="1821"/>
      <c r="AZ10" s="1820">
        <f>SUM(AZ4:AZ9)</f>
        <v>0</v>
      </c>
      <c r="BA10" s="1821"/>
      <c r="BB10" s="1819">
        <f>SUM(BB4:BB9)</f>
        <v>0</v>
      </c>
      <c r="BC10" s="1820"/>
      <c r="BD10" s="1819">
        <f>SUM(BD4:BD9)</f>
        <v>0</v>
      </c>
      <c r="BE10" s="1821"/>
      <c r="BF10" s="1819">
        <f>SUM(BF4:BF9)</f>
        <v>0</v>
      </c>
      <c r="BG10" s="1821"/>
      <c r="BH10" s="1820">
        <f>SUM(BH4:BH9)</f>
        <v>0</v>
      </c>
      <c r="BI10" s="1821"/>
      <c r="BJ10" s="1776"/>
    </row>
    <row r="11" spans="1:63" ht="14.1" customHeight="1">
      <c r="A11" s="1435" t="s">
        <v>854</v>
      </c>
      <c r="B11" s="1436"/>
      <c r="C11" s="1436"/>
      <c r="D11" s="1437"/>
      <c r="E11" s="406" t="s">
        <v>886</v>
      </c>
      <c r="F11" s="1817">
        <f>IF(AND(F10&gt;0,ROUND((TRUNC(F4/3,1)+TRUNC((F5+F6)/6,1)+TRUNC(F7/20,1)+TRUNC((F8+F9)/30,1)),0)&lt;1),1,ROUND((TRUNC(F4/3,1)+TRUNC((F5+F6)/6,1)+TRUNC(F7/20,1)+TRUNC((F8+F9)/30,1)),0))+1</f>
        <v>1</v>
      </c>
      <c r="G11" s="1818"/>
      <c r="H11" s="1817">
        <f t="shared" ref="H11" si="0">IF(AND(H10&gt;0,ROUND((TRUNC(H4/3,1)+TRUNC((H5+H6)/6,1)+TRUNC(H7/20,1)+TRUNC((H8+H9)/30,1)),0)&lt;1),1,ROUND((TRUNC(H4/3,1)+TRUNC((H5+H6)/6,1)+TRUNC(H7/20,1)+TRUNC((H8+H9)/30,1)),0))+1</f>
        <v>1</v>
      </c>
      <c r="I11" s="1818"/>
      <c r="J11" s="1817">
        <f t="shared" ref="J11" si="1">IF(AND(J10&gt;0,ROUND((TRUNC(J4/3,1)+TRUNC((J5+J6)/6,1)+TRUNC(J7/20,1)+TRUNC((J8+J9)/30,1)),0)&lt;1),1,ROUND((TRUNC(J4/3,1)+TRUNC((J5+J6)/6,1)+TRUNC(J7/20,1)+TRUNC((J8+J9)/30,1)),0))+1</f>
        <v>1</v>
      </c>
      <c r="K11" s="1818"/>
      <c r="L11" s="1817">
        <f t="shared" ref="L11" si="2">IF(AND(L10&gt;0,ROUND((TRUNC(L4/3,1)+TRUNC((L5+L6)/6,1)+TRUNC(L7/20,1)+TRUNC((L8+L9)/30,1)),0)&lt;1),1,ROUND((TRUNC(L4/3,1)+TRUNC((L5+L6)/6,1)+TRUNC(L7/20,1)+TRUNC((L8+L9)/30,1)),0))+1</f>
        <v>1</v>
      </c>
      <c r="M11" s="1818"/>
      <c r="N11" s="1817">
        <f t="shared" ref="N11" si="3">IF(AND(N10&gt;0,ROUND((TRUNC(N4/3,1)+TRUNC((N5+N6)/6,1)+TRUNC(N7/20,1)+TRUNC((N8+N9)/30,1)),0)&lt;1),1,ROUND((TRUNC(N4/3,1)+TRUNC((N5+N6)/6,1)+TRUNC(N7/20,1)+TRUNC((N8+N9)/30,1)),0))+1</f>
        <v>1</v>
      </c>
      <c r="O11" s="1818"/>
      <c r="P11" s="1817">
        <f t="shared" ref="P11" si="4">IF(AND(P10&gt;0,ROUND((TRUNC(P4/3,1)+TRUNC((P5+P6)/6,1)+TRUNC(P7/20,1)+TRUNC((P8+P9)/30,1)),0)&lt;1),1,ROUND((TRUNC(P4/3,1)+TRUNC((P5+P6)/6,1)+TRUNC(P7/20,1)+TRUNC((P8+P9)/30,1)),0))+1</f>
        <v>1</v>
      </c>
      <c r="Q11" s="1818"/>
      <c r="R11" s="1817">
        <f t="shared" ref="R11" si="5">IF(AND(R10&gt;0,ROUND((TRUNC(R4/3,1)+TRUNC((R5+R6)/6,1)+TRUNC(R7/20,1)+TRUNC((R8+R9)/30,1)),0)&lt;1),1,ROUND((TRUNC(R4/3,1)+TRUNC((R5+R6)/6,1)+TRUNC(R7/20,1)+TRUNC((R8+R9)/30,1)),0))+1</f>
        <v>1</v>
      </c>
      <c r="S11" s="1818"/>
      <c r="T11" s="1817">
        <f t="shared" ref="T11" si="6">IF(AND(T10&gt;0,ROUND((TRUNC(T4/3,1)+TRUNC((T5+T6)/6,1)+TRUNC(T7/20,1)+TRUNC((T8+T9)/30,1)),0)&lt;1),1,ROUND((TRUNC(T4/3,1)+TRUNC((T5+T6)/6,1)+TRUNC(T7/20,1)+TRUNC((T8+T9)/30,1)),0))+1</f>
        <v>1</v>
      </c>
      <c r="U11" s="1818"/>
      <c r="V11" s="1817">
        <f t="shared" ref="V11" si="7">IF(AND(V10&gt;0,ROUND((TRUNC(V4/3,1)+TRUNC((V5+V6)/6,1)+TRUNC(V7/20,1)+TRUNC((V8+V9)/30,1)),0)&lt;1),1,ROUND((TRUNC(V4/3,1)+TRUNC((V5+V6)/6,1)+TRUNC(V7/20,1)+TRUNC((V8+V9)/30,1)),0))+1</f>
        <v>1</v>
      </c>
      <c r="W11" s="1818"/>
      <c r="X11" s="1817">
        <f t="shared" ref="X11" si="8">IF(AND(X10&gt;0,ROUND((TRUNC(X4/3,1)+TRUNC((X5+X6)/6,1)+TRUNC(X7/20,1)+TRUNC((X8+X9)/30,1)),0)&lt;1),1,ROUND((TRUNC(X4/3,1)+TRUNC((X5+X6)/6,1)+TRUNC(X7/20,1)+TRUNC((X8+X9)/30,1)),0))+1</f>
        <v>1</v>
      </c>
      <c r="Y11" s="1818"/>
      <c r="Z11" s="1817">
        <f t="shared" ref="Z11" si="9">IF(AND(Z10&gt;0,ROUND((TRUNC(Z4/3,1)+TRUNC((Z5+Z6)/6,1)+TRUNC(Z7/20,1)+TRUNC((Z8+Z9)/30,1)),0)&lt;1),1,ROUND((TRUNC(Z4/3,1)+TRUNC((Z5+Z6)/6,1)+TRUNC(Z7/20,1)+TRUNC((Z8+Z9)/30,1)),0))+1</f>
        <v>1</v>
      </c>
      <c r="AA11" s="1818"/>
      <c r="AB11" s="1817">
        <f t="shared" ref="AB11" si="10">IF(AND(AB10&gt;0,ROUND((TRUNC(AB4/3,1)+TRUNC((AB5+AB6)/6,1)+TRUNC(AB7/20,1)+TRUNC((AB8+AB9)/30,1)),0)&lt;1),1,ROUND((TRUNC(AB4/3,1)+TRUNC((AB5+AB6)/6,1)+TRUNC(AB7/20,1)+TRUNC((AB8+AB9)/30,1)),0))+1</f>
        <v>1</v>
      </c>
      <c r="AC11" s="1818"/>
      <c r="AD11" s="1817">
        <f t="shared" ref="AD11" si="11">IF(AND(AD10&gt;0,ROUND((TRUNC(AD4/3,1)+TRUNC((AD5+AD6)/6,1)+TRUNC(AD7/20,1)+TRUNC((AD8+AD9)/30,1)),0)&lt;1),1,ROUND((TRUNC(AD4/3,1)+TRUNC((AD5+AD6)/6,1)+TRUNC(AD7/20,1)+TRUNC((AD8+AD9)/30,1)),0))+1</f>
        <v>1</v>
      </c>
      <c r="AE11" s="1818"/>
      <c r="AF11" s="1817">
        <f t="shared" ref="AF11" si="12">IF(AND(AF10&gt;0,ROUND((TRUNC(AF4/3,1)+TRUNC((AF5+AF6)/6,1)+TRUNC(AF7/20,1)+TRUNC((AF8+AF9)/30,1)),0)&lt;1),1,ROUND((TRUNC(AF4/3,1)+TRUNC((AF5+AF6)/6,1)+TRUNC(AF7/20,1)+TRUNC((AF8+AF9)/30,1)),0))+1</f>
        <v>1</v>
      </c>
      <c r="AG11" s="1818"/>
      <c r="AH11" s="1817">
        <f t="shared" ref="AH11" si="13">IF(AND(AH10&gt;0,ROUND((TRUNC(AH4/3,1)+TRUNC((AH5+AH6)/6,1)+TRUNC(AH7/20,1)+TRUNC((AH8+AH9)/30,1)),0)&lt;1),1,ROUND((TRUNC(AH4/3,1)+TRUNC((AH5+AH6)/6,1)+TRUNC(AH7/20,1)+TRUNC((AH8+AH9)/30,1)),0))+1</f>
        <v>1</v>
      </c>
      <c r="AI11" s="1818"/>
      <c r="AJ11" s="1817">
        <f t="shared" ref="AJ11" si="14">IF(AND(AJ10&gt;0,ROUND((TRUNC(AJ4/3,1)+TRUNC((AJ5+AJ6)/6,1)+TRUNC(AJ7/20,1)+TRUNC((AJ8+AJ9)/30,1)),0)&lt;1),1,ROUND((TRUNC(AJ4/3,1)+TRUNC((AJ5+AJ6)/6,1)+TRUNC(AJ7/20,1)+TRUNC((AJ8+AJ9)/30,1)),0))+1</f>
        <v>1</v>
      </c>
      <c r="AK11" s="1818"/>
      <c r="AL11" s="1817">
        <f t="shared" ref="AL11" si="15">IF(AND(AL10&gt;0,ROUND((TRUNC(AL4/3,1)+TRUNC((AL5+AL6)/6,1)+TRUNC(AL7/20,1)+TRUNC((AL8+AL9)/30,1)),0)&lt;1),1,ROUND((TRUNC(AL4/3,1)+TRUNC((AL5+AL6)/6,1)+TRUNC(AL7/20,1)+TRUNC((AL8+AL9)/30,1)),0))+1</f>
        <v>1</v>
      </c>
      <c r="AM11" s="1818"/>
      <c r="AN11" s="1817">
        <f t="shared" ref="AN11" si="16">IF(AND(AN10&gt;0,ROUND((TRUNC(AN4/3,1)+TRUNC((AN5+AN6)/6,1)+TRUNC(AN7/20,1)+TRUNC((AN8+AN9)/30,1)),0)&lt;1),1,ROUND((TRUNC(AN4/3,1)+TRUNC((AN5+AN6)/6,1)+TRUNC(AN7/20,1)+TRUNC((AN8+AN9)/30,1)),0))+1</f>
        <v>1</v>
      </c>
      <c r="AO11" s="1818"/>
      <c r="AP11" s="1817">
        <f t="shared" ref="AP11" si="17">IF(AND(AP10&gt;0,ROUND((TRUNC(AP4/3,1)+TRUNC((AP5+AP6)/6,1)+TRUNC(AP7/20,1)+TRUNC((AP8+AP9)/30,1)),0)&lt;1),1,ROUND((TRUNC(AP4/3,1)+TRUNC((AP5+AP6)/6,1)+TRUNC(AP7/20,1)+TRUNC((AP8+AP9)/30,1)),0))+1</f>
        <v>1</v>
      </c>
      <c r="AQ11" s="1818"/>
      <c r="AR11" s="1817">
        <f t="shared" ref="AR11" si="18">IF(AND(AR10&gt;0,ROUND((TRUNC(AR4/3,1)+TRUNC((AR5+AR6)/6,1)+TRUNC(AR7/20,1)+TRUNC((AR8+AR9)/30,1)),0)&lt;1),1,ROUND((TRUNC(AR4/3,1)+TRUNC((AR5+AR6)/6,1)+TRUNC(AR7/20,1)+TRUNC((AR8+AR9)/30,1)),0))+1</f>
        <v>1</v>
      </c>
      <c r="AS11" s="1818"/>
      <c r="AT11" s="1817">
        <f t="shared" ref="AT11" si="19">IF(AND(AT10&gt;0,ROUND((TRUNC(AT4/3,1)+TRUNC((AT5+AT6)/6,1)+TRUNC(AT7/20,1)+TRUNC((AT8+AT9)/30,1)),0)&lt;1),1,ROUND((TRUNC(AT4/3,1)+TRUNC((AT5+AT6)/6,1)+TRUNC(AT7/20,1)+TRUNC((AT8+AT9)/30,1)),0))+1</f>
        <v>1</v>
      </c>
      <c r="AU11" s="1818"/>
      <c r="AV11" s="1817">
        <f t="shared" ref="AV11" si="20">IF(AND(AV10&gt;0,ROUND((TRUNC(AV4/3,1)+TRUNC((AV5+AV6)/6,1)+TRUNC(AV7/20,1)+TRUNC((AV8+AV9)/30,1)),0)&lt;1),1,ROUND((TRUNC(AV4/3,1)+TRUNC((AV5+AV6)/6,1)+TRUNC(AV7/20,1)+TRUNC((AV8+AV9)/30,1)),0))+1</f>
        <v>1</v>
      </c>
      <c r="AW11" s="1818"/>
      <c r="AX11" s="1817">
        <f t="shared" ref="AX11" si="21">IF(AND(AX10&gt;0,ROUND((TRUNC(AX4/3,1)+TRUNC((AX5+AX6)/6,1)+TRUNC(AX7/20,1)+TRUNC((AX8+AX9)/30,1)),0)&lt;1),1,ROUND((TRUNC(AX4/3,1)+TRUNC((AX5+AX6)/6,1)+TRUNC(AX7/20,1)+TRUNC((AX8+AX9)/30,1)),0))+1</f>
        <v>1</v>
      </c>
      <c r="AY11" s="1818"/>
      <c r="AZ11" s="1817">
        <f t="shared" ref="AZ11" si="22">IF(AND(AZ10&gt;0,ROUND((TRUNC(AZ4/3,1)+TRUNC((AZ5+AZ6)/6,1)+TRUNC(AZ7/20,1)+TRUNC((AZ8+AZ9)/30,1)),0)&lt;1),1,ROUND((TRUNC(AZ4/3,1)+TRUNC((AZ5+AZ6)/6,1)+TRUNC(AZ7/20,1)+TRUNC((AZ8+AZ9)/30,1)),0))+1</f>
        <v>1</v>
      </c>
      <c r="BA11" s="1818"/>
      <c r="BB11" s="1817">
        <f t="shared" ref="BB11" si="23">IF(AND(BB10&gt;0,ROUND((TRUNC(BB4/3,1)+TRUNC((BB5+BB6)/6,1)+TRUNC(BB7/20,1)+TRUNC((BB8+BB9)/30,1)),0)&lt;1),1,ROUND((TRUNC(BB4/3,1)+TRUNC((BB5+BB6)/6,1)+TRUNC(BB7/20,1)+TRUNC((BB8+BB9)/30,1)),0))+1</f>
        <v>1</v>
      </c>
      <c r="BC11" s="1818"/>
      <c r="BD11" s="1817">
        <f t="shared" ref="BD11" si="24">IF(AND(BD10&gt;0,ROUND((TRUNC(BD4/3,1)+TRUNC((BD5+BD6)/6,1)+TRUNC(BD7/20,1)+TRUNC((BD8+BD9)/30,1)),0)&lt;1),1,ROUND((TRUNC(BD4/3,1)+TRUNC((BD5+BD6)/6,1)+TRUNC(BD7/20,1)+TRUNC((BD8+BD9)/30,1)),0))+1</f>
        <v>1</v>
      </c>
      <c r="BE11" s="1818"/>
      <c r="BF11" s="1817">
        <f t="shared" ref="BF11" si="25">IF(AND(BF10&gt;0,ROUND((TRUNC(BF4/3,1)+TRUNC((BF5+BF6)/6,1)+TRUNC(BF7/20,1)+TRUNC((BF8+BF9)/30,1)),0)&lt;1),1,ROUND((TRUNC(BF4/3,1)+TRUNC((BF5+BF6)/6,1)+TRUNC(BF7/20,1)+TRUNC((BF8+BF9)/30,1)),0))+1</f>
        <v>1</v>
      </c>
      <c r="BG11" s="1818"/>
      <c r="BH11" s="1817">
        <f t="shared" ref="BH11" si="26">IF(AND(BH10&gt;0,ROUND((TRUNC(BH4/3,1)+TRUNC((BH5+BH6)/6,1)+TRUNC(BH7/20,1)+TRUNC((BH8+BH9)/30,1)),0)&lt;1),1,ROUND((TRUNC(BH4/3,1)+TRUNC((BH5+BH6)/6,1)+TRUNC(BH7/20,1)+TRUNC((BH8+BH9)/30,1)),0))+1</f>
        <v>1</v>
      </c>
      <c r="BI11" s="1818"/>
      <c r="BJ11" s="1777"/>
    </row>
    <row r="12" spans="1:63" ht="14.1" customHeight="1">
      <c r="A12" s="1453"/>
      <c r="B12" s="1454"/>
      <c r="C12" s="1454"/>
      <c r="D12" s="1455"/>
      <c r="E12" s="407" t="s">
        <v>887</v>
      </c>
      <c r="F12" s="1815">
        <f>IF(AND(F$10&gt;0,ROUND((TRUNC(F$4/3,1)+TRUNC((F$5+F$6)/6,1)+TRUNC(F$7/15,1)+TRUNC((F$8+F$9)/25,1)),0)&lt;1),1,ROUND((TRUNC(F$4/3,1)+TRUNC((F$5+F$6)/6,1)+TRUNC(F$7/15,1)+TRUNC((F$8+F$9)/25,1)),0))+1</f>
        <v>1</v>
      </c>
      <c r="G12" s="1816"/>
      <c r="H12" s="1815">
        <f t="shared" ref="H12" si="27">IF(AND(H$10&gt;0,ROUND((TRUNC(H$4/3,1)+TRUNC((H$5+H$6)/6,1)+TRUNC(H$7/15,1)+TRUNC((H$8+H$9)/25,1)),0)&lt;1),1,ROUND((TRUNC(H$4/3,1)+TRUNC((H$5+H$6)/6,1)+TRUNC(H$7/15,1)+TRUNC((H$8+H$9)/25,1)),0))+1</f>
        <v>1</v>
      </c>
      <c r="I12" s="1816"/>
      <c r="J12" s="1815">
        <f t="shared" ref="J12" si="28">IF(AND(J$10&gt;0,ROUND((TRUNC(J$4/3,1)+TRUNC((J$5+J$6)/6,1)+TRUNC(J$7/15,1)+TRUNC((J$8+J$9)/25,1)),0)&lt;1),1,ROUND((TRUNC(J$4/3,1)+TRUNC((J$5+J$6)/6,1)+TRUNC(J$7/15,1)+TRUNC((J$8+J$9)/25,1)),0))+1</f>
        <v>1</v>
      </c>
      <c r="K12" s="1816"/>
      <c r="L12" s="1815">
        <f t="shared" ref="L12" si="29">IF(AND(L$10&gt;0,ROUND((TRUNC(L$4/3,1)+TRUNC((L$5+L$6)/6,1)+TRUNC(L$7/15,1)+TRUNC((L$8+L$9)/25,1)),0)&lt;1),1,ROUND((TRUNC(L$4/3,1)+TRUNC((L$5+L$6)/6,1)+TRUNC(L$7/15,1)+TRUNC((L$8+L$9)/25,1)),0))+1</f>
        <v>1</v>
      </c>
      <c r="M12" s="1816"/>
      <c r="N12" s="1815">
        <f t="shared" ref="N12" si="30">IF(AND(N$10&gt;0,ROUND((TRUNC(N$4/3,1)+TRUNC((N$5+N$6)/6,1)+TRUNC(N$7/15,1)+TRUNC((N$8+N$9)/25,1)),0)&lt;1),1,ROUND((TRUNC(N$4/3,1)+TRUNC((N$5+N$6)/6,1)+TRUNC(N$7/15,1)+TRUNC((N$8+N$9)/25,1)),0))+1</f>
        <v>1</v>
      </c>
      <c r="O12" s="1816"/>
      <c r="P12" s="1815">
        <f t="shared" ref="P12" si="31">IF(AND(P$10&gt;0,ROUND((TRUNC(P$4/3,1)+TRUNC((P$5+P$6)/6,1)+TRUNC(P$7/15,1)+TRUNC((P$8+P$9)/25,1)),0)&lt;1),1,ROUND((TRUNC(P$4/3,1)+TRUNC((P$5+P$6)/6,1)+TRUNC(P$7/15,1)+TRUNC((P$8+P$9)/25,1)),0))+1</f>
        <v>1</v>
      </c>
      <c r="Q12" s="1816"/>
      <c r="R12" s="1815">
        <f t="shared" ref="R12" si="32">IF(AND(R$10&gt;0,ROUND((TRUNC(R$4/3,1)+TRUNC((R$5+R$6)/6,1)+TRUNC(R$7/15,1)+TRUNC((R$8+R$9)/25,1)),0)&lt;1),1,ROUND((TRUNC(R$4/3,1)+TRUNC((R$5+R$6)/6,1)+TRUNC(R$7/15,1)+TRUNC((R$8+R$9)/25,1)),0))+1</f>
        <v>1</v>
      </c>
      <c r="S12" s="1816"/>
      <c r="T12" s="1815">
        <f t="shared" ref="T12" si="33">IF(AND(T$10&gt;0,ROUND((TRUNC(T$4/3,1)+TRUNC((T$5+T$6)/6,1)+TRUNC(T$7/15,1)+TRUNC((T$8+T$9)/25,1)),0)&lt;1),1,ROUND((TRUNC(T$4/3,1)+TRUNC((T$5+T$6)/6,1)+TRUNC(T$7/15,1)+TRUNC((T$8+T$9)/25,1)),0))+1</f>
        <v>1</v>
      </c>
      <c r="U12" s="1816"/>
      <c r="V12" s="1815">
        <f t="shared" ref="V12" si="34">IF(AND(V$10&gt;0,ROUND((TRUNC(V$4/3,1)+TRUNC((V$5+V$6)/6,1)+TRUNC(V$7/15,1)+TRUNC((V$8+V$9)/25,1)),0)&lt;1),1,ROUND((TRUNC(V$4/3,1)+TRUNC((V$5+V$6)/6,1)+TRUNC(V$7/15,1)+TRUNC((V$8+V$9)/25,1)),0))+1</f>
        <v>1</v>
      </c>
      <c r="W12" s="1816"/>
      <c r="X12" s="1815">
        <f t="shared" ref="X12" si="35">IF(AND(X$10&gt;0,ROUND((TRUNC(X$4/3,1)+TRUNC((X$5+X$6)/6,1)+TRUNC(X$7/15,1)+TRUNC((X$8+X$9)/25,1)),0)&lt;1),1,ROUND((TRUNC(X$4/3,1)+TRUNC((X$5+X$6)/6,1)+TRUNC(X$7/15,1)+TRUNC((X$8+X$9)/25,1)),0))+1</f>
        <v>1</v>
      </c>
      <c r="Y12" s="1816"/>
      <c r="Z12" s="1815">
        <f t="shared" ref="Z12" si="36">IF(AND(Z$10&gt;0,ROUND((TRUNC(Z$4/3,1)+TRUNC((Z$5+Z$6)/6,1)+TRUNC(Z$7/15,1)+TRUNC((Z$8+Z$9)/25,1)),0)&lt;1),1,ROUND((TRUNC(Z$4/3,1)+TRUNC((Z$5+Z$6)/6,1)+TRUNC(Z$7/15,1)+TRUNC((Z$8+Z$9)/25,1)),0))+1</f>
        <v>1</v>
      </c>
      <c r="AA12" s="1816"/>
      <c r="AB12" s="1815">
        <f t="shared" ref="AB12" si="37">IF(AND(AB$10&gt;0,ROUND((TRUNC(AB$4/3,1)+TRUNC((AB$5+AB$6)/6,1)+TRUNC(AB$7/15,1)+TRUNC((AB$8+AB$9)/25,1)),0)&lt;1),1,ROUND((TRUNC(AB$4/3,1)+TRUNC((AB$5+AB$6)/6,1)+TRUNC(AB$7/15,1)+TRUNC((AB$8+AB$9)/25,1)),0))+1</f>
        <v>1</v>
      </c>
      <c r="AC12" s="1816"/>
      <c r="AD12" s="1815">
        <f t="shared" ref="AD12" si="38">IF(AND(AD$10&gt;0,ROUND((TRUNC(AD$4/3,1)+TRUNC((AD$5+AD$6)/6,1)+TRUNC(AD$7/15,1)+TRUNC((AD$8+AD$9)/25,1)),0)&lt;1),1,ROUND((TRUNC(AD$4/3,1)+TRUNC((AD$5+AD$6)/6,1)+TRUNC(AD$7/15,1)+TRUNC((AD$8+AD$9)/25,1)),0))+1</f>
        <v>1</v>
      </c>
      <c r="AE12" s="1816"/>
      <c r="AF12" s="1815">
        <f t="shared" ref="AF12" si="39">IF(AND(AF$10&gt;0,ROUND((TRUNC(AF$4/3,1)+TRUNC((AF$5+AF$6)/6,1)+TRUNC(AF$7/15,1)+TRUNC((AF$8+AF$9)/25,1)),0)&lt;1),1,ROUND((TRUNC(AF$4/3,1)+TRUNC((AF$5+AF$6)/6,1)+TRUNC(AF$7/15,1)+TRUNC((AF$8+AF$9)/25,1)),0))+1</f>
        <v>1</v>
      </c>
      <c r="AG12" s="1816"/>
      <c r="AH12" s="1815">
        <f t="shared" ref="AH12" si="40">IF(AND(AH$10&gt;0,ROUND((TRUNC(AH$4/3,1)+TRUNC((AH$5+AH$6)/6,1)+TRUNC(AH$7/15,1)+TRUNC((AH$8+AH$9)/25,1)),0)&lt;1),1,ROUND((TRUNC(AH$4/3,1)+TRUNC((AH$5+AH$6)/6,1)+TRUNC(AH$7/15,1)+TRUNC((AH$8+AH$9)/25,1)),0))+1</f>
        <v>1</v>
      </c>
      <c r="AI12" s="1816"/>
      <c r="AJ12" s="1815">
        <f t="shared" ref="AJ12" si="41">IF(AND(AJ$10&gt;0,ROUND((TRUNC(AJ$4/3,1)+TRUNC((AJ$5+AJ$6)/6,1)+TRUNC(AJ$7/15,1)+TRUNC((AJ$8+AJ$9)/25,1)),0)&lt;1),1,ROUND((TRUNC(AJ$4/3,1)+TRUNC((AJ$5+AJ$6)/6,1)+TRUNC(AJ$7/15,1)+TRUNC((AJ$8+AJ$9)/25,1)),0))+1</f>
        <v>1</v>
      </c>
      <c r="AK12" s="1816"/>
      <c r="AL12" s="1815">
        <f t="shared" ref="AL12" si="42">IF(AND(AL$10&gt;0,ROUND((TRUNC(AL$4/3,1)+TRUNC((AL$5+AL$6)/6,1)+TRUNC(AL$7/15,1)+TRUNC((AL$8+AL$9)/25,1)),0)&lt;1),1,ROUND((TRUNC(AL$4/3,1)+TRUNC((AL$5+AL$6)/6,1)+TRUNC(AL$7/15,1)+TRUNC((AL$8+AL$9)/25,1)),0))+1</f>
        <v>1</v>
      </c>
      <c r="AM12" s="1816"/>
      <c r="AN12" s="1815">
        <f t="shared" ref="AN12" si="43">IF(AND(AN$10&gt;0,ROUND((TRUNC(AN$4/3,1)+TRUNC((AN$5+AN$6)/6,1)+TRUNC(AN$7/15,1)+TRUNC((AN$8+AN$9)/25,1)),0)&lt;1),1,ROUND((TRUNC(AN$4/3,1)+TRUNC((AN$5+AN$6)/6,1)+TRUNC(AN$7/15,1)+TRUNC((AN$8+AN$9)/25,1)),0))+1</f>
        <v>1</v>
      </c>
      <c r="AO12" s="1816"/>
      <c r="AP12" s="1815">
        <f t="shared" ref="AP12" si="44">IF(AND(AP$10&gt;0,ROUND((TRUNC(AP$4/3,1)+TRUNC((AP$5+AP$6)/6,1)+TRUNC(AP$7/15,1)+TRUNC((AP$8+AP$9)/25,1)),0)&lt;1),1,ROUND((TRUNC(AP$4/3,1)+TRUNC((AP$5+AP$6)/6,1)+TRUNC(AP$7/15,1)+TRUNC((AP$8+AP$9)/25,1)),0))+1</f>
        <v>1</v>
      </c>
      <c r="AQ12" s="1816"/>
      <c r="AR12" s="1815">
        <f t="shared" ref="AR12" si="45">IF(AND(AR$10&gt;0,ROUND((TRUNC(AR$4/3,1)+TRUNC((AR$5+AR$6)/6,1)+TRUNC(AR$7/15,1)+TRUNC((AR$8+AR$9)/25,1)),0)&lt;1),1,ROUND((TRUNC(AR$4/3,1)+TRUNC((AR$5+AR$6)/6,1)+TRUNC(AR$7/15,1)+TRUNC((AR$8+AR$9)/25,1)),0))+1</f>
        <v>1</v>
      </c>
      <c r="AS12" s="1816"/>
      <c r="AT12" s="1815">
        <f t="shared" ref="AT12" si="46">IF(AND(AT$10&gt;0,ROUND((TRUNC(AT$4/3,1)+TRUNC((AT$5+AT$6)/6,1)+TRUNC(AT$7/15,1)+TRUNC((AT$8+AT$9)/25,1)),0)&lt;1),1,ROUND((TRUNC(AT$4/3,1)+TRUNC((AT$5+AT$6)/6,1)+TRUNC(AT$7/15,1)+TRUNC((AT$8+AT$9)/25,1)),0))+1</f>
        <v>1</v>
      </c>
      <c r="AU12" s="1816"/>
      <c r="AV12" s="1815">
        <f t="shared" ref="AV12" si="47">IF(AND(AV$10&gt;0,ROUND((TRUNC(AV$4/3,1)+TRUNC((AV$5+AV$6)/6,1)+TRUNC(AV$7/15,1)+TRUNC((AV$8+AV$9)/25,1)),0)&lt;1),1,ROUND((TRUNC(AV$4/3,1)+TRUNC((AV$5+AV$6)/6,1)+TRUNC(AV$7/15,1)+TRUNC((AV$8+AV$9)/25,1)),0))+1</f>
        <v>1</v>
      </c>
      <c r="AW12" s="1816"/>
      <c r="AX12" s="1815">
        <f t="shared" ref="AX12" si="48">IF(AND(AX$10&gt;0,ROUND((TRUNC(AX$4/3,1)+TRUNC((AX$5+AX$6)/6,1)+TRUNC(AX$7/15,1)+TRUNC((AX$8+AX$9)/25,1)),0)&lt;1),1,ROUND((TRUNC(AX$4/3,1)+TRUNC((AX$5+AX$6)/6,1)+TRUNC(AX$7/15,1)+TRUNC((AX$8+AX$9)/25,1)),0))+1</f>
        <v>1</v>
      </c>
      <c r="AY12" s="1816"/>
      <c r="AZ12" s="1815">
        <f t="shared" ref="AZ12" si="49">IF(AND(AZ$10&gt;0,ROUND((TRUNC(AZ$4/3,1)+TRUNC((AZ$5+AZ$6)/6,1)+TRUNC(AZ$7/15,1)+TRUNC((AZ$8+AZ$9)/25,1)),0)&lt;1),1,ROUND((TRUNC(AZ$4/3,1)+TRUNC((AZ$5+AZ$6)/6,1)+TRUNC(AZ$7/15,1)+TRUNC((AZ$8+AZ$9)/25,1)),0))+1</f>
        <v>1</v>
      </c>
      <c r="BA12" s="1816"/>
      <c r="BB12" s="1815">
        <f t="shared" ref="BB12" si="50">IF(AND(BB$10&gt;0,ROUND((TRUNC(BB$4/3,1)+TRUNC((BB$5+BB$6)/6,1)+TRUNC(BB$7/15,1)+TRUNC((BB$8+BB$9)/25,1)),0)&lt;1),1,ROUND((TRUNC(BB$4/3,1)+TRUNC((BB$5+BB$6)/6,1)+TRUNC(BB$7/15,1)+TRUNC((BB$8+BB$9)/25,1)),0))+1</f>
        <v>1</v>
      </c>
      <c r="BC12" s="1816"/>
      <c r="BD12" s="1815">
        <f t="shared" ref="BD12" si="51">IF(AND(BD$10&gt;0,ROUND((TRUNC(BD$4/3,1)+TRUNC((BD$5+BD$6)/6,1)+TRUNC(BD$7/15,1)+TRUNC((BD$8+BD$9)/25,1)),0)&lt;1),1,ROUND((TRUNC(BD$4/3,1)+TRUNC((BD$5+BD$6)/6,1)+TRUNC(BD$7/15,1)+TRUNC((BD$8+BD$9)/25,1)),0))+1</f>
        <v>1</v>
      </c>
      <c r="BE12" s="1816"/>
      <c r="BF12" s="1815">
        <f t="shared" ref="BF12" si="52">IF(AND(BF$10&gt;0,ROUND((TRUNC(BF$4/3,1)+TRUNC((BF$5+BF$6)/6,1)+TRUNC(BF$7/15,1)+TRUNC((BF$8+BF$9)/25,1)),0)&lt;1),1,ROUND((TRUNC(BF$4/3,1)+TRUNC((BF$5+BF$6)/6,1)+TRUNC(BF$7/15,1)+TRUNC((BF$8+BF$9)/25,1)),0))+1</f>
        <v>1</v>
      </c>
      <c r="BG12" s="1816"/>
      <c r="BH12" s="1815">
        <f t="shared" ref="BH12" si="53">IF(AND(BH$10&gt;0,ROUND((TRUNC(BH$4/3,1)+TRUNC((BH$5+BH$6)/6,1)+TRUNC(BH$7/15,1)+TRUNC((BH$8+BH$9)/25,1)),0)&lt;1),1,ROUND((TRUNC(BH$4/3,1)+TRUNC((BH$5+BH$6)/6,1)+TRUNC(BH$7/15,1)+TRUNC((BH$8+BH$9)/25,1)),0))+1</f>
        <v>1</v>
      </c>
      <c r="BI12" s="1816"/>
      <c r="BJ12" s="408" t="s">
        <v>888</v>
      </c>
    </row>
    <row r="13" spans="1:63" ht="6" customHeight="1">
      <c r="A13" s="1797" t="s">
        <v>1290</v>
      </c>
      <c r="B13" s="968" t="s">
        <v>1291</v>
      </c>
      <c r="C13" s="968"/>
      <c r="D13" s="958" t="s">
        <v>126</v>
      </c>
      <c r="E13" s="1275" t="s">
        <v>855</v>
      </c>
      <c r="F13" s="409"/>
      <c r="G13" s="410"/>
      <c r="H13" s="409"/>
      <c r="I13" s="410"/>
      <c r="J13" s="409"/>
      <c r="K13" s="411"/>
      <c r="L13" s="410"/>
      <c r="M13" s="411"/>
      <c r="N13" s="410"/>
      <c r="O13" s="410"/>
      <c r="P13" s="409"/>
      <c r="Q13" s="410"/>
      <c r="R13" s="409"/>
      <c r="S13" s="411"/>
      <c r="T13" s="410"/>
      <c r="U13" s="411"/>
      <c r="V13" s="410"/>
      <c r="W13" s="410"/>
      <c r="X13" s="409"/>
      <c r="Y13" s="410"/>
      <c r="Z13" s="409"/>
      <c r="AA13" s="411"/>
      <c r="AB13" s="410"/>
      <c r="AC13" s="412"/>
      <c r="AD13" s="413"/>
      <c r="AE13" s="413"/>
      <c r="AF13" s="409"/>
      <c r="AG13" s="411"/>
      <c r="AH13" s="409"/>
      <c r="AI13" s="411"/>
      <c r="AJ13" s="410"/>
      <c r="AK13" s="411"/>
      <c r="AL13" s="409"/>
      <c r="AM13" s="410"/>
      <c r="AN13" s="409"/>
      <c r="AO13" s="411"/>
      <c r="AP13" s="409"/>
      <c r="AQ13" s="411"/>
      <c r="AR13" s="410"/>
      <c r="AS13" s="411"/>
      <c r="AT13" s="409"/>
      <c r="AU13" s="410"/>
      <c r="AV13" s="409"/>
      <c r="AW13" s="411"/>
      <c r="AX13" s="409"/>
      <c r="AY13" s="411"/>
      <c r="AZ13" s="410"/>
      <c r="BA13" s="411"/>
      <c r="BB13" s="410"/>
      <c r="BC13" s="411"/>
      <c r="BD13" s="409"/>
      <c r="BE13" s="411"/>
      <c r="BF13" s="409"/>
      <c r="BG13" s="411"/>
      <c r="BH13" s="410"/>
      <c r="BI13" s="411"/>
      <c r="BJ13" s="1075" t="s">
        <v>889</v>
      </c>
    </row>
    <row r="14" spans="1:63" ht="3" customHeight="1">
      <c r="A14" s="1808"/>
      <c r="B14" s="968"/>
      <c r="C14" s="968"/>
      <c r="D14" s="958"/>
      <c r="E14" s="1275"/>
      <c r="F14" s="414"/>
      <c r="G14" s="415"/>
      <c r="H14" s="414"/>
      <c r="I14" s="415"/>
      <c r="J14" s="414"/>
      <c r="K14" s="416"/>
      <c r="L14" s="417"/>
      <c r="M14" s="416"/>
      <c r="N14" s="417"/>
      <c r="O14" s="417"/>
      <c r="P14" s="418"/>
      <c r="Q14" s="417"/>
      <c r="R14" s="418"/>
      <c r="S14" s="416"/>
      <c r="T14" s="417"/>
      <c r="U14" s="416"/>
      <c r="V14" s="417"/>
      <c r="W14" s="417"/>
      <c r="X14" s="418"/>
      <c r="Y14" s="417"/>
      <c r="Z14" s="418"/>
      <c r="AA14" s="416"/>
      <c r="AB14" s="417"/>
      <c r="AC14" s="419"/>
      <c r="AD14" s="420"/>
      <c r="AE14" s="420"/>
      <c r="AF14" s="418"/>
      <c r="AG14" s="416"/>
      <c r="AH14" s="418"/>
      <c r="AI14" s="416"/>
      <c r="AJ14" s="417"/>
      <c r="AK14" s="416"/>
      <c r="AL14" s="418"/>
      <c r="AM14" s="417"/>
      <c r="AN14" s="418"/>
      <c r="AO14" s="416"/>
      <c r="AP14" s="418"/>
      <c r="AQ14" s="416"/>
      <c r="AR14" s="417"/>
      <c r="AS14" s="416"/>
      <c r="AT14" s="418"/>
      <c r="AU14" s="415"/>
      <c r="AV14" s="414"/>
      <c r="AW14" s="421"/>
      <c r="AX14" s="414"/>
      <c r="AY14" s="421"/>
      <c r="AZ14" s="415"/>
      <c r="BA14" s="421"/>
      <c r="BB14" s="415"/>
      <c r="BC14" s="421"/>
      <c r="BD14" s="414"/>
      <c r="BE14" s="421"/>
      <c r="BF14" s="414"/>
      <c r="BG14" s="421"/>
      <c r="BH14" s="415"/>
      <c r="BI14" s="421"/>
      <c r="BJ14" s="1823"/>
    </row>
    <row r="15" spans="1:63" ht="6" customHeight="1">
      <c r="A15" s="1808"/>
      <c r="B15" s="968"/>
      <c r="C15" s="968"/>
      <c r="D15" s="958"/>
      <c r="E15" s="1275"/>
      <c r="F15" s="544"/>
      <c r="G15" s="422"/>
      <c r="H15" s="544"/>
      <c r="I15" s="422"/>
      <c r="J15" s="544"/>
      <c r="K15" s="423"/>
      <c r="L15" s="422"/>
      <c r="M15" s="423"/>
      <c r="N15" s="422"/>
      <c r="O15" s="422"/>
      <c r="P15" s="544"/>
      <c r="Q15" s="422"/>
      <c r="R15" s="544"/>
      <c r="S15" s="423"/>
      <c r="T15" s="422"/>
      <c r="U15" s="423"/>
      <c r="V15" s="422"/>
      <c r="W15" s="422"/>
      <c r="X15" s="544"/>
      <c r="Y15" s="422"/>
      <c r="Z15" s="544"/>
      <c r="AA15" s="423"/>
      <c r="AB15" s="422"/>
      <c r="AC15" s="424"/>
      <c r="AD15" s="425"/>
      <c r="AE15" s="425"/>
      <c r="AF15" s="544"/>
      <c r="AG15" s="423"/>
      <c r="AH15" s="544"/>
      <c r="AI15" s="423"/>
      <c r="AJ15" s="422"/>
      <c r="AK15" s="423"/>
      <c r="AL15" s="544"/>
      <c r="AM15" s="422"/>
      <c r="AN15" s="544"/>
      <c r="AO15" s="423"/>
      <c r="AP15" s="544"/>
      <c r="AQ15" s="423"/>
      <c r="AR15" s="422"/>
      <c r="AS15" s="423"/>
      <c r="AT15" s="544"/>
      <c r="AU15" s="422"/>
      <c r="AV15" s="544"/>
      <c r="AW15" s="423"/>
      <c r="AX15" s="544"/>
      <c r="AY15" s="423"/>
      <c r="AZ15" s="422"/>
      <c r="BA15" s="423"/>
      <c r="BB15" s="422"/>
      <c r="BC15" s="423"/>
      <c r="BD15" s="544"/>
      <c r="BE15" s="423"/>
      <c r="BF15" s="544"/>
      <c r="BG15" s="423"/>
      <c r="BH15" s="422"/>
      <c r="BI15" s="423"/>
      <c r="BJ15" s="1823"/>
    </row>
    <row r="16" spans="1:63" ht="6" customHeight="1">
      <c r="A16" s="1808"/>
      <c r="B16" s="1336">
        <v>1</v>
      </c>
      <c r="C16" s="1802"/>
      <c r="D16" s="1802"/>
      <c r="E16" s="1802"/>
      <c r="F16" s="426"/>
      <c r="G16" s="427"/>
      <c r="H16" s="432"/>
      <c r="I16" s="443"/>
      <c r="J16" s="432"/>
      <c r="K16" s="443"/>
      <c r="L16" s="432"/>
      <c r="M16" s="443"/>
      <c r="N16" s="432"/>
      <c r="O16" s="443"/>
      <c r="P16" s="432"/>
      <c r="Q16" s="443"/>
      <c r="R16" s="432"/>
      <c r="S16" s="443"/>
      <c r="T16" s="432"/>
      <c r="U16" s="443"/>
      <c r="V16" s="432"/>
      <c r="W16" s="443"/>
      <c r="X16" s="432"/>
      <c r="Y16" s="443"/>
      <c r="Z16" s="432"/>
      <c r="AA16" s="443"/>
      <c r="AB16" s="432"/>
      <c r="AC16" s="443"/>
      <c r="AD16" s="432"/>
      <c r="AE16" s="443"/>
      <c r="AF16" s="432"/>
      <c r="AG16" s="443"/>
      <c r="AH16" s="432"/>
      <c r="AI16" s="443"/>
      <c r="AJ16" s="432"/>
      <c r="AK16" s="443"/>
      <c r="AL16" s="432"/>
      <c r="AM16" s="443"/>
      <c r="AN16" s="432"/>
      <c r="AO16" s="443"/>
      <c r="AP16" s="427"/>
      <c r="AQ16" s="427"/>
      <c r="AR16" s="426"/>
      <c r="AS16" s="428"/>
      <c r="AT16" s="427"/>
      <c r="AU16" s="427"/>
      <c r="AV16" s="426"/>
      <c r="AW16" s="428"/>
      <c r="AX16" s="427"/>
      <c r="AY16" s="427"/>
      <c r="AZ16" s="426"/>
      <c r="BA16" s="428"/>
      <c r="BB16" s="427"/>
      <c r="BC16" s="427"/>
      <c r="BD16" s="426"/>
      <c r="BE16" s="428"/>
      <c r="BF16" s="426"/>
      <c r="BG16" s="428"/>
      <c r="BH16" s="427"/>
      <c r="BI16" s="428"/>
      <c r="BJ16" s="1775" t="s">
        <v>67</v>
      </c>
      <c r="BK16" s="1778">
        <f>SUM(H16:BJ18)/4</f>
        <v>0</v>
      </c>
    </row>
    <row r="17" spans="1:63" ht="3" customHeight="1">
      <c r="A17" s="1808"/>
      <c r="B17" s="1336"/>
      <c r="C17" s="1802"/>
      <c r="D17" s="1802"/>
      <c r="E17" s="1802"/>
      <c r="F17" s="426"/>
      <c r="G17" s="427"/>
      <c r="H17" s="426"/>
      <c r="I17" s="428"/>
      <c r="J17" s="426"/>
      <c r="K17" s="428"/>
      <c r="L17" s="426"/>
      <c r="M17" s="428"/>
      <c r="N17" s="426"/>
      <c r="O17" s="428"/>
      <c r="P17" s="426"/>
      <c r="Q17" s="428"/>
      <c r="R17" s="426"/>
      <c r="S17" s="428"/>
      <c r="T17" s="426"/>
      <c r="U17" s="428"/>
      <c r="V17" s="426"/>
      <c r="W17" s="428"/>
      <c r="X17" s="426"/>
      <c r="Y17" s="428"/>
      <c r="Z17" s="426"/>
      <c r="AA17" s="428"/>
      <c r="AB17" s="426"/>
      <c r="AC17" s="428"/>
      <c r="AD17" s="426"/>
      <c r="AE17" s="428"/>
      <c r="AF17" s="426"/>
      <c r="AG17" s="428"/>
      <c r="AH17" s="426"/>
      <c r="AI17" s="428"/>
      <c r="AJ17" s="426"/>
      <c r="AK17" s="428"/>
      <c r="AL17" s="426"/>
      <c r="AM17" s="428"/>
      <c r="AN17" s="426"/>
      <c r="AO17" s="428"/>
      <c r="AP17" s="427"/>
      <c r="AQ17" s="427"/>
      <c r="AR17" s="426"/>
      <c r="AS17" s="428"/>
      <c r="AT17" s="427"/>
      <c r="AU17" s="427"/>
      <c r="AV17" s="426"/>
      <c r="AW17" s="428"/>
      <c r="AX17" s="427"/>
      <c r="AY17" s="427"/>
      <c r="AZ17" s="426"/>
      <c r="BA17" s="428"/>
      <c r="BB17" s="427"/>
      <c r="BC17" s="427"/>
      <c r="BD17" s="426"/>
      <c r="BE17" s="428"/>
      <c r="BF17" s="426"/>
      <c r="BG17" s="428"/>
      <c r="BH17" s="427"/>
      <c r="BI17" s="428"/>
      <c r="BJ17" s="1776"/>
      <c r="BK17" s="1778"/>
    </row>
    <row r="18" spans="1:63" ht="6" customHeight="1">
      <c r="A18" s="1808"/>
      <c r="B18" s="1336"/>
      <c r="C18" s="1802"/>
      <c r="D18" s="1802"/>
      <c r="E18" s="1802"/>
      <c r="F18" s="429"/>
      <c r="G18" s="430"/>
      <c r="H18" s="429"/>
      <c r="I18" s="431"/>
      <c r="J18" s="429"/>
      <c r="K18" s="431"/>
      <c r="L18" s="429"/>
      <c r="M18" s="431"/>
      <c r="N18" s="429"/>
      <c r="O18" s="431"/>
      <c r="P18" s="429"/>
      <c r="Q18" s="431"/>
      <c r="R18" s="429"/>
      <c r="S18" s="431"/>
      <c r="T18" s="429"/>
      <c r="U18" s="431"/>
      <c r="V18" s="429"/>
      <c r="W18" s="431"/>
      <c r="X18" s="429"/>
      <c r="Y18" s="431"/>
      <c r="Z18" s="429"/>
      <c r="AA18" s="431"/>
      <c r="AB18" s="429"/>
      <c r="AC18" s="431"/>
      <c r="AD18" s="429"/>
      <c r="AE18" s="431"/>
      <c r="AF18" s="429"/>
      <c r="AG18" s="431"/>
      <c r="AH18" s="429"/>
      <c r="AI18" s="431"/>
      <c r="AJ18" s="429"/>
      <c r="AK18" s="431"/>
      <c r="AL18" s="429"/>
      <c r="AM18" s="431"/>
      <c r="AN18" s="429"/>
      <c r="AO18" s="431"/>
      <c r="AP18" s="430"/>
      <c r="AQ18" s="430"/>
      <c r="AR18" s="429"/>
      <c r="AS18" s="431"/>
      <c r="AT18" s="430"/>
      <c r="AU18" s="430"/>
      <c r="AV18" s="429"/>
      <c r="AW18" s="431"/>
      <c r="AX18" s="430"/>
      <c r="AY18" s="430"/>
      <c r="AZ18" s="429"/>
      <c r="BA18" s="431"/>
      <c r="BB18" s="430"/>
      <c r="BC18" s="430"/>
      <c r="BD18" s="429"/>
      <c r="BE18" s="431"/>
      <c r="BF18" s="429"/>
      <c r="BG18" s="431"/>
      <c r="BH18" s="430"/>
      <c r="BI18" s="431"/>
      <c r="BJ18" s="1777"/>
      <c r="BK18" s="1778"/>
    </row>
    <row r="19" spans="1:63" ht="6" customHeight="1">
      <c r="A19" s="1808"/>
      <c r="B19" s="1336">
        <v>2</v>
      </c>
      <c r="C19" s="1802"/>
      <c r="D19" s="1802"/>
      <c r="E19" s="1802"/>
      <c r="F19" s="426"/>
      <c r="G19" s="427"/>
      <c r="H19" s="432"/>
      <c r="I19" s="443"/>
      <c r="J19" s="432"/>
      <c r="K19" s="443"/>
      <c r="L19" s="432"/>
      <c r="M19" s="443"/>
      <c r="N19" s="432"/>
      <c r="O19" s="443"/>
      <c r="P19" s="432"/>
      <c r="Q19" s="443"/>
      <c r="R19" s="432"/>
      <c r="S19" s="443"/>
      <c r="T19" s="432"/>
      <c r="U19" s="443"/>
      <c r="V19" s="432"/>
      <c r="W19" s="443"/>
      <c r="X19" s="432"/>
      <c r="Y19" s="443"/>
      <c r="Z19" s="432"/>
      <c r="AA19" s="443"/>
      <c r="AB19" s="432"/>
      <c r="AC19" s="443"/>
      <c r="AD19" s="432"/>
      <c r="AE19" s="443"/>
      <c r="AF19" s="432"/>
      <c r="AG19" s="443"/>
      <c r="AH19" s="432"/>
      <c r="AI19" s="443"/>
      <c r="AJ19" s="432"/>
      <c r="AK19" s="443"/>
      <c r="AL19" s="432"/>
      <c r="AM19" s="443"/>
      <c r="AN19" s="432"/>
      <c r="AO19" s="443"/>
      <c r="AP19" s="432"/>
      <c r="AQ19" s="443"/>
      <c r="AR19" s="426"/>
      <c r="AS19" s="428"/>
      <c r="AT19" s="427"/>
      <c r="AU19" s="427"/>
      <c r="AV19" s="426"/>
      <c r="AW19" s="428"/>
      <c r="AX19" s="427"/>
      <c r="AY19" s="427"/>
      <c r="AZ19" s="426"/>
      <c r="BA19" s="428"/>
      <c r="BB19" s="427"/>
      <c r="BC19" s="427"/>
      <c r="BD19" s="426"/>
      <c r="BE19" s="428"/>
      <c r="BF19" s="426"/>
      <c r="BG19" s="428"/>
      <c r="BH19" s="427"/>
      <c r="BI19" s="428"/>
      <c r="BJ19" s="1775" t="s">
        <v>67</v>
      </c>
      <c r="BK19" s="1778">
        <f>SUM(H19:BJ21)/4</f>
        <v>0</v>
      </c>
    </row>
    <row r="20" spans="1:63" ht="3" customHeight="1">
      <c r="A20" s="1808"/>
      <c r="B20" s="1336"/>
      <c r="C20" s="1802"/>
      <c r="D20" s="1802"/>
      <c r="E20" s="1802"/>
      <c r="F20" s="426"/>
      <c r="G20" s="427"/>
      <c r="H20" s="426"/>
      <c r="I20" s="428"/>
      <c r="J20" s="426"/>
      <c r="K20" s="428"/>
      <c r="L20" s="426"/>
      <c r="M20" s="428"/>
      <c r="N20" s="426"/>
      <c r="O20" s="428"/>
      <c r="P20" s="426"/>
      <c r="Q20" s="428"/>
      <c r="R20" s="426"/>
      <c r="S20" s="428"/>
      <c r="T20" s="426"/>
      <c r="U20" s="428"/>
      <c r="V20" s="426"/>
      <c r="W20" s="428"/>
      <c r="X20" s="426"/>
      <c r="Y20" s="428"/>
      <c r="Z20" s="426"/>
      <c r="AA20" s="428"/>
      <c r="AB20" s="426"/>
      <c r="AC20" s="428"/>
      <c r="AD20" s="426"/>
      <c r="AE20" s="428"/>
      <c r="AF20" s="426"/>
      <c r="AG20" s="428"/>
      <c r="AH20" s="426"/>
      <c r="AI20" s="428"/>
      <c r="AJ20" s="426"/>
      <c r="AK20" s="428"/>
      <c r="AL20" s="426"/>
      <c r="AM20" s="428"/>
      <c r="AN20" s="426"/>
      <c r="AO20" s="428"/>
      <c r="AP20" s="426"/>
      <c r="AQ20" s="428"/>
      <c r="AR20" s="426"/>
      <c r="AS20" s="428"/>
      <c r="AT20" s="427"/>
      <c r="AU20" s="427"/>
      <c r="AV20" s="426"/>
      <c r="AW20" s="428"/>
      <c r="AX20" s="427"/>
      <c r="AY20" s="427"/>
      <c r="AZ20" s="426"/>
      <c r="BA20" s="428"/>
      <c r="BB20" s="427"/>
      <c r="BC20" s="427"/>
      <c r="BD20" s="426"/>
      <c r="BE20" s="428"/>
      <c r="BF20" s="426"/>
      <c r="BG20" s="428"/>
      <c r="BH20" s="427"/>
      <c r="BI20" s="428"/>
      <c r="BJ20" s="1776"/>
      <c r="BK20" s="1778"/>
    </row>
    <row r="21" spans="1:63" ht="6" customHeight="1">
      <c r="A21" s="1808"/>
      <c r="B21" s="1336"/>
      <c r="C21" s="1802"/>
      <c r="D21" s="1802"/>
      <c r="E21" s="1802"/>
      <c r="F21" s="429"/>
      <c r="G21" s="430"/>
      <c r="H21" s="429"/>
      <c r="I21" s="431"/>
      <c r="J21" s="429"/>
      <c r="K21" s="431"/>
      <c r="L21" s="429"/>
      <c r="M21" s="431"/>
      <c r="N21" s="429"/>
      <c r="O21" s="431"/>
      <c r="P21" s="429"/>
      <c r="Q21" s="431"/>
      <c r="R21" s="429"/>
      <c r="S21" s="431"/>
      <c r="T21" s="429"/>
      <c r="U21" s="431"/>
      <c r="V21" s="429"/>
      <c r="W21" s="431"/>
      <c r="X21" s="429"/>
      <c r="Y21" s="431"/>
      <c r="Z21" s="429"/>
      <c r="AA21" s="431"/>
      <c r="AB21" s="429"/>
      <c r="AC21" s="431"/>
      <c r="AD21" s="429"/>
      <c r="AE21" s="431"/>
      <c r="AF21" s="429"/>
      <c r="AG21" s="431"/>
      <c r="AH21" s="429"/>
      <c r="AI21" s="431"/>
      <c r="AJ21" s="429"/>
      <c r="AK21" s="431"/>
      <c r="AL21" s="429"/>
      <c r="AM21" s="431"/>
      <c r="AN21" s="429"/>
      <c r="AO21" s="431"/>
      <c r="AP21" s="429"/>
      <c r="AQ21" s="431"/>
      <c r="AR21" s="429"/>
      <c r="AS21" s="431"/>
      <c r="AT21" s="430"/>
      <c r="AU21" s="430"/>
      <c r="AV21" s="429"/>
      <c r="AW21" s="431"/>
      <c r="AX21" s="430"/>
      <c r="AY21" s="430"/>
      <c r="AZ21" s="429"/>
      <c r="BA21" s="431"/>
      <c r="BB21" s="430"/>
      <c r="BC21" s="430"/>
      <c r="BD21" s="429"/>
      <c r="BE21" s="431"/>
      <c r="BF21" s="429"/>
      <c r="BG21" s="431"/>
      <c r="BH21" s="430"/>
      <c r="BI21" s="431"/>
      <c r="BJ21" s="1777"/>
      <c r="BK21" s="1778"/>
    </row>
    <row r="22" spans="1:63" ht="6" customHeight="1">
      <c r="A22" s="1808"/>
      <c r="B22" s="1336">
        <v>3</v>
      </c>
      <c r="C22" s="1802"/>
      <c r="D22" s="1802"/>
      <c r="E22" s="1802"/>
      <c r="F22" s="426"/>
      <c r="G22" s="427"/>
      <c r="H22" s="426"/>
      <c r="I22" s="427"/>
      <c r="J22" s="432"/>
      <c r="K22" s="443"/>
      <c r="L22" s="432"/>
      <c r="M22" s="443"/>
      <c r="N22" s="432"/>
      <c r="O22" s="443"/>
      <c r="P22" s="432"/>
      <c r="Q22" s="443"/>
      <c r="R22" s="432"/>
      <c r="S22" s="443"/>
      <c r="T22" s="432"/>
      <c r="U22" s="443"/>
      <c r="V22" s="432"/>
      <c r="W22" s="443"/>
      <c r="X22" s="432"/>
      <c r="Y22" s="443"/>
      <c r="Z22" s="432"/>
      <c r="AA22" s="443"/>
      <c r="AB22" s="432"/>
      <c r="AC22" s="443"/>
      <c r="AD22" s="432"/>
      <c r="AE22" s="443"/>
      <c r="AF22" s="432"/>
      <c r="AG22" s="443"/>
      <c r="AH22" s="432"/>
      <c r="AI22" s="443"/>
      <c r="AJ22" s="432"/>
      <c r="AK22" s="443"/>
      <c r="AL22" s="432"/>
      <c r="AM22" s="443"/>
      <c r="AN22" s="432"/>
      <c r="AO22" s="443"/>
      <c r="AP22" s="432"/>
      <c r="AQ22" s="443"/>
      <c r="AR22" s="426"/>
      <c r="AS22" s="428"/>
      <c r="AT22" s="427"/>
      <c r="AU22" s="427"/>
      <c r="AV22" s="426"/>
      <c r="AW22" s="428"/>
      <c r="AX22" s="427"/>
      <c r="AY22" s="427"/>
      <c r="AZ22" s="426"/>
      <c r="BA22" s="428"/>
      <c r="BB22" s="427"/>
      <c r="BC22" s="427"/>
      <c r="BD22" s="426"/>
      <c r="BE22" s="428"/>
      <c r="BF22" s="426"/>
      <c r="BG22" s="428"/>
      <c r="BH22" s="427"/>
      <c r="BI22" s="428"/>
      <c r="BJ22" s="1775" t="s">
        <v>67</v>
      </c>
      <c r="BK22" s="1778">
        <f>SUM(H22:BJ24)/4</f>
        <v>0</v>
      </c>
    </row>
    <row r="23" spans="1:63" ht="3" customHeight="1">
      <c r="A23" s="1808"/>
      <c r="B23" s="1336"/>
      <c r="C23" s="1802"/>
      <c r="D23" s="1802"/>
      <c r="E23" s="1802"/>
      <c r="F23" s="426"/>
      <c r="G23" s="427"/>
      <c r="H23" s="426"/>
      <c r="I23" s="427"/>
      <c r="J23" s="426"/>
      <c r="K23" s="428"/>
      <c r="L23" s="426"/>
      <c r="M23" s="428"/>
      <c r="N23" s="426"/>
      <c r="O23" s="428"/>
      <c r="P23" s="426"/>
      <c r="Q23" s="428"/>
      <c r="R23" s="426"/>
      <c r="S23" s="428"/>
      <c r="T23" s="426"/>
      <c r="U23" s="428"/>
      <c r="V23" s="426"/>
      <c r="W23" s="428"/>
      <c r="X23" s="426"/>
      <c r="Y23" s="428"/>
      <c r="Z23" s="426"/>
      <c r="AA23" s="428"/>
      <c r="AB23" s="426"/>
      <c r="AC23" s="428"/>
      <c r="AD23" s="426"/>
      <c r="AE23" s="428"/>
      <c r="AF23" s="426"/>
      <c r="AG23" s="428"/>
      <c r="AH23" s="426"/>
      <c r="AI23" s="428"/>
      <c r="AJ23" s="426"/>
      <c r="AK23" s="428"/>
      <c r="AL23" s="426"/>
      <c r="AM23" s="428"/>
      <c r="AN23" s="426"/>
      <c r="AO23" s="428"/>
      <c r="AP23" s="426"/>
      <c r="AQ23" s="428"/>
      <c r="AR23" s="426"/>
      <c r="AS23" s="428"/>
      <c r="AT23" s="427"/>
      <c r="AU23" s="427"/>
      <c r="AV23" s="426"/>
      <c r="AW23" s="428"/>
      <c r="AX23" s="427"/>
      <c r="AY23" s="427"/>
      <c r="AZ23" s="426"/>
      <c r="BA23" s="428"/>
      <c r="BB23" s="427"/>
      <c r="BC23" s="427"/>
      <c r="BD23" s="426"/>
      <c r="BE23" s="428"/>
      <c r="BF23" s="426"/>
      <c r="BG23" s="428"/>
      <c r="BH23" s="427"/>
      <c r="BI23" s="428"/>
      <c r="BJ23" s="1776"/>
      <c r="BK23" s="1778"/>
    </row>
    <row r="24" spans="1:63" ht="6" customHeight="1">
      <c r="A24" s="1808"/>
      <c r="B24" s="1336"/>
      <c r="C24" s="1802"/>
      <c r="D24" s="1802"/>
      <c r="E24" s="1802"/>
      <c r="F24" s="429"/>
      <c r="G24" s="430"/>
      <c r="H24" s="429"/>
      <c r="I24" s="430"/>
      <c r="J24" s="429"/>
      <c r="K24" s="431"/>
      <c r="L24" s="429"/>
      <c r="M24" s="431"/>
      <c r="N24" s="429"/>
      <c r="O24" s="431"/>
      <c r="P24" s="429"/>
      <c r="Q24" s="431"/>
      <c r="R24" s="429"/>
      <c r="S24" s="431"/>
      <c r="T24" s="429"/>
      <c r="U24" s="431"/>
      <c r="V24" s="429"/>
      <c r="W24" s="431"/>
      <c r="X24" s="429"/>
      <c r="Y24" s="431"/>
      <c r="Z24" s="429"/>
      <c r="AA24" s="431"/>
      <c r="AB24" s="429"/>
      <c r="AC24" s="431"/>
      <c r="AD24" s="429"/>
      <c r="AE24" s="431"/>
      <c r="AF24" s="429"/>
      <c r="AG24" s="431"/>
      <c r="AH24" s="429"/>
      <c r="AI24" s="431"/>
      <c r="AJ24" s="429"/>
      <c r="AK24" s="431"/>
      <c r="AL24" s="429"/>
      <c r="AM24" s="431"/>
      <c r="AN24" s="429"/>
      <c r="AO24" s="431"/>
      <c r="AP24" s="429"/>
      <c r="AQ24" s="431"/>
      <c r="AR24" s="429"/>
      <c r="AS24" s="431"/>
      <c r="AT24" s="430"/>
      <c r="AU24" s="430"/>
      <c r="AV24" s="429"/>
      <c r="AW24" s="431"/>
      <c r="AX24" s="430"/>
      <c r="AY24" s="430"/>
      <c r="AZ24" s="429"/>
      <c r="BA24" s="431"/>
      <c r="BB24" s="430"/>
      <c r="BC24" s="430"/>
      <c r="BD24" s="429"/>
      <c r="BE24" s="431"/>
      <c r="BF24" s="429"/>
      <c r="BG24" s="431"/>
      <c r="BH24" s="430"/>
      <c r="BI24" s="431"/>
      <c r="BJ24" s="1777"/>
      <c r="BK24" s="1778"/>
    </row>
    <row r="25" spans="1:63" ht="6" customHeight="1">
      <c r="A25" s="1808"/>
      <c r="B25" s="1336">
        <v>4</v>
      </c>
      <c r="C25" s="1802"/>
      <c r="D25" s="1802"/>
      <c r="E25" s="1802"/>
      <c r="F25" s="426"/>
      <c r="G25" s="427"/>
      <c r="H25" s="426"/>
      <c r="I25" s="427"/>
      <c r="J25" s="426"/>
      <c r="K25" s="428"/>
      <c r="L25" s="432"/>
      <c r="M25" s="443"/>
      <c r="N25" s="432"/>
      <c r="O25" s="443"/>
      <c r="P25" s="432"/>
      <c r="Q25" s="443"/>
      <c r="R25" s="432"/>
      <c r="S25" s="443"/>
      <c r="T25" s="432"/>
      <c r="U25" s="443"/>
      <c r="V25" s="432"/>
      <c r="W25" s="443"/>
      <c r="X25" s="432"/>
      <c r="Y25" s="443"/>
      <c r="Z25" s="432"/>
      <c r="AA25" s="443"/>
      <c r="AB25" s="432"/>
      <c r="AC25" s="443"/>
      <c r="AD25" s="432"/>
      <c r="AE25" s="443"/>
      <c r="AF25" s="432"/>
      <c r="AG25" s="443"/>
      <c r="AH25" s="432"/>
      <c r="AI25" s="443"/>
      <c r="AJ25" s="432"/>
      <c r="AK25" s="443"/>
      <c r="AL25" s="432"/>
      <c r="AM25" s="443"/>
      <c r="AN25" s="432"/>
      <c r="AO25" s="443"/>
      <c r="AP25" s="432"/>
      <c r="AQ25" s="443"/>
      <c r="AR25" s="432"/>
      <c r="AS25" s="443"/>
      <c r="AT25" s="432"/>
      <c r="AU25" s="443"/>
      <c r="AV25" s="432"/>
      <c r="AW25" s="443"/>
      <c r="AX25" s="432"/>
      <c r="AY25" s="443"/>
      <c r="AZ25" s="432"/>
      <c r="BA25" s="443"/>
      <c r="BB25" s="432"/>
      <c r="BC25" s="443"/>
      <c r="BD25" s="426"/>
      <c r="BE25" s="428"/>
      <c r="BF25" s="426"/>
      <c r="BG25" s="428"/>
      <c r="BH25" s="427"/>
      <c r="BI25" s="428"/>
      <c r="BJ25" s="1775" t="s">
        <v>67</v>
      </c>
      <c r="BK25" s="1778">
        <f>SUM(H25:BJ27)/4</f>
        <v>0</v>
      </c>
    </row>
    <row r="26" spans="1:63" ht="3" customHeight="1">
      <c r="A26" s="1808"/>
      <c r="B26" s="1336"/>
      <c r="C26" s="1802"/>
      <c r="D26" s="1802"/>
      <c r="E26" s="1802"/>
      <c r="F26" s="426"/>
      <c r="G26" s="427"/>
      <c r="H26" s="426"/>
      <c r="I26" s="427"/>
      <c r="J26" s="426"/>
      <c r="K26" s="428"/>
      <c r="L26" s="426"/>
      <c r="M26" s="428"/>
      <c r="N26" s="426"/>
      <c r="O26" s="428"/>
      <c r="P26" s="426"/>
      <c r="Q26" s="428"/>
      <c r="R26" s="426"/>
      <c r="S26" s="428"/>
      <c r="T26" s="426"/>
      <c r="U26" s="428"/>
      <c r="V26" s="426"/>
      <c r="W26" s="428"/>
      <c r="X26" s="426"/>
      <c r="Y26" s="428"/>
      <c r="Z26" s="426"/>
      <c r="AA26" s="428"/>
      <c r="AB26" s="426"/>
      <c r="AC26" s="428"/>
      <c r="AD26" s="426"/>
      <c r="AE26" s="428"/>
      <c r="AF26" s="426"/>
      <c r="AG26" s="428"/>
      <c r="AH26" s="426"/>
      <c r="AI26" s="428"/>
      <c r="AJ26" s="426"/>
      <c r="AK26" s="428"/>
      <c r="AL26" s="426"/>
      <c r="AM26" s="428"/>
      <c r="AN26" s="426"/>
      <c r="AO26" s="428"/>
      <c r="AP26" s="426"/>
      <c r="AQ26" s="428"/>
      <c r="AR26" s="426"/>
      <c r="AS26" s="428"/>
      <c r="AT26" s="426"/>
      <c r="AU26" s="428"/>
      <c r="AV26" s="426"/>
      <c r="AW26" s="428"/>
      <c r="AX26" s="426"/>
      <c r="AY26" s="428"/>
      <c r="AZ26" s="426"/>
      <c r="BA26" s="428"/>
      <c r="BB26" s="426"/>
      <c r="BC26" s="428"/>
      <c r="BD26" s="426"/>
      <c r="BE26" s="428"/>
      <c r="BF26" s="426"/>
      <c r="BG26" s="428"/>
      <c r="BH26" s="427"/>
      <c r="BI26" s="428"/>
      <c r="BJ26" s="1776"/>
      <c r="BK26" s="1778"/>
    </row>
    <row r="27" spans="1:63" ht="6" customHeight="1">
      <c r="A27" s="1808"/>
      <c r="B27" s="1336"/>
      <c r="C27" s="1802"/>
      <c r="D27" s="1802"/>
      <c r="E27" s="1802"/>
      <c r="F27" s="429"/>
      <c r="G27" s="430"/>
      <c r="H27" s="429"/>
      <c r="I27" s="430"/>
      <c r="J27" s="429"/>
      <c r="K27" s="431"/>
      <c r="L27" s="429"/>
      <c r="M27" s="431"/>
      <c r="N27" s="429"/>
      <c r="O27" s="431"/>
      <c r="P27" s="429"/>
      <c r="Q27" s="431"/>
      <c r="R27" s="429"/>
      <c r="S27" s="431"/>
      <c r="T27" s="429"/>
      <c r="U27" s="431"/>
      <c r="V27" s="429"/>
      <c r="W27" s="431"/>
      <c r="X27" s="429"/>
      <c r="Y27" s="431"/>
      <c r="Z27" s="429"/>
      <c r="AA27" s="431"/>
      <c r="AB27" s="429"/>
      <c r="AC27" s="431"/>
      <c r="AD27" s="429"/>
      <c r="AE27" s="431"/>
      <c r="AF27" s="429"/>
      <c r="AG27" s="431"/>
      <c r="AH27" s="429"/>
      <c r="AI27" s="431"/>
      <c r="AJ27" s="429"/>
      <c r="AK27" s="431"/>
      <c r="AL27" s="429"/>
      <c r="AM27" s="431"/>
      <c r="AN27" s="429"/>
      <c r="AO27" s="431"/>
      <c r="AP27" s="429"/>
      <c r="AQ27" s="431"/>
      <c r="AR27" s="429"/>
      <c r="AS27" s="431"/>
      <c r="AT27" s="429"/>
      <c r="AU27" s="431"/>
      <c r="AV27" s="429"/>
      <c r="AW27" s="431"/>
      <c r="AX27" s="429"/>
      <c r="AY27" s="431"/>
      <c r="AZ27" s="429"/>
      <c r="BA27" s="431"/>
      <c r="BB27" s="429"/>
      <c r="BC27" s="431"/>
      <c r="BD27" s="429"/>
      <c r="BE27" s="431"/>
      <c r="BF27" s="429"/>
      <c r="BG27" s="431"/>
      <c r="BH27" s="430"/>
      <c r="BI27" s="431"/>
      <c r="BJ27" s="1777"/>
      <c r="BK27" s="1778"/>
    </row>
    <row r="28" spans="1:63" ht="6" customHeight="1">
      <c r="A28" s="1808"/>
      <c r="B28" s="1336">
        <v>5</v>
      </c>
      <c r="C28" s="1802"/>
      <c r="D28" s="1802"/>
      <c r="E28" s="1802"/>
      <c r="F28" s="426"/>
      <c r="G28" s="427"/>
      <c r="H28" s="426"/>
      <c r="I28" s="427"/>
      <c r="J28" s="426"/>
      <c r="K28" s="428"/>
      <c r="L28" s="432"/>
      <c r="M28" s="443"/>
      <c r="N28" s="432"/>
      <c r="O28" s="443"/>
      <c r="P28" s="432"/>
      <c r="Q28" s="443"/>
      <c r="R28" s="432"/>
      <c r="S28" s="443"/>
      <c r="T28" s="432"/>
      <c r="U28" s="443"/>
      <c r="V28" s="432"/>
      <c r="W28" s="443"/>
      <c r="X28" s="432"/>
      <c r="Y28" s="443"/>
      <c r="Z28" s="432"/>
      <c r="AA28" s="443"/>
      <c r="AB28" s="432"/>
      <c r="AC28" s="443"/>
      <c r="AD28" s="432"/>
      <c r="AE28" s="443"/>
      <c r="AF28" s="432"/>
      <c r="AG28" s="443"/>
      <c r="AH28" s="432"/>
      <c r="AI28" s="443"/>
      <c r="AJ28" s="432"/>
      <c r="AK28" s="443"/>
      <c r="AL28" s="432"/>
      <c r="AM28" s="443"/>
      <c r="AN28" s="432"/>
      <c r="AO28" s="443"/>
      <c r="AP28" s="432"/>
      <c r="AQ28" s="443"/>
      <c r="AR28" s="432"/>
      <c r="AS28" s="443"/>
      <c r="AT28" s="432"/>
      <c r="AU28" s="443"/>
      <c r="AV28" s="432"/>
      <c r="AW28" s="443"/>
      <c r="AX28" s="432"/>
      <c r="AY28" s="443"/>
      <c r="AZ28" s="432"/>
      <c r="BA28" s="443"/>
      <c r="BB28" s="432"/>
      <c r="BC28" s="443"/>
      <c r="BD28" s="426"/>
      <c r="BE28" s="428"/>
      <c r="BF28" s="426"/>
      <c r="BG28" s="428"/>
      <c r="BH28" s="427"/>
      <c r="BI28" s="428"/>
      <c r="BJ28" s="1775" t="s">
        <v>67</v>
      </c>
      <c r="BK28" s="1778">
        <f>SUM(H28:BJ30)/4</f>
        <v>0</v>
      </c>
    </row>
    <row r="29" spans="1:63" ht="3" customHeight="1">
      <c r="A29" s="1808"/>
      <c r="B29" s="1336"/>
      <c r="C29" s="1802"/>
      <c r="D29" s="1802"/>
      <c r="E29" s="1802"/>
      <c r="F29" s="426"/>
      <c r="G29" s="427"/>
      <c r="H29" s="426"/>
      <c r="I29" s="427"/>
      <c r="J29" s="426"/>
      <c r="K29" s="428"/>
      <c r="L29" s="426"/>
      <c r="M29" s="428"/>
      <c r="N29" s="426"/>
      <c r="O29" s="428"/>
      <c r="P29" s="426"/>
      <c r="Q29" s="428"/>
      <c r="R29" s="426"/>
      <c r="S29" s="428"/>
      <c r="T29" s="426"/>
      <c r="U29" s="428"/>
      <c r="V29" s="426"/>
      <c r="W29" s="428"/>
      <c r="X29" s="426"/>
      <c r="Y29" s="428"/>
      <c r="Z29" s="426"/>
      <c r="AA29" s="428"/>
      <c r="AB29" s="426"/>
      <c r="AC29" s="428"/>
      <c r="AD29" s="426"/>
      <c r="AE29" s="428"/>
      <c r="AF29" s="426"/>
      <c r="AG29" s="428"/>
      <c r="AH29" s="426"/>
      <c r="AI29" s="428"/>
      <c r="AJ29" s="426"/>
      <c r="AK29" s="428"/>
      <c r="AL29" s="426"/>
      <c r="AM29" s="428"/>
      <c r="AN29" s="426"/>
      <c r="AO29" s="428"/>
      <c r="AP29" s="426"/>
      <c r="AQ29" s="428"/>
      <c r="AR29" s="426"/>
      <c r="AS29" s="428"/>
      <c r="AT29" s="426"/>
      <c r="AU29" s="428"/>
      <c r="AV29" s="426"/>
      <c r="AW29" s="428"/>
      <c r="AX29" s="426"/>
      <c r="AY29" s="428"/>
      <c r="AZ29" s="426"/>
      <c r="BA29" s="428"/>
      <c r="BB29" s="426"/>
      <c r="BC29" s="428"/>
      <c r="BD29" s="426"/>
      <c r="BE29" s="428"/>
      <c r="BF29" s="426"/>
      <c r="BG29" s="428"/>
      <c r="BH29" s="427"/>
      <c r="BI29" s="428"/>
      <c r="BJ29" s="1776"/>
      <c r="BK29" s="1778"/>
    </row>
    <row r="30" spans="1:63" ht="6" customHeight="1">
      <c r="A30" s="1808"/>
      <c r="B30" s="1336"/>
      <c r="C30" s="1802"/>
      <c r="D30" s="1802"/>
      <c r="E30" s="1802"/>
      <c r="F30" s="429"/>
      <c r="G30" s="430"/>
      <c r="H30" s="429"/>
      <c r="I30" s="430"/>
      <c r="J30" s="429"/>
      <c r="K30" s="431"/>
      <c r="L30" s="429"/>
      <c r="M30" s="431"/>
      <c r="N30" s="429"/>
      <c r="O30" s="431"/>
      <c r="P30" s="429"/>
      <c r="Q30" s="431"/>
      <c r="R30" s="429"/>
      <c r="S30" s="431"/>
      <c r="T30" s="429"/>
      <c r="U30" s="431"/>
      <c r="V30" s="429"/>
      <c r="W30" s="431"/>
      <c r="X30" s="429"/>
      <c r="Y30" s="431"/>
      <c r="Z30" s="429"/>
      <c r="AA30" s="431"/>
      <c r="AB30" s="429"/>
      <c r="AC30" s="431"/>
      <c r="AD30" s="429"/>
      <c r="AE30" s="431"/>
      <c r="AF30" s="429"/>
      <c r="AG30" s="431"/>
      <c r="AH30" s="429"/>
      <c r="AI30" s="431"/>
      <c r="AJ30" s="429"/>
      <c r="AK30" s="431"/>
      <c r="AL30" s="429"/>
      <c r="AM30" s="431"/>
      <c r="AN30" s="429"/>
      <c r="AO30" s="431"/>
      <c r="AP30" s="429"/>
      <c r="AQ30" s="431"/>
      <c r="AR30" s="429"/>
      <c r="AS30" s="431"/>
      <c r="AT30" s="429"/>
      <c r="AU30" s="431"/>
      <c r="AV30" s="429"/>
      <c r="AW30" s="431"/>
      <c r="AX30" s="429"/>
      <c r="AY30" s="431"/>
      <c r="AZ30" s="429"/>
      <c r="BA30" s="431"/>
      <c r="BB30" s="429"/>
      <c r="BC30" s="431"/>
      <c r="BD30" s="429"/>
      <c r="BE30" s="431"/>
      <c r="BF30" s="429"/>
      <c r="BG30" s="431"/>
      <c r="BH30" s="430"/>
      <c r="BI30" s="431"/>
      <c r="BJ30" s="1777"/>
      <c r="BK30" s="1778"/>
    </row>
    <row r="31" spans="1:63" ht="6" customHeight="1">
      <c r="A31" s="1808"/>
      <c r="B31" s="1336">
        <v>6</v>
      </c>
      <c r="C31" s="1802"/>
      <c r="D31" s="1802"/>
      <c r="E31" s="1802"/>
      <c r="F31" s="426"/>
      <c r="G31" s="427"/>
      <c r="H31" s="426"/>
      <c r="I31" s="427"/>
      <c r="J31" s="426"/>
      <c r="K31" s="428"/>
      <c r="L31" s="432"/>
      <c r="M31" s="443"/>
      <c r="N31" s="432"/>
      <c r="O31" s="443"/>
      <c r="P31" s="432"/>
      <c r="Q31" s="443"/>
      <c r="R31" s="432"/>
      <c r="S31" s="443"/>
      <c r="T31" s="432"/>
      <c r="U31" s="443"/>
      <c r="V31" s="432"/>
      <c r="W31" s="443"/>
      <c r="X31" s="432"/>
      <c r="Y31" s="443"/>
      <c r="Z31" s="432"/>
      <c r="AA31" s="443"/>
      <c r="AB31" s="432"/>
      <c r="AC31" s="443"/>
      <c r="AD31" s="432"/>
      <c r="AE31" s="443"/>
      <c r="AF31" s="432"/>
      <c r="AG31" s="443"/>
      <c r="AH31" s="432"/>
      <c r="AI31" s="443"/>
      <c r="AJ31" s="432"/>
      <c r="AK31" s="443"/>
      <c r="AL31" s="432"/>
      <c r="AM31" s="443"/>
      <c r="AN31" s="432"/>
      <c r="AO31" s="443"/>
      <c r="AP31" s="432"/>
      <c r="AQ31" s="443"/>
      <c r="AR31" s="432"/>
      <c r="AS31" s="443"/>
      <c r="AT31" s="432"/>
      <c r="AU31" s="443"/>
      <c r="AV31" s="432"/>
      <c r="AW31" s="443"/>
      <c r="AX31" s="432"/>
      <c r="AY31" s="443"/>
      <c r="AZ31" s="432"/>
      <c r="BA31" s="443"/>
      <c r="BB31" s="432"/>
      <c r="BC31" s="443"/>
      <c r="BD31" s="426"/>
      <c r="BE31" s="428"/>
      <c r="BF31" s="426"/>
      <c r="BG31" s="428"/>
      <c r="BH31" s="427"/>
      <c r="BI31" s="428"/>
      <c r="BJ31" s="1775" t="s">
        <v>67</v>
      </c>
      <c r="BK31" s="1778">
        <f>SUM(H31:BJ33)/4</f>
        <v>0</v>
      </c>
    </row>
    <row r="32" spans="1:63" ht="3" customHeight="1">
      <c r="A32" s="1808"/>
      <c r="B32" s="1336"/>
      <c r="C32" s="1802"/>
      <c r="D32" s="1802"/>
      <c r="E32" s="1802"/>
      <c r="F32" s="426"/>
      <c r="G32" s="427"/>
      <c r="H32" s="426"/>
      <c r="I32" s="427"/>
      <c r="J32" s="426"/>
      <c r="K32" s="428"/>
      <c r="L32" s="426"/>
      <c r="M32" s="428"/>
      <c r="N32" s="426"/>
      <c r="O32" s="428"/>
      <c r="P32" s="426"/>
      <c r="Q32" s="428"/>
      <c r="R32" s="426"/>
      <c r="S32" s="428"/>
      <c r="T32" s="426"/>
      <c r="U32" s="428"/>
      <c r="V32" s="426"/>
      <c r="W32" s="428"/>
      <c r="X32" s="426"/>
      <c r="Y32" s="428"/>
      <c r="Z32" s="426"/>
      <c r="AA32" s="428"/>
      <c r="AB32" s="426"/>
      <c r="AC32" s="428"/>
      <c r="AD32" s="426"/>
      <c r="AE32" s="428"/>
      <c r="AF32" s="426"/>
      <c r="AG32" s="428"/>
      <c r="AH32" s="426"/>
      <c r="AI32" s="428"/>
      <c r="AJ32" s="426"/>
      <c r="AK32" s="428"/>
      <c r="AL32" s="426"/>
      <c r="AM32" s="428"/>
      <c r="AN32" s="426"/>
      <c r="AO32" s="428"/>
      <c r="AP32" s="426"/>
      <c r="AQ32" s="428"/>
      <c r="AR32" s="426"/>
      <c r="AS32" s="428"/>
      <c r="AT32" s="426"/>
      <c r="AU32" s="428"/>
      <c r="AV32" s="426"/>
      <c r="AW32" s="428"/>
      <c r="AX32" s="426"/>
      <c r="AY32" s="428"/>
      <c r="AZ32" s="426"/>
      <c r="BA32" s="428"/>
      <c r="BB32" s="426"/>
      <c r="BC32" s="428"/>
      <c r="BD32" s="426"/>
      <c r="BE32" s="428"/>
      <c r="BF32" s="426"/>
      <c r="BG32" s="428"/>
      <c r="BH32" s="427"/>
      <c r="BI32" s="428"/>
      <c r="BJ32" s="1776"/>
      <c r="BK32" s="1778"/>
    </row>
    <row r="33" spans="1:63" ht="6" customHeight="1">
      <c r="A33" s="1808"/>
      <c r="B33" s="1336"/>
      <c r="C33" s="1802"/>
      <c r="D33" s="1802"/>
      <c r="E33" s="1802"/>
      <c r="F33" s="429"/>
      <c r="G33" s="430"/>
      <c r="H33" s="429"/>
      <c r="I33" s="430"/>
      <c r="J33" s="429"/>
      <c r="K33" s="431"/>
      <c r="L33" s="429"/>
      <c r="M33" s="431"/>
      <c r="N33" s="429"/>
      <c r="O33" s="431"/>
      <c r="P33" s="429"/>
      <c r="Q33" s="431"/>
      <c r="R33" s="429"/>
      <c r="S33" s="431"/>
      <c r="T33" s="429"/>
      <c r="U33" s="431"/>
      <c r="V33" s="429"/>
      <c r="W33" s="431"/>
      <c r="X33" s="429"/>
      <c r="Y33" s="431"/>
      <c r="Z33" s="429"/>
      <c r="AA33" s="431"/>
      <c r="AB33" s="429"/>
      <c r="AC33" s="431"/>
      <c r="AD33" s="429"/>
      <c r="AE33" s="431"/>
      <c r="AF33" s="429"/>
      <c r="AG33" s="431"/>
      <c r="AH33" s="429"/>
      <c r="AI33" s="431"/>
      <c r="AJ33" s="429"/>
      <c r="AK33" s="431"/>
      <c r="AL33" s="429"/>
      <c r="AM33" s="431"/>
      <c r="AN33" s="429"/>
      <c r="AO33" s="431"/>
      <c r="AP33" s="429"/>
      <c r="AQ33" s="431"/>
      <c r="AR33" s="429"/>
      <c r="AS33" s="431"/>
      <c r="AT33" s="429"/>
      <c r="AU33" s="431"/>
      <c r="AV33" s="429"/>
      <c r="AW33" s="431"/>
      <c r="AX33" s="429"/>
      <c r="AY33" s="431"/>
      <c r="AZ33" s="429"/>
      <c r="BA33" s="431"/>
      <c r="BB33" s="429"/>
      <c r="BC33" s="431"/>
      <c r="BD33" s="429"/>
      <c r="BE33" s="431"/>
      <c r="BF33" s="429"/>
      <c r="BG33" s="431"/>
      <c r="BH33" s="430"/>
      <c r="BI33" s="431"/>
      <c r="BJ33" s="1777"/>
      <c r="BK33" s="1778"/>
    </row>
    <row r="34" spans="1:63" ht="6" customHeight="1">
      <c r="A34" s="1808"/>
      <c r="B34" s="1336">
        <v>7</v>
      </c>
      <c r="C34" s="1802"/>
      <c r="D34" s="1802"/>
      <c r="E34" s="1802"/>
      <c r="F34" s="426"/>
      <c r="G34" s="427"/>
      <c r="H34" s="426"/>
      <c r="I34" s="427"/>
      <c r="J34" s="426"/>
      <c r="K34" s="428"/>
      <c r="L34" s="432"/>
      <c r="M34" s="443"/>
      <c r="N34" s="432"/>
      <c r="O34" s="443"/>
      <c r="P34" s="432"/>
      <c r="Q34" s="443"/>
      <c r="R34" s="432"/>
      <c r="S34" s="443"/>
      <c r="T34" s="432"/>
      <c r="U34" s="443"/>
      <c r="V34" s="432"/>
      <c r="W34" s="443"/>
      <c r="X34" s="432"/>
      <c r="Y34" s="443"/>
      <c r="Z34" s="432"/>
      <c r="AA34" s="443"/>
      <c r="AB34" s="432"/>
      <c r="AC34" s="443"/>
      <c r="AD34" s="432"/>
      <c r="AE34" s="443"/>
      <c r="AF34" s="432"/>
      <c r="AG34" s="443"/>
      <c r="AH34" s="432"/>
      <c r="AI34" s="443"/>
      <c r="AJ34" s="432"/>
      <c r="AK34" s="443"/>
      <c r="AL34" s="432"/>
      <c r="AM34" s="443"/>
      <c r="AN34" s="432"/>
      <c r="AO34" s="443"/>
      <c r="AP34" s="432"/>
      <c r="AQ34" s="443"/>
      <c r="AR34" s="432"/>
      <c r="AS34" s="443"/>
      <c r="AT34" s="432"/>
      <c r="AU34" s="443"/>
      <c r="AV34" s="432"/>
      <c r="AW34" s="443"/>
      <c r="AX34" s="432"/>
      <c r="AY34" s="443"/>
      <c r="AZ34" s="432"/>
      <c r="BA34" s="443"/>
      <c r="BB34" s="432"/>
      <c r="BC34" s="443"/>
      <c r="BD34" s="426"/>
      <c r="BE34" s="428"/>
      <c r="BF34" s="426"/>
      <c r="BG34" s="428"/>
      <c r="BH34" s="427"/>
      <c r="BI34" s="428"/>
      <c r="BJ34" s="1775" t="s">
        <v>67</v>
      </c>
      <c r="BK34" s="1778">
        <f>SUM(H34:BJ36)/4</f>
        <v>0</v>
      </c>
    </row>
    <row r="35" spans="1:63" ht="3" customHeight="1">
      <c r="A35" s="1808"/>
      <c r="B35" s="1336"/>
      <c r="C35" s="1802"/>
      <c r="D35" s="1802"/>
      <c r="E35" s="1802"/>
      <c r="F35" s="426"/>
      <c r="G35" s="427"/>
      <c r="H35" s="426"/>
      <c r="I35" s="427"/>
      <c r="J35" s="426"/>
      <c r="K35" s="428"/>
      <c r="L35" s="426"/>
      <c r="M35" s="428"/>
      <c r="N35" s="426"/>
      <c r="O35" s="428"/>
      <c r="P35" s="426"/>
      <c r="Q35" s="428"/>
      <c r="R35" s="426"/>
      <c r="S35" s="428"/>
      <c r="T35" s="426"/>
      <c r="U35" s="428"/>
      <c r="V35" s="426"/>
      <c r="W35" s="428"/>
      <c r="X35" s="426"/>
      <c r="Y35" s="428"/>
      <c r="Z35" s="426"/>
      <c r="AA35" s="428"/>
      <c r="AB35" s="426"/>
      <c r="AC35" s="428"/>
      <c r="AD35" s="426"/>
      <c r="AE35" s="428"/>
      <c r="AF35" s="426"/>
      <c r="AG35" s="428"/>
      <c r="AH35" s="426"/>
      <c r="AI35" s="428"/>
      <c r="AJ35" s="426"/>
      <c r="AK35" s="428"/>
      <c r="AL35" s="426"/>
      <c r="AM35" s="428"/>
      <c r="AN35" s="426"/>
      <c r="AO35" s="428"/>
      <c r="AP35" s="426"/>
      <c r="AQ35" s="428"/>
      <c r="AR35" s="426"/>
      <c r="AS35" s="428"/>
      <c r="AT35" s="426"/>
      <c r="AU35" s="428"/>
      <c r="AV35" s="426"/>
      <c r="AW35" s="428"/>
      <c r="AX35" s="426"/>
      <c r="AY35" s="428"/>
      <c r="AZ35" s="426"/>
      <c r="BA35" s="428"/>
      <c r="BB35" s="426"/>
      <c r="BC35" s="428"/>
      <c r="BD35" s="426"/>
      <c r="BE35" s="428"/>
      <c r="BF35" s="426"/>
      <c r="BG35" s="428"/>
      <c r="BH35" s="427"/>
      <c r="BI35" s="428"/>
      <c r="BJ35" s="1776"/>
      <c r="BK35" s="1778"/>
    </row>
    <row r="36" spans="1:63" ht="6" customHeight="1">
      <c r="A36" s="1808"/>
      <c r="B36" s="1336"/>
      <c r="C36" s="1802"/>
      <c r="D36" s="1802"/>
      <c r="E36" s="1802"/>
      <c r="F36" s="429"/>
      <c r="G36" s="430"/>
      <c r="H36" s="429"/>
      <c r="I36" s="430"/>
      <c r="J36" s="429"/>
      <c r="K36" s="431"/>
      <c r="L36" s="429"/>
      <c r="M36" s="431"/>
      <c r="N36" s="429"/>
      <c r="O36" s="431"/>
      <c r="P36" s="429"/>
      <c r="Q36" s="431"/>
      <c r="R36" s="429"/>
      <c r="S36" s="431"/>
      <c r="T36" s="429"/>
      <c r="U36" s="431"/>
      <c r="V36" s="429"/>
      <c r="W36" s="431"/>
      <c r="X36" s="429"/>
      <c r="Y36" s="431"/>
      <c r="Z36" s="429"/>
      <c r="AA36" s="431"/>
      <c r="AB36" s="429"/>
      <c r="AC36" s="431"/>
      <c r="AD36" s="429"/>
      <c r="AE36" s="431"/>
      <c r="AF36" s="429"/>
      <c r="AG36" s="431"/>
      <c r="AH36" s="429"/>
      <c r="AI36" s="431"/>
      <c r="AJ36" s="429"/>
      <c r="AK36" s="431"/>
      <c r="AL36" s="429"/>
      <c r="AM36" s="431"/>
      <c r="AN36" s="429"/>
      <c r="AO36" s="431"/>
      <c r="AP36" s="429"/>
      <c r="AQ36" s="431"/>
      <c r="AR36" s="429"/>
      <c r="AS36" s="431"/>
      <c r="AT36" s="429"/>
      <c r="AU36" s="431"/>
      <c r="AV36" s="429"/>
      <c r="AW36" s="431"/>
      <c r="AX36" s="429"/>
      <c r="AY36" s="431"/>
      <c r="AZ36" s="429"/>
      <c r="BA36" s="431"/>
      <c r="BB36" s="429"/>
      <c r="BC36" s="431"/>
      <c r="BD36" s="429"/>
      <c r="BE36" s="431"/>
      <c r="BF36" s="429"/>
      <c r="BG36" s="431"/>
      <c r="BH36" s="430"/>
      <c r="BI36" s="431"/>
      <c r="BJ36" s="1777"/>
      <c r="BK36" s="1778"/>
    </row>
    <row r="37" spans="1:63" ht="6" customHeight="1">
      <c r="A37" s="1808"/>
      <c r="B37" s="1336">
        <v>8</v>
      </c>
      <c r="C37" s="1802"/>
      <c r="D37" s="1802"/>
      <c r="E37" s="1802"/>
      <c r="F37" s="426"/>
      <c r="G37" s="427"/>
      <c r="H37" s="426"/>
      <c r="I37" s="427"/>
      <c r="J37" s="426"/>
      <c r="K37" s="428"/>
      <c r="L37" s="432"/>
      <c r="M37" s="443"/>
      <c r="N37" s="432"/>
      <c r="O37" s="443"/>
      <c r="P37" s="432"/>
      <c r="Q37" s="443"/>
      <c r="R37" s="432"/>
      <c r="S37" s="443"/>
      <c r="T37" s="432"/>
      <c r="U37" s="443"/>
      <c r="V37" s="432"/>
      <c r="W37" s="443"/>
      <c r="X37" s="432"/>
      <c r="Y37" s="443"/>
      <c r="Z37" s="432"/>
      <c r="AA37" s="443"/>
      <c r="AB37" s="432"/>
      <c r="AC37" s="443"/>
      <c r="AD37" s="432"/>
      <c r="AE37" s="443"/>
      <c r="AF37" s="432"/>
      <c r="AG37" s="443"/>
      <c r="AH37" s="432"/>
      <c r="AI37" s="443"/>
      <c r="AJ37" s="432"/>
      <c r="AK37" s="443"/>
      <c r="AL37" s="432"/>
      <c r="AM37" s="443"/>
      <c r="AN37" s="432"/>
      <c r="AO37" s="443"/>
      <c r="AP37" s="432"/>
      <c r="AQ37" s="443"/>
      <c r="AR37" s="432"/>
      <c r="AS37" s="443"/>
      <c r="AT37" s="432"/>
      <c r="AU37" s="443"/>
      <c r="AV37" s="432"/>
      <c r="AW37" s="443"/>
      <c r="AX37" s="432"/>
      <c r="AY37" s="443"/>
      <c r="AZ37" s="432"/>
      <c r="BA37" s="443"/>
      <c r="BB37" s="432"/>
      <c r="BC37" s="443"/>
      <c r="BD37" s="426"/>
      <c r="BE37" s="428"/>
      <c r="BF37" s="426"/>
      <c r="BG37" s="428"/>
      <c r="BH37" s="427"/>
      <c r="BI37" s="428"/>
      <c r="BJ37" s="1775" t="s">
        <v>67</v>
      </c>
      <c r="BK37" s="1778">
        <f>SUM(H37:BJ39)/4</f>
        <v>0</v>
      </c>
    </row>
    <row r="38" spans="1:63" ht="3" customHeight="1">
      <c r="A38" s="1808"/>
      <c r="B38" s="1336"/>
      <c r="C38" s="1802"/>
      <c r="D38" s="1802"/>
      <c r="E38" s="1802"/>
      <c r="F38" s="426"/>
      <c r="G38" s="427"/>
      <c r="H38" s="426"/>
      <c r="I38" s="427"/>
      <c r="J38" s="426"/>
      <c r="K38" s="428"/>
      <c r="L38" s="426"/>
      <c r="M38" s="428"/>
      <c r="N38" s="426"/>
      <c r="O38" s="428"/>
      <c r="P38" s="426"/>
      <c r="Q38" s="428"/>
      <c r="R38" s="426"/>
      <c r="S38" s="428"/>
      <c r="T38" s="426"/>
      <c r="U38" s="428"/>
      <c r="V38" s="426"/>
      <c r="W38" s="428"/>
      <c r="X38" s="426"/>
      <c r="Y38" s="428"/>
      <c r="Z38" s="426"/>
      <c r="AA38" s="428"/>
      <c r="AB38" s="426"/>
      <c r="AC38" s="428"/>
      <c r="AD38" s="426"/>
      <c r="AE38" s="428"/>
      <c r="AF38" s="426"/>
      <c r="AG38" s="428"/>
      <c r="AH38" s="426"/>
      <c r="AI38" s="428"/>
      <c r="AJ38" s="426"/>
      <c r="AK38" s="428"/>
      <c r="AL38" s="426"/>
      <c r="AM38" s="428"/>
      <c r="AN38" s="426"/>
      <c r="AO38" s="428"/>
      <c r="AP38" s="426"/>
      <c r="AQ38" s="428"/>
      <c r="AR38" s="426"/>
      <c r="AS38" s="428"/>
      <c r="AT38" s="426"/>
      <c r="AU38" s="428"/>
      <c r="AV38" s="426"/>
      <c r="AW38" s="428"/>
      <c r="AX38" s="426"/>
      <c r="AY38" s="428"/>
      <c r="AZ38" s="426"/>
      <c r="BA38" s="428"/>
      <c r="BB38" s="426"/>
      <c r="BC38" s="428"/>
      <c r="BD38" s="426"/>
      <c r="BE38" s="428"/>
      <c r="BF38" s="426"/>
      <c r="BG38" s="428"/>
      <c r="BH38" s="427"/>
      <c r="BI38" s="428"/>
      <c r="BJ38" s="1776"/>
      <c r="BK38" s="1778"/>
    </row>
    <row r="39" spans="1:63" ht="6" customHeight="1">
      <c r="A39" s="1808"/>
      <c r="B39" s="1336"/>
      <c r="C39" s="1802"/>
      <c r="D39" s="1802"/>
      <c r="E39" s="1802"/>
      <c r="F39" s="429"/>
      <c r="G39" s="430"/>
      <c r="H39" s="429"/>
      <c r="I39" s="430"/>
      <c r="J39" s="429"/>
      <c r="K39" s="431"/>
      <c r="L39" s="429"/>
      <c r="M39" s="431"/>
      <c r="N39" s="429"/>
      <c r="O39" s="431"/>
      <c r="P39" s="429"/>
      <c r="Q39" s="431"/>
      <c r="R39" s="429"/>
      <c r="S39" s="431"/>
      <c r="T39" s="429"/>
      <c r="U39" s="431"/>
      <c r="V39" s="429"/>
      <c r="W39" s="431"/>
      <c r="X39" s="429"/>
      <c r="Y39" s="431"/>
      <c r="Z39" s="429"/>
      <c r="AA39" s="431"/>
      <c r="AB39" s="429"/>
      <c r="AC39" s="431"/>
      <c r="AD39" s="429"/>
      <c r="AE39" s="431"/>
      <c r="AF39" s="429"/>
      <c r="AG39" s="431"/>
      <c r="AH39" s="429"/>
      <c r="AI39" s="431"/>
      <c r="AJ39" s="429"/>
      <c r="AK39" s="431"/>
      <c r="AL39" s="429"/>
      <c r="AM39" s="431"/>
      <c r="AN39" s="429"/>
      <c r="AO39" s="431"/>
      <c r="AP39" s="429"/>
      <c r="AQ39" s="431"/>
      <c r="AR39" s="429"/>
      <c r="AS39" s="431"/>
      <c r="AT39" s="429"/>
      <c r="AU39" s="431"/>
      <c r="AV39" s="429"/>
      <c r="AW39" s="431"/>
      <c r="AX39" s="429"/>
      <c r="AY39" s="431"/>
      <c r="AZ39" s="429"/>
      <c r="BA39" s="431"/>
      <c r="BB39" s="429"/>
      <c r="BC39" s="431"/>
      <c r="BD39" s="429"/>
      <c r="BE39" s="431"/>
      <c r="BF39" s="429"/>
      <c r="BG39" s="431"/>
      <c r="BH39" s="430"/>
      <c r="BI39" s="431"/>
      <c r="BJ39" s="1777"/>
      <c r="BK39" s="1778"/>
    </row>
    <row r="40" spans="1:63" ht="6" customHeight="1">
      <c r="A40" s="1808"/>
      <c r="B40" s="1336">
        <v>9</v>
      </c>
      <c r="C40" s="1802"/>
      <c r="D40" s="1802"/>
      <c r="E40" s="1802"/>
      <c r="F40" s="426"/>
      <c r="G40" s="427"/>
      <c r="H40" s="426"/>
      <c r="I40" s="427"/>
      <c r="J40" s="426"/>
      <c r="K40" s="428"/>
      <c r="L40" s="432"/>
      <c r="M40" s="443"/>
      <c r="N40" s="432"/>
      <c r="O40" s="443"/>
      <c r="P40" s="432"/>
      <c r="Q40" s="443"/>
      <c r="R40" s="432"/>
      <c r="S40" s="443"/>
      <c r="T40" s="432"/>
      <c r="U40" s="443"/>
      <c r="V40" s="432"/>
      <c r="W40" s="443"/>
      <c r="X40" s="432"/>
      <c r="Y40" s="443"/>
      <c r="Z40" s="432"/>
      <c r="AA40" s="443"/>
      <c r="AB40" s="432"/>
      <c r="AC40" s="443"/>
      <c r="AD40" s="432"/>
      <c r="AE40" s="443"/>
      <c r="AF40" s="432"/>
      <c r="AG40" s="443"/>
      <c r="AH40" s="432"/>
      <c r="AI40" s="443"/>
      <c r="AJ40" s="432"/>
      <c r="AK40" s="443"/>
      <c r="AL40" s="432"/>
      <c r="AM40" s="443"/>
      <c r="AN40" s="432"/>
      <c r="AO40" s="443"/>
      <c r="AP40" s="432"/>
      <c r="AQ40" s="443"/>
      <c r="AR40" s="432"/>
      <c r="AS40" s="443"/>
      <c r="AT40" s="432"/>
      <c r="AU40" s="443"/>
      <c r="AV40" s="432"/>
      <c r="AW40" s="443"/>
      <c r="AX40" s="432"/>
      <c r="AY40" s="443"/>
      <c r="AZ40" s="432"/>
      <c r="BA40" s="443"/>
      <c r="BB40" s="432"/>
      <c r="BC40" s="443"/>
      <c r="BD40" s="426"/>
      <c r="BE40" s="428"/>
      <c r="BF40" s="426"/>
      <c r="BG40" s="428"/>
      <c r="BH40" s="427"/>
      <c r="BI40" s="428"/>
      <c r="BJ40" s="1775" t="s">
        <v>67</v>
      </c>
      <c r="BK40" s="1778">
        <f>SUM(H40:BJ42)/4</f>
        <v>0</v>
      </c>
    </row>
    <row r="41" spans="1:63" ht="3" customHeight="1">
      <c r="A41" s="1808"/>
      <c r="B41" s="1336"/>
      <c r="C41" s="1802"/>
      <c r="D41" s="1802"/>
      <c r="E41" s="1802"/>
      <c r="F41" s="426"/>
      <c r="G41" s="427"/>
      <c r="H41" s="426"/>
      <c r="I41" s="427"/>
      <c r="J41" s="426"/>
      <c r="K41" s="428"/>
      <c r="L41" s="426"/>
      <c r="M41" s="428"/>
      <c r="N41" s="426"/>
      <c r="O41" s="428"/>
      <c r="P41" s="426"/>
      <c r="Q41" s="428"/>
      <c r="R41" s="426"/>
      <c r="S41" s="428"/>
      <c r="T41" s="426"/>
      <c r="U41" s="428"/>
      <c r="V41" s="426"/>
      <c r="W41" s="428"/>
      <c r="X41" s="426"/>
      <c r="Y41" s="428"/>
      <c r="Z41" s="426"/>
      <c r="AA41" s="428"/>
      <c r="AB41" s="426"/>
      <c r="AC41" s="428"/>
      <c r="AD41" s="426"/>
      <c r="AE41" s="428"/>
      <c r="AF41" s="426"/>
      <c r="AG41" s="428"/>
      <c r="AH41" s="426"/>
      <c r="AI41" s="428"/>
      <c r="AJ41" s="426"/>
      <c r="AK41" s="428"/>
      <c r="AL41" s="426"/>
      <c r="AM41" s="428"/>
      <c r="AN41" s="426"/>
      <c r="AO41" s="428"/>
      <c r="AP41" s="426"/>
      <c r="AQ41" s="428"/>
      <c r="AR41" s="426"/>
      <c r="AS41" s="428"/>
      <c r="AT41" s="426"/>
      <c r="AU41" s="428"/>
      <c r="AV41" s="426"/>
      <c r="AW41" s="428"/>
      <c r="AX41" s="426"/>
      <c r="AY41" s="428"/>
      <c r="AZ41" s="426"/>
      <c r="BA41" s="428"/>
      <c r="BB41" s="426"/>
      <c r="BC41" s="428"/>
      <c r="BD41" s="426"/>
      <c r="BE41" s="428"/>
      <c r="BF41" s="426"/>
      <c r="BG41" s="428"/>
      <c r="BH41" s="427"/>
      <c r="BI41" s="428"/>
      <c r="BJ41" s="1776"/>
      <c r="BK41" s="1778"/>
    </row>
    <row r="42" spans="1:63" ht="6" customHeight="1">
      <c r="A42" s="1808"/>
      <c r="B42" s="1336"/>
      <c r="C42" s="1802"/>
      <c r="D42" s="1802"/>
      <c r="E42" s="1802"/>
      <c r="F42" s="429"/>
      <c r="G42" s="430"/>
      <c r="H42" s="429"/>
      <c r="I42" s="430"/>
      <c r="J42" s="429"/>
      <c r="K42" s="431"/>
      <c r="L42" s="429"/>
      <c r="M42" s="431"/>
      <c r="N42" s="429"/>
      <c r="O42" s="431"/>
      <c r="P42" s="429"/>
      <c r="Q42" s="431"/>
      <c r="R42" s="429"/>
      <c r="S42" s="431"/>
      <c r="T42" s="429"/>
      <c r="U42" s="431"/>
      <c r="V42" s="429"/>
      <c r="W42" s="431"/>
      <c r="X42" s="429"/>
      <c r="Y42" s="431"/>
      <c r="Z42" s="429"/>
      <c r="AA42" s="431"/>
      <c r="AB42" s="429"/>
      <c r="AC42" s="431"/>
      <c r="AD42" s="429"/>
      <c r="AE42" s="431"/>
      <c r="AF42" s="429"/>
      <c r="AG42" s="431"/>
      <c r="AH42" s="429"/>
      <c r="AI42" s="431"/>
      <c r="AJ42" s="429"/>
      <c r="AK42" s="431"/>
      <c r="AL42" s="429"/>
      <c r="AM42" s="431"/>
      <c r="AN42" s="429"/>
      <c r="AO42" s="431"/>
      <c r="AP42" s="429"/>
      <c r="AQ42" s="431"/>
      <c r="AR42" s="429"/>
      <c r="AS42" s="431"/>
      <c r="AT42" s="429"/>
      <c r="AU42" s="431"/>
      <c r="AV42" s="429"/>
      <c r="AW42" s="431"/>
      <c r="AX42" s="429"/>
      <c r="AY42" s="431"/>
      <c r="AZ42" s="429"/>
      <c r="BA42" s="431"/>
      <c r="BB42" s="429"/>
      <c r="BC42" s="431"/>
      <c r="BD42" s="429"/>
      <c r="BE42" s="431"/>
      <c r="BF42" s="429"/>
      <c r="BG42" s="431"/>
      <c r="BH42" s="430"/>
      <c r="BI42" s="431"/>
      <c r="BJ42" s="1777"/>
      <c r="BK42" s="1778"/>
    </row>
    <row r="43" spans="1:63" ht="6" customHeight="1">
      <c r="A43" s="1808"/>
      <c r="B43" s="1336">
        <v>10</v>
      </c>
      <c r="C43" s="1802"/>
      <c r="D43" s="1802"/>
      <c r="E43" s="1802"/>
      <c r="F43" s="426"/>
      <c r="G43" s="427"/>
      <c r="H43" s="426"/>
      <c r="I43" s="427"/>
      <c r="J43" s="426"/>
      <c r="K43" s="428"/>
      <c r="L43" s="432"/>
      <c r="M43" s="443"/>
      <c r="N43" s="432"/>
      <c r="O43" s="443"/>
      <c r="P43" s="432"/>
      <c r="Q43" s="443"/>
      <c r="R43" s="432"/>
      <c r="S43" s="443"/>
      <c r="T43" s="432"/>
      <c r="U43" s="443"/>
      <c r="V43" s="432"/>
      <c r="W43" s="443"/>
      <c r="X43" s="432"/>
      <c r="Y43" s="443"/>
      <c r="Z43" s="432"/>
      <c r="AA43" s="443"/>
      <c r="AB43" s="432"/>
      <c r="AC43" s="443"/>
      <c r="AD43" s="432"/>
      <c r="AE43" s="443"/>
      <c r="AF43" s="432"/>
      <c r="AG43" s="443"/>
      <c r="AH43" s="432"/>
      <c r="AI43" s="443"/>
      <c r="AJ43" s="432"/>
      <c r="AK43" s="443"/>
      <c r="AL43" s="432"/>
      <c r="AM43" s="443"/>
      <c r="AN43" s="432"/>
      <c r="AO43" s="443"/>
      <c r="AP43" s="432"/>
      <c r="AQ43" s="443"/>
      <c r="AR43" s="432"/>
      <c r="AS43" s="443"/>
      <c r="AT43" s="432"/>
      <c r="AU43" s="443"/>
      <c r="AV43" s="432"/>
      <c r="AW43" s="443"/>
      <c r="AX43" s="432"/>
      <c r="AY43" s="443"/>
      <c r="AZ43" s="432"/>
      <c r="BA43" s="443"/>
      <c r="BB43" s="432"/>
      <c r="BC43" s="443"/>
      <c r="BD43" s="426"/>
      <c r="BE43" s="428"/>
      <c r="BF43" s="426"/>
      <c r="BG43" s="428"/>
      <c r="BH43" s="427"/>
      <c r="BI43" s="428"/>
      <c r="BJ43" s="1775" t="s">
        <v>67</v>
      </c>
      <c r="BK43" s="1778">
        <f>SUM(H43:BJ45)/4</f>
        <v>0</v>
      </c>
    </row>
    <row r="44" spans="1:63" ht="3" customHeight="1">
      <c r="A44" s="1808"/>
      <c r="B44" s="1336"/>
      <c r="C44" s="1802"/>
      <c r="D44" s="1802"/>
      <c r="E44" s="1802"/>
      <c r="F44" s="426"/>
      <c r="G44" s="427"/>
      <c r="H44" s="426"/>
      <c r="I44" s="427"/>
      <c r="J44" s="426"/>
      <c r="K44" s="428"/>
      <c r="L44" s="426"/>
      <c r="M44" s="428"/>
      <c r="N44" s="426"/>
      <c r="O44" s="428"/>
      <c r="P44" s="426"/>
      <c r="Q44" s="428"/>
      <c r="R44" s="426"/>
      <c r="S44" s="428"/>
      <c r="T44" s="426"/>
      <c r="U44" s="428"/>
      <c r="V44" s="426"/>
      <c r="W44" s="428"/>
      <c r="X44" s="426"/>
      <c r="Y44" s="428"/>
      <c r="Z44" s="426"/>
      <c r="AA44" s="428"/>
      <c r="AB44" s="426"/>
      <c r="AC44" s="428"/>
      <c r="AD44" s="426"/>
      <c r="AE44" s="428"/>
      <c r="AF44" s="426"/>
      <c r="AG44" s="428"/>
      <c r="AH44" s="426"/>
      <c r="AI44" s="428"/>
      <c r="AJ44" s="426"/>
      <c r="AK44" s="428"/>
      <c r="AL44" s="426"/>
      <c r="AM44" s="428"/>
      <c r="AN44" s="426"/>
      <c r="AO44" s="428"/>
      <c r="AP44" s="426"/>
      <c r="AQ44" s="428"/>
      <c r="AR44" s="426"/>
      <c r="AS44" s="428"/>
      <c r="AT44" s="426"/>
      <c r="AU44" s="428"/>
      <c r="AV44" s="426"/>
      <c r="AW44" s="428"/>
      <c r="AX44" s="426"/>
      <c r="AY44" s="428"/>
      <c r="AZ44" s="426"/>
      <c r="BA44" s="428"/>
      <c r="BB44" s="426"/>
      <c r="BC44" s="428"/>
      <c r="BD44" s="426"/>
      <c r="BE44" s="428"/>
      <c r="BF44" s="426"/>
      <c r="BG44" s="428"/>
      <c r="BH44" s="427"/>
      <c r="BI44" s="428"/>
      <c r="BJ44" s="1776"/>
      <c r="BK44" s="1778"/>
    </row>
    <row r="45" spans="1:63" ht="6" customHeight="1">
      <c r="A45" s="1808"/>
      <c r="B45" s="1336"/>
      <c r="C45" s="1802"/>
      <c r="D45" s="1802"/>
      <c r="E45" s="1802"/>
      <c r="F45" s="429"/>
      <c r="G45" s="430"/>
      <c r="H45" s="429"/>
      <c r="I45" s="430"/>
      <c r="J45" s="429"/>
      <c r="K45" s="431"/>
      <c r="L45" s="429"/>
      <c r="M45" s="431"/>
      <c r="N45" s="429"/>
      <c r="O45" s="431"/>
      <c r="P45" s="429"/>
      <c r="Q45" s="431"/>
      <c r="R45" s="429"/>
      <c r="S45" s="431"/>
      <c r="T45" s="429"/>
      <c r="U45" s="431"/>
      <c r="V45" s="429"/>
      <c r="W45" s="431"/>
      <c r="X45" s="429"/>
      <c r="Y45" s="431"/>
      <c r="Z45" s="429"/>
      <c r="AA45" s="431"/>
      <c r="AB45" s="429"/>
      <c r="AC45" s="431"/>
      <c r="AD45" s="429"/>
      <c r="AE45" s="431"/>
      <c r="AF45" s="429"/>
      <c r="AG45" s="431"/>
      <c r="AH45" s="429"/>
      <c r="AI45" s="431"/>
      <c r="AJ45" s="429"/>
      <c r="AK45" s="431"/>
      <c r="AL45" s="429"/>
      <c r="AM45" s="431"/>
      <c r="AN45" s="429"/>
      <c r="AO45" s="431"/>
      <c r="AP45" s="429"/>
      <c r="AQ45" s="431"/>
      <c r="AR45" s="429"/>
      <c r="AS45" s="431"/>
      <c r="AT45" s="429"/>
      <c r="AU45" s="431"/>
      <c r="AV45" s="429"/>
      <c r="AW45" s="431"/>
      <c r="AX45" s="429"/>
      <c r="AY45" s="431"/>
      <c r="AZ45" s="429"/>
      <c r="BA45" s="431"/>
      <c r="BB45" s="429"/>
      <c r="BC45" s="431"/>
      <c r="BD45" s="429"/>
      <c r="BE45" s="431"/>
      <c r="BF45" s="429"/>
      <c r="BG45" s="431"/>
      <c r="BH45" s="430"/>
      <c r="BI45" s="431"/>
      <c r="BJ45" s="1777"/>
      <c r="BK45" s="1778"/>
    </row>
    <row r="46" spans="1:63" ht="6" customHeight="1">
      <c r="A46" s="1808"/>
      <c r="B46" s="1336">
        <v>11</v>
      </c>
      <c r="C46" s="1802"/>
      <c r="D46" s="1802"/>
      <c r="E46" s="1802"/>
      <c r="F46" s="426"/>
      <c r="G46" s="427"/>
      <c r="H46" s="426"/>
      <c r="I46" s="427"/>
      <c r="J46" s="426"/>
      <c r="K46" s="428"/>
      <c r="L46" s="432"/>
      <c r="M46" s="443"/>
      <c r="N46" s="432"/>
      <c r="O46" s="443"/>
      <c r="P46" s="432"/>
      <c r="Q46" s="443"/>
      <c r="R46" s="432"/>
      <c r="S46" s="443"/>
      <c r="T46" s="432"/>
      <c r="U46" s="443"/>
      <c r="V46" s="432"/>
      <c r="W46" s="443"/>
      <c r="X46" s="432"/>
      <c r="Y46" s="443"/>
      <c r="Z46" s="432"/>
      <c r="AA46" s="443"/>
      <c r="AB46" s="432"/>
      <c r="AC46" s="443"/>
      <c r="AD46" s="432"/>
      <c r="AE46" s="443"/>
      <c r="AF46" s="432"/>
      <c r="AG46" s="443"/>
      <c r="AH46" s="432"/>
      <c r="AI46" s="443"/>
      <c r="AJ46" s="432"/>
      <c r="AK46" s="443"/>
      <c r="AL46" s="432"/>
      <c r="AM46" s="443"/>
      <c r="AN46" s="432"/>
      <c r="AO46" s="443"/>
      <c r="AP46" s="432"/>
      <c r="AQ46" s="443"/>
      <c r="AR46" s="432"/>
      <c r="AS46" s="443"/>
      <c r="AT46" s="432"/>
      <c r="AU46" s="443"/>
      <c r="AV46" s="432"/>
      <c r="AW46" s="443"/>
      <c r="AX46" s="432"/>
      <c r="AY46" s="443"/>
      <c r="AZ46" s="432"/>
      <c r="BA46" s="443"/>
      <c r="BB46" s="432"/>
      <c r="BC46" s="443"/>
      <c r="BD46" s="426"/>
      <c r="BE46" s="428"/>
      <c r="BF46" s="426"/>
      <c r="BG46" s="428"/>
      <c r="BH46" s="427"/>
      <c r="BI46" s="428"/>
      <c r="BJ46" s="1775" t="s">
        <v>67</v>
      </c>
      <c r="BK46" s="1778">
        <f>SUM(H46:BJ48)/4</f>
        <v>0</v>
      </c>
    </row>
    <row r="47" spans="1:63" ht="3" customHeight="1">
      <c r="A47" s="1808"/>
      <c r="B47" s="1336"/>
      <c r="C47" s="1802"/>
      <c r="D47" s="1802"/>
      <c r="E47" s="1802"/>
      <c r="F47" s="426"/>
      <c r="G47" s="427"/>
      <c r="H47" s="426"/>
      <c r="I47" s="427"/>
      <c r="J47" s="426"/>
      <c r="K47" s="428"/>
      <c r="L47" s="426"/>
      <c r="M47" s="428"/>
      <c r="N47" s="426"/>
      <c r="O47" s="428"/>
      <c r="P47" s="426"/>
      <c r="Q47" s="428"/>
      <c r="R47" s="426"/>
      <c r="S47" s="428"/>
      <c r="T47" s="426"/>
      <c r="U47" s="428"/>
      <c r="V47" s="426"/>
      <c r="W47" s="428"/>
      <c r="X47" s="426"/>
      <c r="Y47" s="428"/>
      <c r="Z47" s="426"/>
      <c r="AA47" s="428"/>
      <c r="AB47" s="426"/>
      <c r="AC47" s="428"/>
      <c r="AD47" s="426"/>
      <c r="AE47" s="428"/>
      <c r="AF47" s="426"/>
      <c r="AG47" s="428"/>
      <c r="AH47" s="426"/>
      <c r="AI47" s="428"/>
      <c r="AJ47" s="426"/>
      <c r="AK47" s="428"/>
      <c r="AL47" s="426"/>
      <c r="AM47" s="428"/>
      <c r="AN47" s="426"/>
      <c r="AO47" s="428"/>
      <c r="AP47" s="426"/>
      <c r="AQ47" s="428"/>
      <c r="AR47" s="426"/>
      <c r="AS47" s="428"/>
      <c r="AT47" s="426"/>
      <c r="AU47" s="428"/>
      <c r="AV47" s="426"/>
      <c r="AW47" s="428"/>
      <c r="AX47" s="426"/>
      <c r="AY47" s="428"/>
      <c r="AZ47" s="426"/>
      <c r="BA47" s="428"/>
      <c r="BB47" s="426"/>
      <c r="BC47" s="428"/>
      <c r="BD47" s="426"/>
      <c r="BE47" s="428"/>
      <c r="BF47" s="426"/>
      <c r="BG47" s="428"/>
      <c r="BH47" s="427"/>
      <c r="BI47" s="428"/>
      <c r="BJ47" s="1776"/>
      <c r="BK47" s="1778"/>
    </row>
    <row r="48" spans="1:63" ht="6" customHeight="1">
      <c r="A48" s="1808"/>
      <c r="B48" s="1336"/>
      <c r="C48" s="1802"/>
      <c r="D48" s="1802"/>
      <c r="E48" s="1802"/>
      <c r="F48" s="429"/>
      <c r="G48" s="430"/>
      <c r="H48" s="429"/>
      <c r="I48" s="430"/>
      <c r="J48" s="429"/>
      <c r="K48" s="431"/>
      <c r="L48" s="429"/>
      <c r="M48" s="431"/>
      <c r="N48" s="429"/>
      <c r="O48" s="431"/>
      <c r="P48" s="429"/>
      <c r="Q48" s="431"/>
      <c r="R48" s="429"/>
      <c r="S48" s="431"/>
      <c r="T48" s="429"/>
      <c r="U48" s="431"/>
      <c r="V48" s="429"/>
      <c r="W48" s="431"/>
      <c r="X48" s="429"/>
      <c r="Y48" s="431"/>
      <c r="Z48" s="429"/>
      <c r="AA48" s="431"/>
      <c r="AB48" s="429"/>
      <c r="AC48" s="431"/>
      <c r="AD48" s="429"/>
      <c r="AE48" s="431"/>
      <c r="AF48" s="429"/>
      <c r="AG48" s="431"/>
      <c r="AH48" s="429"/>
      <c r="AI48" s="431"/>
      <c r="AJ48" s="429"/>
      <c r="AK48" s="431"/>
      <c r="AL48" s="429"/>
      <c r="AM48" s="431"/>
      <c r="AN48" s="429"/>
      <c r="AO48" s="431"/>
      <c r="AP48" s="429"/>
      <c r="AQ48" s="431"/>
      <c r="AR48" s="429"/>
      <c r="AS48" s="431"/>
      <c r="AT48" s="429"/>
      <c r="AU48" s="431"/>
      <c r="AV48" s="429"/>
      <c r="AW48" s="431"/>
      <c r="AX48" s="429"/>
      <c r="AY48" s="431"/>
      <c r="AZ48" s="429"/>
      <c r="BA48" s="431"/>
      <c r="BB48" s="429"/>
      <c r="BC48" s="431"/>
      <c r="BD48" s="429"/>
      <c r="BE48" s="431"/>
      <c r="BF48" s="429"/>
      <c r="BG48" s="431"/>
      <c r="BH48" s="430"/>
      <c r="BI48" s="431"/>
      <c r="BJ48" s="1777"/>
      <c r="BK48" s="1778"/>
    </row>
    <row r="49" spans="1:63" ht="6" customHeight="1">
      <c r="A49" s="1808"/>
      <c r="B49" s="1336">
        <v>12</v>
      </c>
      <c r="C49" s="1802"/>
      <c r="D49" s="1802"/>
      <c r="E49" s="1802"/>
      <c r="F49" s="426"/>
      <c r="G49" s="427"/>
      <c r="H49" s="426"/>
      <c r="I49" s="427"/>
      <c r="J49" s="426"/>
      <c r="K49" s="428"/>
      <c r="L49" s="432"/>
      <c r="M49" s="443"/>
      <c r="N49" s="432"/>
      <c r="O49" s="443"/>
      <c r="P49" s="432"/>
      <c r="Q49" s="443"/>
      <c r="R49" s="432"/>
      <c r="S49" s="443"/>
      <c r="T49" s="432"/>
      <c r="U49" s="443"/>
      <c r="V49" s="432"/>
      <c r="W49" s="443"/>
      <c r="X49" s="432"/>
      <c r="Y49" s="443"/>
      <c r="Z49" s="432"/>
      <c r="AA49" s="443"/>
      <c r="AB49" s="432"/>
      <c r="AC49" s="443"/>
      <c r="AD49" s="432"/>
      <c r="AE49" s="443"/>
      <c r="AF49" s="432"/>
      <c r="AG49" s="443"/>
      <c r="AH49" s="432"/>
      <c r="AI49" s="443"/>
      <c r="AJ49" s="432"/>
      <c r="AK49" s="443"/>
      <c r="AL49" s="432"/>
      <c r="AM49" s="443"/>
      <c r="AN49" s="432"/>
      <c r="AO49" s="443"/>
      <c r="AP49" s="432"/>
      <c r="AQ49" s="443"/>
      <c r="AR49" s="432"/>
      <c r="AS49" s="443"/>
      <c r="AT49" s="432"/>
      <c r="AU49" s="443"/>
      <c r="AV49" s="432"/>
      <c r="AW49" s="443"/>
      <c r="AX49" s="432"/>
      <c r="AY49" s="443"/>
      <c r="AZ49" s="432"/>
      <c r="BA49" s="443"/>
      <c r="BB49" s="432"/>
      <c r="BC49" s="443"/>
      <c r="BD49" s="426"/>
      <c r="BE49" s="428"/>
      <c r="BF49" s="426"/>
      <c r="BG49" s="428"/>
      <c r="BH49" s="427"/>
      <c r="BI49" s="428"/>
      <c r="BJ49" s="1775" t="s">
        <v>67</v>
      </c>
      <c r="BK49" s="1778">
        <f>SUM(H49:BI51)/4</f>
        <v>0</v>
      </c>
    </row>
    <row r="50" spans="1:63" ht="3" customHeight="1">
      <c r="A50" s="1808"/>
      <c r="B50" s="1336"/>
      <c r="C50" s="1802"/>
      <c r="D50" s="1802"/>
      <c r="E50" s="1802"/>
      <c r="F50" s="426"/>
      <c r="G50" s="427"/>
      <c r="H50" s="426"/>
      <c r="I50" s="427"/>
      <c r="J50" s="426"/>
      <c r="K50" s="428"/>
      <c r="L50" s="426"/>
      <c r="M50" s="428"/>
      <c r="N50" s="426"/>
      <c r="O50" s="428"/>
      <c r="P50" s="426"/>
      <c r="Q50" s="428"/>
      <c r="R50" s="426"/>
      <c r="S50" s="428"/>
      <c r="T50" s="426"/>
      <c r="U50" s="428"/>
      <c r="V50" s="426"/>
      <c r="W50" s="428"/>
      <c r="X50" s="426"/>
      <c r="Y50" s="428"/>
      <c r="Z50" s="426"/>
      <c r="AA50" s="428"/>
      <c r="AB50" s="426"/>
      <c r="AC50" s="428"/>
      <c r="AD50" s="426"/>
      <c r="AE50" s="428"/>
      <c r="AF50" s="426"/>
      <c r="AG50" s="428"/>
      <c r="AH50" s="426"/>
      <c r="AI50" s="428"/>
      <c r="AJ50" s="426"/>
      <c r="AK50" s="428"/>
      <c r="AL50" s="426"/>
      <c r="AM50" s="428"/>
      <c r="AN50" s="426"/>
      <c r="AO50" s="428"/>
      <c r="AP50" s="426"/>
      <c r="AQ50" s="428"/>
      <c r="AR50" s="426"/>
      <c r="AS50" s="428"/>
      <c r="AT50" s="426"/>
      <c r="AU50" s="428"/>
      <c r="AV50" s="426"/>
      <c r="AW50" s="428"/>
      <c r="AX50" s="426"/>
      <c r="AY50" s="428"/>
      <c r="AZ50" s="426"/>
      <c r="BA50" s="428"/>
      <c r="BB50" s="426"/>
      <c r="BC50" s="428"/>
      <c r="BD50" s="426"/>
      <c r="BE50" s="428"/>
      <c r="BF50" s="426"/>
      <c r="BG50" s="428"/>
      <c r="BH50" s="427"/>
      <c r="BI50" s="428"/>
      <c r="BJ50" s="1776"/>
      <c r="BK50" s="1778"/>
    </row>
    <row r="51" spans="1:63" ht="6" customHeight="1">
      <c r="A51" s="1808"/>
      <c r="B51" s="1336"/>
      <c r="C51" s="1802"/>
      <c r="D51" s="1802"/>
      <c r="E51" s="1802"/>
      <c r="F51" s="429"/>
      <c r="G51" s="430"/>
      <c r="H51" s="429"/>
      <c r="I51" s="430"/>
      <c r="J51" s="429"/>
      <c r="K51" s="431"/>
      <c r="L51" s="429"/>
      <c r="M51" s="431"/>
      <c r="N51" s="429"/>
      <c r="O51" s="431"/>
      <c r="P51" s="429"/>
      <c r="Q51" s="431"/>
      <c r="R51" s="429"/>
      <c r="S51" s="431"/>
      <c r="T51" s="429"/>
      <c r="U51" s="431"/>
      <c r="V51" s="429"/>
      <c r="W51" s="431"/>
      <c r="X51" s="429"/>
      <c r="Y51" s="431"/>
      <c r="Z51" s="429"/>
      <c r="AA51" s="431"/>
      <c r="AB51" s="429"/>
      <c r="AC51" s="431"/>
      <c r="AD51" s="429"/>
      <c r="AE51" s="431"/>
      <c r="AF51" s="429"/>
      <c r="AG51" s="431"/>
      <c r="AH51" s="429"/>
      <c r="AI51" s="431"/>
      <c r="AJ51" s="429"/>
      <c r="AK51" s="431"/>
      <c r="AL51" s="429"/>
      <c r="AM51" s="431"/>
      <c r="AN51" s="429"/>
      <c r="AO51" s="431"/>
      <c r="AP51" s="429"/>
      <c r="AQ51" s="431"/>
      <c r="AR51" s="429"/>
      <c r="AS51" s="431"/>
      <c r="AT51" s="429"/>
      <c r="AU51" s="431"/>
      <c r="AV51" s="429"/>
      <c r="AW51" s="431"/>
      <c r="AX51" s="429"/>
      <c r="AY51" s="431"/>
      <c r="AZ51" s="429"/>
      <c r="BA51" s="431"/>
      <c r="BB51" s="429"/>
      <c r="BC51" s="431"/>
      <c r="BD51" s="429"/>
      <c r="BE51" s="431"/>
      <c r="BF51" s="429"/>
      <c r="BG51" s="431"/>
      <c r="BH51" s="430"/>
      <c r="BI51" s="431"/>
      <c r="BJ51" s="1777"/>
      <c r="BK51" s="1778"/>
    </row>
    <row r="52" spans="1:63" ht="6" customHeight="1">
      <c r="A52" s="1808"/>
      <c r="B52" s="1336">
        <v>13</v>
      </c>
      <c r="C52" s="1802"/>
      <c r="D52" s="1802"/>
      <c r="E52" s="1802"/>
      <c r="F52" s="426"/>
      <c r="G52" s="427"/>
      <c r="H52" s="426"/>
      <c r="I52" s="427"/>
      <c r="J52" s="426"/>
      <c r="K52" s="428"/>
      <c r="L52" s="427"/>
      <c r="M52" s="428"/>
      <c r="N52" s="427"/>
      <c r="O52" s="427"/>
      <c r="P52" s="426"/>
      <c r="Q52" s="427"/>
      <c r="R52" s="426"/>
      <c r="S52" s="428"/>
      <c r="T52" s="427"/>
      <c r="U52" s="428"/>
      <c r="V52" s="427"/>
      <c r="W52" s="427"/>
      <c r="X52" s="426"/>
      <c r="Y52" s="428"/>
      <c r="Z52" s="427"/>
      <c r="AA52" s="427"/>
      <c r="AB52" s="426"/>
      <c r="AC52" s="428"/>
      <c r="AD52" s="427"/>
      <c r="AE52" s="427"/>
      <c r="AF52" s="426"/>
      <c r="AG52" s="428"/>
      <c r="AH52" s="427"/>
      <c r="AI52" s="427"/>
      <c r="AJ52" s="426"/>
      <c r="AK52" s="428"/>
      <c r="AL52" s="427"/>
      <c r="AM52" s="427"/>
      <c r="AN52" s="426"/>
      <c r="AO52" s="428"/>
      <c r="AP52" s="427"/>
      <c r="AQ52" s="427"/>
      <c r="AR52" s="426"/>
      <c r="AS52" s="428"/>
      <c r="AT52" s="427"/>
      <c r="AU52" s="427"/>
      <c r="AV52" s="426"/>
      <c r="AW52" s="428"/>
      <c r="AX52" s="427"/>
      <c r="AY52" s="427"/>
      <c r="AZ52" s="426"/>
      <c r="BA52" s="428"/>
      <c r="BB52" s="427"/>
      <c r="BC52" s="427"/>
      <c r="BD52" s="426"/>
      <c r="BE52" s="428"/>
      <c r="BF52" s="426"/>
      <c r="BG52" s="428"/>
      <c r="BH52" s="427"/>
      <c r="BI52" s="428"/>
      <c r="BJ52" s="1775" t="s">
        <v>67</v>
      </c>
      <c r="BK52" s="1778">
        <f>SUM(H52:BJ54)/4</f>
        <v>0</v>
      </c>
    </row>
    <row r="53" spans="1:63" ht="3" customHeight="1">
      <c r="A53" s="1808"/>
      <c r="B53" s="1336"/>
      <c r="C53" s="1802"/>
      <c r="D53" s="1802"/>
      <c r="E53" s="1802"/>
      <c r="F53" s="426"/>
      <c r="G53" s="427"/>
      <c r="H53" s="426"/>
      <c r="I53" s="427"/>
      <c r="J53" s="426"/>
      <c r="K53" s="428"/>
      <c r="L53" s="427"/>
      <c r="M53" s="428"/>
      <c r="N53" s="427"/>
      <c r="O53" s="427"/>
      <c r="P53" s="426"/>
      <c r="Q53" s="427"/>
      <c r="R53" s="426"/>
      <c r="S53" s="428"/>
      <c r="T53" s="427"/>
      <c r="U53" s="428"/>
      <c r="V53" s="427"/>
      <c r="W53" s="427"/>
      <c r="X53" s="426"/>
      <c r="Y53" s="428"/>
      <c r="Z53" s="427"/>
      <c r="AA53" s="427"/>
      <c r="AB53" s="426"/>
      <c r="AC53" s="428"/>
      <c r="AD53" s="427"/>
      <c r="AE53" s="427"/>
      <c r="AF53" s="426"/>
      <c r="AG53" s="428"/>
      <c r="AH53" s="427"/>
      <c r="AI53" s="427"/>
      <c r="AJ53" s="426"/>
      <c r="AK53" s="428"/>
      <c r="AL53" s="427"/>
      <c r="AM53" s="427"/>
      <c r="AN53" s="426"/>
      <c r="AO53" s="428"/>
      <c r="AP53" s="427"/>
      <c r="AQ53" s="427"/>
      <c r="AR53" s="426"/>
      <c r="AS53" s="428"/>
      <c r="AT53" s="427"/>
      <c r="AU53" s="427"/>
      <c r="AV53" s="426"/>
      <c r="AW53" s="428"/>
      <c r="AX53" s="427"/>
      <c r="AY53" s="427"/>
      <c r="AZ53" s="426"/>
      <c r="BA53" s="428"/>
      <c r="BB53" s="427"/>
      <c r="BC53" s="427"/>
      <c r="BD53" s="426"/>
      <c r="BE53" s="428"/>
      <c r="BF53" s="426"/>
      <c r="BG53" s="428"/>
      <c r="BH53" s="427"/>
      <c r="BI53" s="428"/>
      <c r="BJ53" s="1776"/>
      <c r="BK53" s="1778"/>
    </row>
    <row r="54" spans="1:63" ht="6" customHeight="1">
      <c r="A54" s="1808"/>
      <c r="B54" s="1336"/>
      <c r="C54" s="1802"/>
      <c r="D54" s="1802"/>
      <c r="E54" s="1802"/>
      <c r="F54" s="429"/>
      <c r="G54" s="430"/>
      <c r="H54" s="429"/>
      <c r="I54" s="430"/>
      <c r="J54" s="429"/>
      <c r="K54" s="431"/>
      <c r="L54" s="430"/>
      <c r="M54" s="431"/>
      <c r="N54" s="430"/>
      <c r="O54" s="430"/>
      <c r="P54" s="429"/>
      <c r="Q54" s="430"/>
      <c r="R54" s="429"/>
      <c r="S54" s="431"/>
      <c r="T54" s="430"/>
      <c r="U54" s="431"/>
      <c r="V54" s="430"/>
      <c r="W54" s="430"/>
      <c r="X54" s="429"/>
      <c r="Y54" s="431"/>
      <c r="Z54" s="430"/>
      <c r="AA54" s="430"/>
      <c r="AB54" s="429"/>
      <c r="AC54" s="431"/>
      <c r="AD54" s="430"/>
      <c r="AE54" s="430"/>
      <c r="AF54" s="429"/>
      <c r="AG54" s="431"/>
      <c r="AH54" s="430"/>
      <c r="AI54" s="430"/>
      <c r="AJ54" s="429"/>
      <c r="AK54" s="431"/>
      <c r="AL54" s="430"/>
      <c r="AM54" s="430"/>
      <c r="AN54" s="429"/>
      <c r="AO54" s="431"/>
      <c r="AP54" s="430"/>
      <c r="AQ54" s="430"/>
      <c r="AR54" s="429"/>
      <c r="AS54" s="431"/>
      <c r="AT54" s="430"/>
      <c r="AU54" s="430"/>
      <c r="AV54" s="429"/>
      <c r="AW54" s="431"/>
      <c r="AX54" s="430"/>
      <c r="AY54" s="430"/>
      <c r="AZ54" s="429"/>
      <c r="BA54" s="431"/>
      <c r="BB54" s="430"/>
      <c r="BC54" s="430"/>
      <c r="BD54" s="429"/>
      <c r="BE54" s="431"/>
      <c r="BF54" s="429"/>
      <c r="BG54" s="431"/>
      <c r="BH54" s="430"/>
      <c r="BI54" s="431"/>
      <c r="BJ54" s="1777"/>
      <c r="BK54" s="1778"/>
    </row>
    <row r="55" spans="1:63" ht="6" customHeight="1">
      <c r="A55" s="1808"/>
      <c r="B55" s="1336">
        <v>14</v>
      </c>
      <c r="C55" s="1802"/>
      <c r="D55" s="1802"/>
      <c r="E55" s="1802"/>
      <c r="F55" s="426"/>
      <c r="G55" s="427"/>
      <c r="H55" s="426"/>
      <c r="I55" s="427"/>
      <c r="J55" s="426"/>
      <c r="K55" s="428"/>
      <c r="L55" s="427"/>
      <c r="M55" s="428"/>
      <c r="N55" s="427"/>
      <c r="O55" s="427"/>
      <c r="P55" s="426"/>
      <c r="Q55" s="427"/>
      <c r="R55" s="426"/>
      <c r="S55" s="428"/>
      <c r="T55" s="427"/>
      <c r="U55" s="428"/>
      <c r="V55" s="427"/>
      <c r="W55" s="427"/>
      <c r="X55" s="426"/>
      <c r="Y55" s="428"/>
      <c r="Z55" s="427"/>
      <c r="AA55" s="427"/>
      <c r="AB55" s="426"/>
      <c r="AC55" s="428"/>
      <c r="AD55" s="427"/>
      <c r="AE55" s="427"/>
      <c r="AF55" s="426"/>
      <c r="AG55" s="428"/>
      <c r="AH55" s="427"/>
      <c r="AI55" s="427"/>
      <c r="AJ55" s="426"/>
      <c r="AK55" s="428"/>
      <c r="AL55" s="427"/>
      <c r="AM55" s="427"/>
      <c r="AN55" s="426"/>
      <c r="AO55" s="428"/>
      <c r="AP55" s="427"/>
      <c r="AQ55" s="427"/>
      <c r="AR55" s="426"/>
      <c r="AS55" s="428"/>
      <c r="AT55" s="427"/>
      <c r="AU55" s="427"/>
      <c r="AV55" s="426"/>
      <c r="AW55" s="428"/>
      <c r="AX55" s="427"/>
      <c r="AY55" s="427"/>
      <c r="AZ55" s="426"/>
      <c r="BA55" s="428"/>
      <c r="BB55" s="427"/>
      <c r="BC55" s="427"/>
      <c r="BD55" s="426"/>
      <c r="BE55" s="428"/>
      <c r="BF55" s="426"/>
      <c r="BG55" s="428"/>
      <c r="BH55" s="427"/>
      <c r="BI55" s="428"/>
      <c r="BJ55" s="1775" t="s">
        <v>67</v>
      </c>
      <c r="BK55" s="1768">
        <f>SUM(H55:BJ57)/4</f>
        <v>0</v>
      </c>
    </row>
    <row r="56" spans="1:63" ht="3" customHeight="1">
      <c r="A56" s="1808"/>
      <c r="B56" s="1336"/>
      <c r="C56" s="1802"/>
      <c r="D56" s="1802"/>
      <c r="E56" s="1802"/>
      <c r="F56" s="426"/>
      <c r="G56" s="427"/>
      <c r="H56" s="426"/>
      <c r="I56" s="427"/>
      <c r="J56" s="426"/>
      <c r="K56" s="428"/>
      <c r="L56" s="427"/>
      <c r="M56" s="428"/>
      <c r="N56" s="427"/>
      <c r="O56" s="427"/>
      <c r="P56" s="426"/>
      <c r="Q56" s="427"/>
      <c r="R56" s="426"/>
      <c r="S56" s="428"/>
      <c r="T56" s="427"/>
      <c r="U56" s="428"/>
      <c r="V56" s="427"/>
      <c r="W56" s="427"/>
      <c r="X56" s="426"/>
      <c r="Y56" s="428"/>
      <c r="Z56" s="427"/>
      <c r="AA56" s="427"/>
      <c r="AB56" s="426"/>
      <c r="AC56" s="428"/>
      <c r="AD56" s="427"/>
      <c r="AE56" s="427"/>
      <c r="AF56" s="426"/>
      <c r="AG56" s="428"/>
      <c r="AH56" s="427"/>
      <c r="AI56" s="427"/>
      <c r="AJ56" s="426"/>
      <c r="AK56" s="428"/>
      <c r="AL56" s="427"/>
      <c r="AM56" s="427"/>
      <c r="AN56" s="426"/>
      <c r="AO56" s="428"/>
      <c r="AP56" s="427"/>
      <c r="AQ56" s="427"/>
      <c r="AR56" s="426"/>
      <c r="AS56" s="428"/>
      <c r="AT56" s="427"/>
      <c r="AU56" s="427"/>
      <c r="AV56" s="426"/>
      <c r="AW56" s="428"/>
      <c r="AX56" s="427"/>
      <c r="AY56" s="427"/>
      <c r="AZ56" s="426"/>
      <c r="BA56" s="428"/>
      <c r="BB56" s="427"/>
      <c r="BC56" s="427"/>
      <c r="BD56" s="426"/>
      <c r="BE56" s="428"/>
      <c r="BF56" s="426"/>
      <c r="BG56" s="428"/>
      <c r="BH56" s="427"/>
      <c r="BI56" s="428"/>
      <c r="BJ56" s="1776"/>
      <c r="BK56" s="1768"/>
    </row>
    <row r="57" spans="1:63" ht="6" customHeight="1">
      <c r="A57" s="1808"/>
      <c r="B57" s="1336"/>
      <c r="C57" s="1802"/>
      <c r="D57" s="1802"/>
      <c r="E57" s="1802"/>
      <c r="F57" s="429"/>
      <c r="G57" s="430"/>
      <c r="H57" s="429"/>
      <c r="I57" s="430"/>
      <c r="J57" s="429"/>
      <c r="K57" s="431"/>
      <c r="L57" s="430"/>
      <c r="M57" s="431"/>
      <c r="N57" s="430"/>
      <c r="O57" s="430"/>
      <c r="P57" s="429"/>
      <c r="Q57" s="430"/>
      <c r="R57" s="429"/>
      <c r="S57" s="431"/>
      <c r="T57" s="430"/>
      <c r="U57" s="431"/>
      <c r="V57" s="430"/>
      <c r="W57" s="430"/>
      <c r="X57" s="429"/>
      <c r="Y57" s="431"/>
      <c r="Z57" s="430"/>
      <c r="AA57" s="430"/>
      <c r="AB57" s="429"/>
      <c r="AC57" s="431"/>
      <c r="AD57" s="430"/>
      <c r="AE57" s="430"/>
      <c r="AF57" s="429"/>
      <c r="AG57" s="431"/>
      <c r="AH57" s="430"/>
      <c r="AI57" s="430"/>
      <c r="AJ57" s="429"/>
      <c r="AK57" s="431"/>
      <c r="AL57" s="430"/>
      <c r="AM57" s="430"/>
      <c r="AN57" s="429"/>
      <c r="AO57" s="431"/>
      <c r="AP57" s="430"/>
      <c r="AQ57" s="430"/>
      <c r="AR57" s="429"/>
      <c r="AS57" s="431"/>
      <c r="AT57" s="430"/>
      <c r="AU57" s="430"/>
      <c r="AV57" s="429"/>
      <c r="AW57" s="431"/>
      <c r="AX57" s="430"/>
      <c r="AY57" s="430"/>
      <c r="AZ57" s="429"/>
      <c r="BA57" s="431"/>
      <c r="BB57" s="430"/>
      <c r="BC57" s="430"/>
      <c r="BD57" s="429"/>
      <c r="BE57" s="431"/>
      <c r="BF57" s="429"/>
      <c r="BG57" s="431"/>
      <c r="BH57" s="430"/>
      <c r="BI57" s="431"/>
      <c r="BJ57" s="1777"/>
      <c r="BK57" s="1768"/>
    </row>
    <row r="58" spans="1:63" ht="6" customHeight="1">
      <c r="A58" s="1808"/>
      <c r="B58" s="1336">
        <v>15</v>
      </c>
      <c r="C58" s="1802"/>
      <c r="D58" s="1802"/>
      <c r="E58" s="1802"/>
      <c r="F58" s="426"/>
      <c r="G58" s="427"/>
      <c r="H58" s="426"/>
      <c r="I58" s="427"/>
      <c r="J58" s="426"/>
      <c r="K58" s="428"/>
      <c r="L58" s="427"/>
      <c r="M58" s="428"/>
      <c r="N58" s="427"/>
      <c r="O58" s="427"/>
      <c r="P58" s="426"/>
      <c r="Q58" s="427"/>
      <c r="R58" s="426"/>
      <c r="S58" s="428"/>
      <c r="T58" s="427"/>
      <c r="U58" s="428"/>
      <c r="V58" s="427"/>
      <c r="W58" s="427"/>
      <c r="X58" s="426"/>
      <c r="Y58" s="428"/>
      <c r="Z58" s="427"/>
      <c r="AA58" s="427"/>
      <c r="AB58" s="426"/>
      <c r="AC58" s="428"/>
      <c r="AD58" s="427"/>
      <c r="AE58" s="427"/>
      <c r="AF58" s="426"/>
      <c r="AG58" s="428"/>
      <c r="AH58" s="427"/>
      <c r="AI58" s="427"/>
      <c r="AJ58" s="426"/>
      <c r="AK58" s="428"/>
      <c r="AL58" s="427"/>
      <c r="AM58" s="427"/>
      <c r="AN58" s="426"/>
      <c r="AO58" s="428"/>
      <c r="AP58" s="427"/>
      <c r="AQ58" s="427"/>
      <c r="AR58" s="426"/>
      <c r="AS58" s="428"/>
      <c r="AT58" s="427"/>
      <c r="AU58" s="427"/>
      <c r="AV58" s="426"/>
      <c r="AW58" s="428"/>
      <c r="AX58" s="427"/>
      <c r="AY58" s="427"/>
      <c r="AZ58" s="426"/>
      <c r="BA58" s="428"/>
      <c r="BB58" s="427"/>
      <c r="BC58" s="427"/>
      <c r="BD58" s="426"/>
      <c r="BE58" s="428"/>
      <c r="BF58" s="426"/>
      <c r="BG58" s="428"/>
      <c r="BH58" s="427"/>
      <c r="BI58" s="428"/>
      <c r="BJ58" s="1775" t="s">
        <v>67</v>
      </c>
      <c r="BK58" s="1768">
        <f>SUM(H58:BJ60)/4</f>
        <v>0</v>
      </c>
    </row>
    <row r="59" spans="1:63" ht="3" customHeight="1">
      <c r="A59" s="1808"/>
      <c r="B59" s="1336"/>
      <c r="C59" s="1802"/>
      <c r="D59" s="1802"/>
      <c r="E59" s="1802"/>
      <c r="F59" s="426"/>
      <c r="G59" s="427"/>
      <c r="H59" s="426"/>
      <c r="I59" s="427"/>
      <c r="J59" s="426"/>
      <c r="K59" s="428"/>
      <c r="L59" s="427"/>
      <c r="M59" s="428"/>
      <c r="N59" s="427"/>
      <c r="O59" s="427"/>
      <c r="P59" s="426"/>
      <c r="Q59" s="427"/>
      <c r="R59" s="426"/>
      <c r="S59" s="428"/>
      <c r="T59" s="427"/>
      <c r="U59" s="428"/>
      <c r="V59" s="427"/>
      <c r="W59" s="427"/>
      <c r="X59" s="426"/>
      <c r="Y59" s="428"/>
      <c r="Z59" s="427"/>
      <c r="AA59" s="427"/>
      <c r="AB59" s="426"/>
      <c r="AC59" s="428"/>
      <c r="AD59" s="427"/>
      <c r="AE59" s="427"/>
      <c r="AF59" s="426"/>
      <c r="AG59" s="428"/>
      <c r="AH59" s="427"/>
      <c r="AI59" s="427"/>
      <c r="AJ59" s="426"/>
      <c r="AK59" s="428"/>
      <c r="AL59" s="427"/>
      <c r="AM59" s="427"/>
      <c r="AN59" s="426"/>
      <c r="AO59" s="428"/>
      <c r="AP59" s="427"/>
      <c r="AQ59" s="427"/>
      <c r="AR59" s="426"/>
      <c r="AS59" s="428"/>
      <c r="AT59" s="427"/>
      <c r="AU59" s="427"/>
      <c r="AV59" s="426"/>
      <c r="AW59" s="428"/>
      <c r="AX59" s="427"/>
      <c r="AY59" s="427"/>
      <c r="AZ59" s="426"/>
      <c r="BA59" s="428"/>
      <c r="BB59" s="427"/>
      <c r="BC59" s="427"/>
      <c r="BD59" s="426"/>
      <c r="BE59" s="428"/>
      <c r="BF59" s="426"/>
      <c r="BG59" s="428"/>
      <c r="BH59" s="427"/>
      <c r="BI59" s="428"/>
      <c r="BJ59" s="1776"/>
      <c r="BK59" s="1768"/>
    </row>
    <row r="60" spans="1:63" ht="6" customHeight="1">
      <c r="A60" s="1808"/>
      <c r="B60" s="1336"/>
      <c r="C60" s="1802"/>
      <c r="D60" s="1802"/>
      <c r="E60" s="1802"/>
      <c r="F60" s="429"/>
      <c r="G60" s="430"/>
      <c r="H60" s="429"/>
      <c r="I60" s="430"/>
      <c r="J60" s="429"/>
      <c r="K60" s="431"/>
      <c r="L60" s="430"/>
      <c r="M60" s="431"/>
      <c r="N60" s="430"/>
      <c r="O60" s="430"/>
      <c r="P60" s="429"/>
      <c r="Q60" s="430"/>
      <c r="R60" s="429"/>
      <c r="S60" s="431"/>
      <c r="T60" s="430"/>
      <c r="U60" s="431"/>
      <c r="V60" s="430"/>
      <c r="W60" s="430"/>
      <c r="X60" s="429"/>
      <c r="Y60" s="431"/>
      <c r="Z60" s="430"/>
      <c r="AA60" s="430"/>
      <c r="AB60" s="429"/>
      <c r="AC60" s="431"/>
      <c r="AD60" s="430"/>
      <c r="AE60" s="430"/>
      <c r="AF60" s="429"/>
      <c r="AG60" s="431"/>
      <c r="AH60" s="430"/>
      <c r="AI60" s="430"/>
      <c r="AJ60" s="429"/>
      <c r="AK60" s="431"/>
      <c r="AL60" s="430"/>
      <c r="AM60" s="430"/>
      <c r="AN60" s="429"/>
      <c r="AO60" s="431"/>
      <c r="AP60" s="430"/>
      <c r="AQ60" s="430"/>
      <c r="AR60" s="429"/>
      <c r="AS60" s="431"/>
      <c r="AT60" s="430"/>
      <c r="AU60" s="430"/>
      <c r="AV60" s="429"/>
      <c r="AW60" s="431"/>
      <c r="AX60" s="430"/>
      <c r="AY60" s="430"/>
      <c r="AZ60" s="429"/>
      <c r="BA60" s="431"/>
      <c r="BB60" s="430"/>
      <c r="BC60" s="430"/>
      <c r="BD60" s="429"/>
      <c r="BE60" s="431"/>
      <c r="BF60" s="429"/>
      <c r="BG60" s="431"/>
      <c r="BH60" s="430"/>
      <c r="BI60" s="431"/>
      <c r="BJ60" s="1777"/>
      <c r="BK60" s="1768"/>
    </row>
    <row r="61" spans="1:63" ht="6" customHeight="1">
      <c r="A61" s="1808"/>
      <c r="B61" s="1336">
        <v>16</v>
      </c>
      <c r="C61" s="1802"/>
      <c r="D61" s="1802"/>
      <c r="E61" s="1802"/>
      <c r="F61" s="426"/>
      <c r="G61" s="427"/>
      <c r="H61" s="426"/>
      <c r="I61" s="427"/>
      <c r="J61" s="426"/>
      <c r="K61" s="428"/>
      <c r="L61" s="427"/>
      <c r="M61" s="428"/>
      <c r="N61" s="427"/>
      <c r="O61" s="427"/>
      <c r="P61" s="426"/>
      <c r="Q61" s="427"/>
      <c r="R61" s="426"/>
      <c r="S61" s="428"/>
      <c r="T61" s="427"/>
      <c r="U61" s="428"/>
      <c r="V61" s="427"/>
      <c r="W61" s="427"/>
      <c r="X61" s="426"/>
      <c r="Y61" s="428"/>
      <c r="Z61" s="427"/>
      <c r="AA61" s="427"/>
      <c r="AB61" s="426"/>
      <c r="AC61" s="428"/>
      <c r="AD61" s="427"/>
      <c r="AE61" s="427"/>
      <c r="AF61" s="426"/>
      <c r="AG61" s="428"/>
      <c r="AH61" s="427"/>
      <c r="AI61" s="427"/>
      <c r="AJ61" s="426"/>
      <c r="AK61" s="428"/>
      <c r="AL61" s="427"/>
      <c r="AM61" s="427"/>
      <c r="AN61" s="426"/>
      <c r="AO61" s="428"/>
      <c r="AP61" s="427"/>
      <c r="AQ61" s="427"/>
      <c r="AR61" s="426"/>
      <c r="AS61" s="428"/>
      <c r="AT61" s="427"/>
      <c r="AU61" s="427"/>
      <c r="AV61" s="426"/>
      <c r="AW61" s="428"/>
      <c r="AX61" s="427"/>
      <c r="AY61" s="427"/>
      <c r="AZ61" s="426"/>
      <c r="BA61" s="428"/>
      <c r="BB61" s="427"/>
      <c r="BC61" s="427"/>
      <c r="BD61" s="426"/>
      <c r="BE61" s="428"/>
      <c r="BF61" s="426"/>
      <c r="BG61" s="428"/>
      <c r="BH61" s="427"/>
      <c r="BI61" s="428"/>
      <c r="BJ61" s="1775" t="s">
        <v>67</v>
      </c>
      <c r="BK61" s="1768">
        <f>SUM(H61:BJ63)/4</f>
        <v>0</v>
      </c>
    </row>
    <row r="62" spans="1:63" ht="3" customHeight="1">
      <c r="A62" s="1808"/>
      <c r="B62" s="1336"/>
      <c r="C62" s="1802"/>
      <c r="D62" s="1802"/>
      <c r="E62" s="1802"/>
      <c r="F62" s="426"/>
      <c r="G62" s="427"/>
      <c r="H62" s="426"/>
      <c r="I62" s="427"/>
      <c r="J62" s="426"/>
      <c r="K62" s="428"/>
      <c r="L62" s="427"/>
      <c r="M62" s="428"/>
      <c r="N62" s="427"/>
      <c r="O62" s="427"/>
      <c r="P62" s="426"/>
      <c r="Q62" s="427"/>
      <c r="R62" s="426"/>
      <c r="S62" s="428"/>
      <c r="T62" s="427"/>
      <c r="U62" s="428"/>
      <c r="V62" s="427"/>
      <c r="W62" s="427"/>
      <c r="X62" s="426"/>
      <c r="Y62" s="428"/>
      <c r="Z62" s="427"/>
      <c r="AA62" s="427"/>
      <c r="AB62" s="426"/>
      <c r="AC62" s="428"/>
      <c r="AD62" s="427"/>
      <c r="AE62" s="427"/>
      <c r="AF62" s="426"/>
      <c r="AG62" s="428"/>
      <c r="AH62" s="427"/>
      <c r="AI62" s="427"/>
      <c r="AJ62" s="426"/>
      <c r="AK62" s="428"/>
      <c r="AL62" s="427"/>
      <c r="AM62" s="427"/>
      <c r="AN62" s="426"/>
      <c r="AO62" s="428"/>
      <c r="AP62" s="427"/>
      <c r="AQ62" s="427"/>
      <c r="AR62" s="426"/>
      <c r="AS62" s="428"/>
      <c r="AT62" s="427"/>
      <c r="AU62" s="427"/>
      <c r="AV62" s="426"/>
      <c r="AW62" s="428"/>
      <c r="AX62" s="427"/>
      <c r="AY62" s="427"/>
      <c r="AZ62" s="426"/>
      <c r="BA62" s="428"/>
      <c r="BB62" s="427"/>
      <c r="BC62" s="427"/>
      <c r="BD62" s="426"/>
      <c r="BE62" s="428"/>
      <c r="BF62" s="426"/>
      <c r="BG62" s="428"/>
      <c r="BH62" s="427"/>
      <c r="BI62" s="428"/>
      <c r="BJ62" s="1776"/>
      <c r="BK62" s="1768"/>
    </row>
    <row r="63" spans="1:63" ht="6" customHeight="1">
      <c r="A63" s="1808"/>
      <c r="B63" s="1336"/>
      <c r="C63" s="1802"/>
      <c r="D63" s="1802"/>
      <c r="E63" s="1802"/>
      <c r="F63" s="429"/>
      <c r="G63" s="430"/>
      <c r="H63" s="429"/>
      <c r="I63" s="430"/>
      <c r="J63" s="429"/>
      <c r="K63" s="431"/>
      <c r="L63" s="430"/>
      <c r="M63" s="431"/>
      <c r="N63" s="430"/>
      <c r="O63" s="430"/>
      <c r="P63" s="429"/>
      <c r="Q63" s="430"/>
      <c r="R63" s="429"/>
      <c r="S63" s="431"/>
      <c r="T63" s="430"/>
      <c r="U63" s="431"/>
      <c r="V63" s="430"/>
      <c r="W63" s="430"/>
      <c r="X63" s="429"/>
      <c r="Y63" s="431"/>
      <c r="Z63" s="430"/>
      <c r="AA63" s="430"/>
      <c r="AB63" s="429"/>
      <c r="AC63" s="431"/>
      <c r="AD63" s="430"/>
      <c r="AE63" s="430"/>
      <c r="AF63" s="429"/>
      <c r="AG63" s="431"/>
      <c r="AH63" s="430"/>
      <c r="AI63" s="430"/>
      <c r="AJ63" s="429"/>
      <c r="AK63" s="431"/>
      <c r="AL63" s="430"/>
      <c r="AM63" s="430"/>
      <c r="AN63" s="429"/>
      <c r="AO63" s="431"/>
      <c r="AP63" s="430"/>
      <c r="AQ63" s="430"/>
      <c r="AR63" s="429"/>
      <c r="AS63" s="431"/>
      <c r="AT63" s="430"/>
      <c r="AU63" s="430"/>
      <c r="AV63" s="429"/>
      <c r="AW63" s="431"/>
      <c r="AX63" s="430"/>
      <c r="AY63" s="430"/>
      <c r="AZ63" s="429"/>
      <c r="BA63" s="431"/>
      <c r="BB63" s="430"/>
      <c r="BC63" s="430"/>
      <c r="BD63" s="429"/>
      <c r="BE63" s="431"/>
      <c r="BF63" s="429"/>
      <c r="BG63" s="431"/>
      <c r="BH63" s="430"/>
      <c r="BI63" s="431"/>
      <c r="BJ63" s="1777"/>
      <c r="BK63" s="1768"/>
    </row>
    <row r="64" spans="1:63" ht="6" customHeight="1">
      <c r="A64" s="1808"/>
      <c r="B64" s="1336">
        <v>17</v>
      </c>
      <c r="C64" s="1802"/>
      <c r="D64" s="1802"/>
      <c r="E64" s="1802"/>
      <c r="F64" s="426"/>
      <c r="G64" s="427"/>
      <c r="H64" s="426"/>
      <c r="I64" s="427"/>
      <c r="J64" s="426"/>
      <c r="K64" s="428"/>
      <c r="L64" s="427"/>
      <c r="M64" s="428"/>
      <c r="N64" s="427"/>
      <c r="O64" s="427"/>
      <c r="P64" s="426"/>
      <c r="Q64" s="427"/>
      <c r="R64" s="426"/>
      <c r="S64" s="428"/>
      <c r="T64" s="427"/>
      <c r="U64" s="428"/>
      <c r="V64" s="427"/>
      <c r="W64" s="427"/>
      <c r="X64" s="426"/>
      <c r="Y64" s="428"/>
      <c r="Z64" s="427"/>
      <c r="AA64" s="427"/>
      <c r="AB64" s="426"/>
      <c r="AC64" s="428"/>
      <c r="AD64" s="427"/>
      <c r="AE64" s="427"/>
      <c r="AF64" s="426"/>
      <c r="AG64" s="428"/>
      <c r="AH64" s="427"/>
      <c r="AI64" s="427"/>
      <c r="AJ64" s="426"/>
      <c r="AK64" s="428"/>
      <c r="AL64" s="427"/>
      <c r="AM64" s="427"/>
      <c r="AN64" s="426"/>
      <c r="AO64" s="428"/>
      <c r="AP64" s="427"/>
      <c r="AQ64" s="427"/>
      <c r="AR64" s="426"/>
      <c r="AS64" s="428"/>
      <c r="AT64" s="427"/>
      <c r="AU64" s="427"/>
      <c r="AV64" s="426"/>
      <c r="AW64" s="428"/>
      <c r="AX64" s="427"/>
      <c r="AY64" s="427"/>
      <c r="AZ64" s="426"/>
      <c r="BA64" s="428"/>
      <c r="BB64" s="427"/>
      <c r="BC64" s="427"/>
      <c r="BD64" s="426"/>
      <c r="BE64" s="428"/>
      <c r="BF64" s="426"/>
      <c r="BG64" s="428"/>
      <c r="BH64" s="427"/>
      <c r="BI64" s="428"/>
      <c r="BJ64" s="1775" t="s">
        <v>67</v>
      </c>
      <c r="BK64" s="1768">
        <f>SUM(H64:BJ66)/4</f>
        <v>0</v>
      </c>
    </row>
    <row r="65" spans="1:63" ht="3" customHeight="1">
      <c r="A65" s="1808"/>
      <c r="B65" s="1336"/>
      <c r="C65" s="1802"/>
      <c r="D65" s="1802"/>
      <c r="E65" s="1802"/>
      <c r="F65" s="426"/>
      <c r="G65" s="427"/>
      <c r="H65" s="426"/>
      <c r="I65" s="427"/>
      <c r="J65" s="426"/>
      <c r="K65" s="428"/>
      <c r="L65" s="427"/>
      <c r="M65" s="428"/>
      <c r="N65" s="427"/>
      <c r="O65" s="427"/>
      <c r="P65" s="426"/>
      <c r="Q65" s="427"/>
      <c r="R65" s="426"/>
      <c r="S65" s="428"/>
      <c r="T65" s="427"/>
      <c r="U65" s="428"/>
      <c r="V65" s="427"/>
      <c r="W65" s="427"/>
      <c r="X65" s="426"/>
      <c r="Y65" s="428"/>
      <c r="Z65" s="427"/>
      <c r="AA65" s="427"/>
      <c r="AB65" s="426"/>
      <c r="AC65" s="428"/>
      <c r="AD65" s="427"/>
      <c r="AE65" s="427"/>
      <c r="AF65" s="426"/>
      <c r="AG65" s="428"/>
      <c r="AH65" s="427"/>
      <c r="AI65" s="427"/>
      <c r="AJ65" s="426"/>
      <c r="AK65" s="428"/>
      <c r="AL65" s="427"/>
      <c r="AM65" s="427"/>
      <c r="AN65" s="426"/>
      <c r="AO65" s="428"/>
      <c r="AP65" s="427"/>
      <c r="AQ65" s="427"/>
      <c r="AR65" s="426"/>
      <c r="AS65" s="428"/>
      <c r="AT65" s="427"/>
      <c r="AU65" s="427"/>
      <c r="AV65" s="426"/>
      <c r="AW65" s="428"/>
      <c r="AX65" s="427"/>
      <c r="AY65" s="427"/>
      <c r="AZ65" s="426"/>
      <c r="BA65" s="428"/>
      <c r="BB65" s="427"/>
      <c r="BC65" s="427"/>
      <c r="BD65" s="426"/>
      <c r="BE65" s="428"/>
      <c r="BF65" s="426"/>
      <c r="BG65" s="428"/>
      <c r="BH65" s="427"/>
      <c r="BI65" s="428"/>
      <c r="BJ65" s="1776"/>
      <c r="BK65" s="1768"/>
    </row>
    <row r="66" spans="1:63" ht="6" customHeight="1">
      <c r="A66" s="1808"/>
      <c r="B66" s="1336"/>
      <c r="C66" s="1802"/>
      <c r="D66" s="1802"/>
      <c r="E66" s="1802"/>
      <c r="F66" s="429"/>
      <c r="G66" s="430"/>
      <c r="H66" s="429"/>
      <c r="I66" s="430"/>
      <c r="J66" s="429"/>
      <c r="K66" s="431"/>
      <c r="L66" s="430"/>
      <c r="M66" s="431"/>
      <c r="N66" s="430"/>
      <c r="O66" s="430"/>
      <c r="P66" s="429"/>
      <c r="Q66" s="430"/>
      <c r="R66" s="429"/>
      <c r="S66" s="431"/>
      <c r="T66" s="430"/>
      <c r="U66" s="431"/>
      <c r="V66" s="430"/>
      <c r="W66" s="430"/>
      <c r="X66" s="429"/>
      <c r="Y66" s="431"/>
      <c r="Z66" s="430"/>
      <c r="AA66" s="430"/>
      <c r="AB66" s="429"/>
      <c r="AC66" s="431"/>
      <c r="AD66" s="430"/>
      <c r="AE66" s="430"/>
      <c r="AF66" s="429"/>
      <c r="AG66" s="431"/>
      <c r="AH66" s="430"/>
      <c r="AI66" s="430"/>
      <c r="AJ66" s="429"/>
      <c r="AK66" s="431"/>
      <c r="AL66" s="430"/>
      <c r="AM66" s="430"/>
      <c r="AN66" s="429"/>
      <c r="AO66" s="431"/>
      <c r="AP66" s="430"/>
      <c r="AQ66" s="430"/>
      <c r="AR66" s="429"/>
      <c r="AS66" s="431"/>
      <c r="AT66" s="430"/>
      <c r="AU66" s="430"/>
      <c r="AV66" s="429"/>
      <c r="AW66" s="431"/>
      <c r="AX66" s="430"/>
      <c r="AY66" s="430"/>
      <c r="AZ66" s="429"/>
      <c r="BA66" s="431"/>
      <c r="BB66" s="430"/>
      <c r="BC66" s="430"/>
      <c r="BD66" s="429"/>
      <c r="BE66" s="431"/>
      <c r="BF66" s="429"/>
      <c r="BG66" s="431"/>
      <c r="BH66" s="430"/>
      <c r="BI66" s="431"/>
      <c r="BJ66" s="1777"/>
      <c r="BK66" s="1768"/>
    </row>
    <row r="67" spans="1:63" ht="6" customHeight="1">
      <c r="A67" s="1808"/>
      <c r="B67" s="1336">
        <v>18</v>
      </c>
      <c r="C67" s="1807"/>
      <c r="D67" s="1807"/>
      <c r="E67" s="1827"/>
      <c r="F67" s="426"/>
      <c r="G67" s="427"/>
      <c r="H67" s="426"/>
      <c r="I67" s="427"/>
      <c r="J67" s="426"/>
      <c r="K67" s="428"/>
      <c r="L67" s="427"/>
      <c r="M67" s="428"/>
      <c r="N67" s="427"/>
      <c r="O67" s="427"/>
      <c r="P67" s="426"/>
      <c r="Q67" s="427"/>
      <c r="R67" s="426"/>
      <c r="S67" s="428"/>
      <c r="T67" s="427"/>
      <c r="U67" s="428"/>
      <c r="V67" s="427"/>
      <c r="W67" s="427"/>
      <c r="X67" s="426"/>
      <c r="Y67" s="428"/>
      <c r="Z67" s="427"/>
      <c r="AA67" s="427"/>
      <c r="AB67" s="426"/>
      <c r="AC67" s="428"/>
      <c r="AD67" s="427"/>
      <c r="AE67" s="427"/>
      <c r="AF67" s="426"/>
      <c r="AG67" s="428"/>
      <c r="AH67" s="427"/>
      <c r="AI67" s="427"/>
      <c r="AJ67" s="426"/>
      <c r="AK67" s="428"/>
      <c r="AL67" s="427"/>
      <c r="AM67" s="427"/>
      <c r="AN67" s="426"/>
      <c r="AO67" s="428"/>
      <c r="AP67" s="427"/>
      <c r="AQ67" s="427"/>
      <c r="AR67" s="426"/>
      <c r="AS67" s="428"/>
      <c r="AT67" s="427"/>
      <c r="AU67" s="427"/>
      <c r="AV67" s="426"/>
      <c r="AW67" s="428"/>
      <c r="AX67" s="427"/>
      <c r="AY67" s="427"/>
      <c r="AZ67" s="426"/>
      <c r="BA67" s="428"/>
      <c r="BB67" s="427"/>
      <c r="BC67" s="427"/>
      <c r="BD67" s="426"/>
      <c r="BE67" s="428"/>
      <c r="BF67" s="426"/>
      <c r="BG67" s="428"/>
      <c r="BH67" s="427"/>
      <c r="BI67" s="428"/>
      <c r="BJ67" s="1775" t="s">
        <v>67</v>
      </c>
      <c r="BK67" s="1768">
        <f>SUM(H67:BJ69)/4</f>
        <v>0</v>
      </c>
    </row>
    <row r="68" spans="1:63" ht="3" customHeight="1">
      <c r="A68" s="1808"/>
      <c r="B68" s="1336"/>
      <c r="C68" s="1807"/>
      <c r="D68" s="1807"/>
      <c r="E68" s="1827"/>
      <c r="F68" s="426"/>
      <c r="G68" s="427"/>
      <c r="H68" s="426"/>
      <c r="I68" s="427"/>
      <c r="J68" s="426"/>
      <c r="K68" s="428"/>
      <c r="L68" s="427"/>
      <c r="M68" s="428"/>
      <c r="N68" s="427"/>
      <c r="O68" s="427"/>
      <c r="P68" s="426"/>
      <c r="Q68" s="427"/>
      <c r="R68" s="426"/>
      <c r="S68" s="428"/>
      <c r="T68" s="427"/>
      <c r="U68" s="428"/>
      <c r="V68" s="427"/>
      <c r="W68" s="427"/>
      <c r="X68" s="426"/>
      <c r="Y68" s="428"/>
      <c r="Z68" s="427"/>
      <c r="AA68" s="427"/>
      <c r="AB68" s="426"/>
      <c r="AC68" s="428"/>
      <c r="AD68" s="427"/>
      <c r="AE68" s="427"/>
      <c r="AF68" s="426"/>
      <c r="AG68" s="428"/>
      <c r="AH68" s="427"/>
      <c r="AI68" s="427"/>
      <c r="AJ68" s="426"/>
      <c r="AK68" s="428"/>
      <c r="AL68" s="427"/>
      <c r="AM68" s="427"/>
      <c r="AN68" s="426"/>
      <c r="AO68" s="428"/>
      <c r="AP68" s="427"/>
      <c r="AQ68" s="427"/>
      <c r="AR68" s="426"/>
      <c r="AS68" s="428"/>
      <c r="AT68" s="427"/>
      <c r="AU68" s="427"/>
      <c r="AV68" s="426"/>
      <c r="AW68" s="428"/>
      <c r="AX68" s="427"/>
      <c r="AY68" s="427"/>
      <c r="AZ68" s="426"/>
      <c r="BA68" s="428"/>
      <c r="BB68" s="427"/>
      <c r="BC68" s="427"/>
      <c r="BD68" s="426"/>
      <c r="BE68" s="428"/>
      <c r="BF68" s="426"/>
      <c r="BG68" s="428"/>
      <c r="BH68" s="427"/>
      <c r="BI68" s="428"/>
      <c r="BJ68" s="1776"/>
      <c r="BK68" s="1768"/>
    </row>
    <row r="69" spans="1:63" ht="6" customHeight="1">
      <c r="A69" s="1808"/>
      <c r="B69" s="1336"/>
      <c r="C69" s="1807"/>
      <c r="D69" s="1807"/>
      <c r="E69" s="1827"/>
      <c r="F69" s="429"/>
      <c r="G69" s="430"/>
      <c r="H69" s="429"/>
      <c r="I69" s="430"/>
      <c r="J69" s="429"/>
      <c r="K69" s="431"/>
      <c r="L69" s="430"/>
      <c r="M69" s="431"/>
      <c r="N69" s="430"/>
      <c r="O69" s="430"/>
      <c r="P69" s="429"/>
      <c r="Q69" s="430"/>
      <c r="R69" s="429"/>
      <c r="S69" s="431"/>
      <c r="T69" s="430"/>
      <c r="U69" s="431"/>
      <c r="V69" s="430"/>
      <c r="W69" s="430"/>
      <c r="X69" s="429"/>
      <c r="Y69" s="431"/>
      <c r="Z69" s="430"/>
      <c r="AA69" s="430"/>
      <c r="AB69" s="429"/>
      <c r="AC69" s="431"/>
      <c r="AD69" s="430"/>
      <c r="AE69" s="430"/>
      <c r="AF69" s="429"/>
      <c r="AG69" s="431"/>
      <c r="AH69" s="430"/>
      <c r="AI69" s="430"/>
      <c r="AJ69" s="429"/>
      <c r="AK69" s="431"/>
      <c r="AL69" s="430"/>
      <c r="AM69" s="430"/>
      <c r="AN69" s="429"/>
      <c r="AO69" s="431"/>
      <c r="AP69" s="430"/>
      <c r="AQ69" s="430"/>
      <c r="AR69" s="429"/>
      <c r="AS69" s="431"/>
      <c r="AT69" s="430"/>
      <c r="AU69" s="430"/>
      <c r="AV69" s="429"/>
      <c r="AW69" s="431"/>
      <c r="AX69" s="430"/>
      <c r="AY69" s="430"/>
      <c r="AZ69" s="429"/>
      <c r="BA69" s="431"/>
      <c r="BB69" s="430"/>
      <c r="BC69" s="430"/>
      <c r="BD69" s="429"/>
      <c r="BE69" s="431"/>
      <c r="BF69" s="429"/>
      <c r="BG69" s="431"/>
      <c r="BH69" s="430"/>
      <c r="BI69" s="431"/>
      <c r="BJ69" s="1777"/>
      <c r="BK69" s="1768"/>
    </row>
    <row r="70" spans="1:63" ht="6" customHeight="1">
      <c r="A70" s="1808"/>
      <c r="B70" s="1336">
        <v>19</v>
      </c>
      <c r="C70" s="1807"/>
      <c r="D70" s="1807"/>
      <c r="E70" s="1802"/>
      <c r="F70" s="426"/>
      <c r="G70" s="427"/>
      <c r="H70" s="426"/>
      <c r="I70" s="427"/>
      <c r="J70" s="426"/>
      <c r="K70" s="428"/>
      <c r="L70" s="427"/>
      <c r="M70" s="428"/>
      <c r="N70" s="427"/>
      <c r="O70" s="427"/>
      <c r="P70" s="426"/>
      <c r="Q70" s="427"/>
      <c r="R70" s="426"/>
      <c r="S70" s="428"/>
      <c r="T70" s="427"/>
      <c r="U70" s="428"/>
      <c r="V70" s="427"/>
      <c r="W70" s="427"/>
      <c r="X70" s="426"/>
      <c r="Y70" s="428"/>
      <c r="Z70" s="427"/>
      <c r="AA70" s="427"/>
      <c r="AB70" s="426"/>
      <c r="AC70" s="428"/>
      <c r="AD70" s="427"/>
      <c r="AE70" s="427"/>
      <c r="AF70" s="426"/>
      <c r="AG70" s="428"/>
      <c r="AH70" s="427"/>
      <c r="AI70" s="427"/>
      <c r="AJ70" s="426"/>
      <c r="AK70" s="428"/>
      <c r="AL70" s="427"/>
      <c r="AM70" s="427"/>
      <c r="AN70" s="426"/>
      <c r="AO70" s="428"/>
      <c r="AP70" s="427"/>
      <c r="AQ70" s="427"/>
      <c r="AR70" s="426"/>
      <c r="AS70" s="428"/>
      <c r="AT70" s="427"/>
      <c r="AU70" s="427"/>
      <c r="AV70" s="426"/>
      <c r="AW70" s="428"/>
      <c r="AX70" s="427"/>
      <c r="AY70" s="427"/>
      <c r="AZ70" s="426"/>
      <c r="BA70" s="428"/>
      <c r="BB70" s="427"/>
      <c r="BC70" s="427"/>
      <c r="BD70" s="426"/>
      <c r="BE70" s="428"/>
      <c r="BF70" s="426"/>
      <c r="BG70" s="428"/>
      <c r="BH70" s="427"/>
      <c r="BI70" s="428"/>
      <c r="BJ70" s="1775" t="s">
        <v>67</v>
      </c>
    </row>
    <row r="71" spans="1:63" ht="3" customHeight="1">
      <c r="A71" s="1808"/>
      <c r="B71" s="1336"/>
      <c r="C71" s="1807"/>
      <c r="D71" s="1807"/>
      <c r="E71" s="1802"/>
      <c r="F71" s="426"/>
      <c r="G71" s="427"/>
      <c r="H71" s="426"/>
      <c r="I71" s="427"/>
      <c r="J71" s="426"/>
      <c r="K71" s="428"/>
      <c r="L71" s="427"/>
      <c r="M71" s="428"/>
      <c r="N71" s="427"/>
      <c r="O71" s="427"/>
      <c r="P71" s="426"/>
      <c r="Q71" s="427"/>
      <c r="R71" s="426"/>
      <c r="S71" s="428"/>
      <c r="T71" s="427"/>
      <c r="U71" s="428"/>
      <c r="V71" s="427"/>
      <c r="W71" s="427"/>
      <c r="X71" s="426"/>
      <c r="Y71" s="428"/>
      <c r="Z71" s="427"/>
      <c r="AA71" s="427"/>
      <c r="AB71" s="426"/>
      <c r="AC71" s="428"/>
      <c r="AD71" s="427"/>
      <c r="AE71" s="427"/>
      <c r="AF71" s="426"/>
      <c r="AG71" s="428"/>
      <c r="AH71" s="427"/>
      <c r="AI71" s="427"/>
      <c r="AJ71" s="426"/>
      <c r="AK71" s="428"/>
      <c r="AL71" s="427"/>
      <c r="AM71" s="427"/>
      <c r="AN71" s="426"/>
      <c r="AO71" s="428"/>
      <c r="AP71" s="427"/>
      <c r="AQ71" s="427"/>
      <c r="AR71" s="426"/>
      <c r="AS71" s="428"/>
      <c r="AT71" s="427"/>
      <c r="AU71" s="427"/>
      <c r="AV71" s="426"/>
      <c r="AW71" s="428"/>
      <c r="AX71" s="427"/>
      <c r="AY71" s="427"/>
      <c r="AZ71" s="426"/>
      <c r="BA71" s="428"/>
      <c r="BB71" s="427"/>
      <c r="BC71" s="427"/>
      <c r="BD71" s="426"/>
      <c r="BE71" s="428"/>
      <c r="BF71" s="426"/>
      <c r="BG71" s="428"/>
      <c r="BH71" s="427"/>
      <c r="BI71" s="428"/>
      <c r="BJ71" s="1776"/>
    </row>
    <row r="72" spans="1:63" ht="6" customHeight="1">
      <c r="A72" s="1808"/>
      <c r="B72" s="1336"/>
      <c r="C72" s="1807"/>
      <c r="D72" s="1807"/>
      <c r="E72" s="1802"/>
      <c r="F72" s="429"/>
      <c r="G72" s="430"/>
      <c r="H72" s="429"/>
      <c r="I72" s="430"/>
      <c r="J72" s="429"/>
      <c r="K72" s="431"/>
      <c r="L72" s="430"/>
      <c r="M72" s="431"/>
      <c r="N72" s="430"/>
      <c r="O72" s="430"/>
      <c r="P72" s="429"/>
      <c r="Q72" s="430"/>
      <c r="R72" s="429"/>
      <c r="S72" s="431"/>
      <c r="T72" s="430"/>
      <c r="U72" s="431"/>
      <c r="V72" s="430"/>
      <c r="W72" s="430"/>
      <c r="X72" s="429"/>
      <c r="Y72" s="431"/>
      <c r="Z72" s="430"/>
      <c r="AA72" s="430"/>
      <c r="AB72" s="429"/>
      <c r="AC72" s="431"/>
      <c r="AD72" s="430"/>
      <c r="AE72" s="430"/>
      <c r="AF72" s="429"/>
      <c r="AG72" s="431"/>
      <c r="AH72" s="430"/>
      <c r="AI72" s="430"/>
      <c r="AJ72" s="429"/>
      <c r="AK72" s="431"/>
      <c r="AL72" s="430"/>
      <c r="AM72" s="430"/>
      <c r="AN72" s="429"/>
      <c r="AO72" s="431"/>
      <c r="AP72" s="430"/>
      <c r="AQ72" s="430"/>
      <c r="AR72" s="429"/>
      <c r="AS72" s="431"/>
      <c r="AT72" s="430"/>
      <c r="AU72" s="430"/>
      <c r="AV72" s="429"/>
      <c r="AW72" s="431"/>
      <c r="AX72" s="430"/>
      <c r="AY72" s="430"/>
      <c r="AZ72" s="429"/>
      <c r="BA72" s="431"/>
      <c r="BB72" s="430"/>
      <c r="BC72" s="430"/>
      <c r="BD72" s="429"/>
      <c r="BE72" s="431"/>
      <c r="BF72" s="429"/>
      <c r="BG72" s="431"/>
      <c r="BH72" s="430"/>
      <c r="BI72" s="431"/>
      <c r="BJ72" s="1777"/>
    </row>
    <row r="73" spans="1:63" ht="6" customHeight="1">
      <c r="A73" s="1808"/>
      <c r="B73" s="1803">
        <v>20</v>
      </c>
      <c r="C73" s="1824"/>
      <c r="D73" s="1824"/>
      <c r="E73" s="1769"/>
      <c r="F73" s="426"/>
      <c r="G73" s="427"/>
      <c r="H73" s="426"/>
      <c r="I73" s="427"/>
      <c r="J73" s="426"/>
      <c r="K73" s="428"/>
      <c r="L73" s="427"/>
      <c r="M73" s="428"/>
      <c r="N73" s="427"/>
      <c r="O73" s="427"/>
      <c r="P73" s="426"/>
      <c r="Q73" s="427"/>
      <c r="R73" s="426"/>
      <c r="S73" s="428"/>
      <c r="T73" s="427"/>
      <c r="U73" s="428"/>
      <c r="V73" s="427"/>
      <c r="W73" s="427"/>
      <c r="X73" s="426"/>
      <c r="Y73" s="428"/>
      <c r="Z73" s="427"/>
      <c r="AA73" s="427"/>
      <c r="AB73" s="426"/>
      <c r="AC73" s="428"/>
      <c r="AD73" s="427"/>
      <c r="AE73" s="427"/>
      <c r="AF73" s="426"/>
      <c r="AG73" s="428"/>
      <c r="AH73" s="427"/>
      <c r="AI73" s="427"/>
      <c r="AJ73" s="426"/>
      <c r="AK73" s="428"/>
      <c r="AL73" s="427"/>
      <c r="AM73" s="427"/>
      <c r="AN73" s="426"/>
      <c r="AO73" s="428"/>
      <c r="AP73" s="427"/>
      <c r="AQ73" s="427"/>
      <c r="AR73" s="426"/>
      <c r="AS73" s="428"/>
      <c r="AT73" s="427"/>
      <c r="AU73" s="427"/>
      <c r="AV73" s="426"/>
      <c r="AW73" s="428"/>
      <c r="AX73" s="427"/>
      <c r="AY73" s="427"/>
      <c r="AZ73" s="426"/>
      <c r="BA73" s="428"/>
      <c r="BB73" s="427"/>
      <c r="BC73" s="427"/>
      <c r="BD73" s="426"/>
      <c r="BE73" s="428"/>
      <c r="BF73" s="426"/>
      <c r="BG73" s="428"/>
      <c r="BH73" s="427"/>
      <c r="BI73" s="428"/>
      <c r="BJ73" s="1775" t="s">
        <v>67</v>
      </c>
    </row>
    <row r="74" spans="1:63" ht="3" customHeight="1">
      <c r="A74" s="1808"/>
      <c r="B74" s="1803"/>
      <c r="C74" s="1825"/>
      <c r="D74" s="1825"/>
      <c r="E74" s="1770"/>
      <c r="F74" s="426"/>
      <c r="G74" s="427"/>
      <c r="H74" s="426"/>
      <c r="I74" s="427"/>
      <c r="J74" s="426"/>
      <c r="K74" s="428"/>
      <c r="L74" s="427"/>
      <c r="M74" s="428"/>
      <c r="N74" s="427"/>
      <c r="O74" s="427"/>
      <c r="P74" s="426"/>
      <c r="Q74" s="427"/>
      <c r="R74" s="426"/>
      <c r="S74" s="428"/>
      <c r="T74" s="427"/>
      <c r="U74" s="428"/>
      <c r="V74" s="427"/>
      <c r="W74" s="427"/>
      <c r="X74" s="426"/>
      <c r="Y74" s="428"/>
      <c r="Z74" s="427"/>
      <c r="AA74" s="427"/>
      <c r="AB74" s="426"/>
      <c r="AC74" s="428"/>
      <c r="AD74" s="427"/>
      <c r="AE74" s="427"/>
      <c r="AF74" s="426"/>
      <c r="AG74" s="428"/>
      <c r="AH74" s="427"/>
      <c r="AI74" s="427"/>
      <c r="AJ74" s="426"/>
      <c r="AK74" s="428"/>
      <c r="AL74" s="427"/>
      <c r="AM74" s="427"/>
      <c r="AN74" s="426"/>
      <c r="AO74" s="428"/>
      <c r="AP74" s="427"/>
      <c r="AQ74" s="427"/>
      <c r="AR74" s="426"/>
      <c r="AS74" s="428"/>
      <c r="AT74" s="427"/>
      <c r="AU74" s="427"/>
      <c r="AV74" s="426"/>
      <c r="AW74" s="428"/>
      <c r="AX74" s="427"/>
      <c r="AY74" s="427"/>
      <c r="AZ74" s="426"/>
      <c r="BA74" s="428"/>
      <c r="BB74" s="427"/>
      <c r="BC74" s="427"/>
      <c r="BD74" s="426"/>
      <c r="BE74" s="428"/>
      <c r="BF74" s="426"/>
      <c r="BG74" s="428"/>
      <c r="BH74" s="427"/>
      <c r="BI74" s="428"/>
      <c r="BJ74" s="1776"/>
    </row>
    <row r="75" spans="1:63" ht="6" customHeight="1">
      <c r="A75" s="1808"/>
      <c r="B75" s="1806"/>
      <c r="C75" s="1826"/>
      <c r="D75" s="1826"/>
      <c r="E75" s="1771"/>
      <c r="F75" s="429"/>
      <c r="G75" s="430"/>
      <c r="H75" s="429"/>
      <c r="I75" s="430"/>
      <c r="J75" s="429"/>
      <c r="K75" s="431"/>
      <c r="L75" s="430"/>
      <c r="M75" s="431"/>
      <c r="N75" s="430"/>
      <c r="O75" s="430"/>
      <c r="P75" s="429"/>
      <c r="Q75" s="430"/>
      <c r="R75" s="429"/>
      <c r="S75" s="431"/>
      <c r="T75" s="430"/>
      <c r="U75" s="431"/>
      <c r="V75" s="430"/>
      <c r="W75" s="430"/>
      <c r="X75" s="429"/>
      <c r="Y75" s="431"/>
      <c r="Z75" s="430"/>
      <c r="AA75" s="430"/>
      <c r="AB75" s="429"/>
      <c r="AC75" s="431"/>
      <c r="AD75" s="430"/>
      <c r="AE75" s="430"/>
      <c r="AF75" s="429"/>
      <c r="AG75" s="431"/>
      <c r="AH75" s="430"/>
      <c r="AI75" s="430"/>
      <c r="AJ75" s="429"/>
      <c r="AK75" s="431"/>
      <c r="AL75" s="430"/>
      <c r="AM75" s="430"/>
      <c r="AN75" s="429"/>
      <c r="AO75" s="431"/>
      <c r="AP75" s="430"/>
      <c r="AQ75" s="430"/>
      <c r="AR75" s="429"/>
      <c r="AS75" s="431"/>
      <c r="AT75" s="430"/>
      <c r="AU75" s="430"/>
      <c r="AV75" s="429"/>
      <c r="AW75" s="431"/>
      <c r="AX75" s="430"/>
      <c r="AY75" s="430"/>
      <c r="AZ75" s="429"/>
      <c r="BA75" s="431"/>
      <c r="BB75" s="430"/>
      <c r="BC75" s="430"/>
      <c r="BD75" s="429"/>
      <c r="BE75" s="431"/>
      <c r="BF75" s="429"/>
      <c r="BG75" s="431"/>
      <c r="BH75" s="430"/>
      <c r="BI75" s="431"/>
      <c r="BJ75" s="1777"/>
    </row>
    <row r="76" spans="1:63" ht="14.1" customHeight="1">
      <c r="A76" s="1809"/>
      <c r="B76" s="1333" t="s">
        <v>856</v>
      </c>
      <c r="C76" s="1334"/>
      <c r="D76" s="1334"/>
      <c r="E76" s="1335"/>
      <c r="F76" s="433">
        <f>SUM(F13:F75)</f>
        <v>0</v>
      </c>
      <c r="G76" s="434">
        <f t="shared" ref="G76:BI76" si="54">SUM(G13:G75)</f>
        <v>0</v>
      </c>
      <c r="H76" s="433">
        <f t="shared" si="54"/>
        <v>0</v>
      </c>
      <c r="I76" s="434">
        <f t="shared" si="54"/>
        <v>0</v>
      </c>
      <c r="J76" s="433">
        <f t="shared" si="54"/>
        <v>0</v>
      </c>
      <c r="K76" s="435">
        <f t="shared" si="54"/>
        <v>0</v>
      </c>
      <c r="L76" s="434">
        <f t="shared" si="54"/>
        <v>0</v>
      </c>
      <c r="M76" s="435">
        <f t="shared" si="54"/>
        <v>0</v>
      </c>
      <c r="N76" s="434">
        <f t="shared" si="54"/>
        <v>0</v>
      </c>
      <c r="O76" s="434">
        <f t="shared" si="54"/>
        <v>0</v>
      </c>
      <c r="P76" s="433">
        <f t="shared" si="54"/>
        <v>0</v>
      </c>
      <c r="Q76" s="434">
        <f t="shared" si="54"/>
        <v>0</v>
      </c>
      <c r="R76" s="433">
        <f t="shared" si="54"/>
        <v>0</v>
      </c>
      <c r="S76" s="435">
        <f t="shared" si="54"/>
        <v>0</v>
      </c>
      <c r="T76" s="434">
        <f t="shared" si="54"/>
        <v>0</v>
      </c>
      <c r="U76" s="435">
        <f t="shared" si="54"/>
        <v>0</v>
      </c>
      <c r="V76" s="434">
        <f t="shared" si="54"/>
        <v>0</v>
      </c>
      <c r="W76" s="434">
        <f t="shared" si="54"/>
        <v>0</v>
      </c>
      <c r="X76" s="433">
        <f t="shared" si="54"/>
        <v>0</v>
      </c>
      <c r="Y76" s="434">
        <f t="shared" si="54"/>
        <v>0</v>
      </c>
      <c r="Z76" s="433">
        <f t="shared" si="54"/>
        <v>0</v>
      </c>
      <c r="AA76" s="435">
        <f t="shared" si="54"/>
        <v>0</v>
      </c>
      <c r="AB76" s="434">
        <f t="shared" si="54"/>
        <v>0</v>
      </c>
      <c r="AC76" s="435">
        <f t="shared" si="54"/>
        <v>0</v>
      </c>
      <c r="AD76" s="434">
        <f t="shared" si="54"/>
        <v>0</v>
      </c>
      <c r="AE76" s="434">
        <f t="shared" si="54"/>
        <v>0</v>
      </c>
      <c r="AF76" s="433">
        <f t="shared" si="54"/>
        <v>0</v>
      </c>
      <c r="AG76" s="435">
        <f t="shared" si="54"/>
        <v>0</v>
      </c>
      <c r="AH76" s="433">
        <f t="shared" si="54"/>
        <v>0</v>
      </c>
      <c r="AI76" s="435">
        <f t="shared" si="54"/>
        <v>0</v>
      </c>
      <c r="AJ76" s="434">
        <f t="shared" si="54"/>
        <v>0</v>
      </c>
      <c r="AK76" s="435">
        <f t="shared" si="54"/>
        <v>0</v>
      </c>
      <c r="AL76" s="433">
        <f t="shared" si="54"/>
        <v>0</v>
      </c>
      <c r="AM76" s="434">
        <f t="shared" si="54"/>
        <v>0</v>
      </c>
      <c r="AN76" s="433">
        <f t="shared" si="54"/>
        <v>0</v>
      </c>
      <c r="AO76" s="435">
        <f t="shared" si="54"/>
        <v>0</v>
      </c>
      <c r="AP76" s="433">
        <f t="shared" si="54"/>
        <v>0</v>
      </c>
      <c r="AQ76" s="435">
        <f t="shared" si="54"/>
        <v>0</v>
      </c>
      <c r="AR76" s="434">
        <f t="shared" si="54"/>
        <v>0</v>
      </c>
      <c r="AS76" s="435">
        <f t="shared" si="54"/>
        <v>0</v>
      </c>
      <c r="AT76" s="433">
        <f t="shared" si="54"/>
        <v>0</v>
      </c>
      <c r="AU76" s="434">
        <f t="shared" si="54"/>
        <v>0</v>
      </c>
      <c r="AV76" s="433">
        <f t="shared" si="54"/>
        <v>0</v>
      </c>
      <c r="AW76" s="435">
        <f t="shared" si="54"/>
        <v>0</v>
      </c>
      <c r="AX76" s="433">
        <f t="shared" si="54"/>
        <v>0</v>
      </c>
      <c r="AY76" s="435">
        <f t="shared" si="54"/>
        <v>0</v>
      </c>
      <c r="AZ76" s="434">
        <f t="shared" si="54"/>
        <v>0</v>
      </c>
      <c r="BA76" s="435">
        <f t="shared" si="54"/>
        <v>0</v>
      </c>
      <c r="BB76" s="433">
        <f t="shared" si="54"/>
        <v>0</v>
      </c>
      <c r="BC76" s="434">
        <f t="shared" si="54"/>
        <v>0</v>
      </c>
      <c r="BD76" s="433">
        <f t="shared" si="54"/>
        <v>0</v>
      </c>
      <c r="BE76" s="435">
        <f t="shared" si="54"/>
        <v>0</v>
      </c>
      <c r="BF76" s="433">
        <f t="shared" si="54"/>
        <v>0</v>
      </c>
      <c r="BG76" s="435">
        <f t="shared" si="54"/>
        <v>0</v>
      </c>
      <c r="BH76" s="434">
        <f t="shared" si="54"/>
        <v>0</v>
      </c>
      <c r="BI76" s="434">
        <f t="shared" si="54"/>
        <v>0</v>
      </c>
      <c r="BJ76" s="436"/>
    </row>
    <row r="77" spans="1:63" ht="14.1" customHeight="1">
      <c r="A77" s="1435" t="s">
        <v>857</v>
      </c>
      <c r="B77" s="1436"/>
      <c r="C77" s="1436"/>
      <c r="D77" s="1437"/>
      <c r="E77" s="406" t="s">
        <v>886</v>
      </c>
      <c r="F77" s="378" t="str">
        <f>IF(F11=0,"",IF(F76&gt;=F11,"適","否"))</f>
        <v>否</v>
      </c>
      <c r="G77" s="379" t="str">
        <f>IF(F11=0,"",IF(G76&gt;=F11,"適","否"))</f>
        <v>否</v>
      </c>
      <c r="H77" s="378" t="str">
        <f>IF(H11=0,"",IF(H76&gt;=H11,"適","否"))</f>
        <v>否</v>
      </c>
      <c r="I77" s="379" t="str">
        <f>IF(H11=0,"",IF(I76&gt;=H11,"適","否"))</f>
        <v>否</v>
      </c>
      <c r="J77" s="378" t="str">
        <f>IF(J11=0,"",IF(J76&gt;=J11,"適","否"))</f>
        <v>否</v>
      </c>
      <c r="K77" s="380" t="str">
        <f>IF(J11=0,"",IF(K76&gt;=J11,"適","否"))</f>
        <v>否</v>
      </c>
      <c r="L77" s="379" t="str">
        <f>IF(L11=0,"",IF(L76&gt;=L11,"適","否"))</f>
        <v>否</v>
      </c>
      <c r="M77" s="380" t="str">
        <f>IF(L11=0,"",IF(M76&gt;=L11,"適","否"))</f>
        <v>否</v>
      </c>
      <c r="N77" s="379" t="str">
        <f>IF(N11=0,"",IF(N76&gt;=N11,"適","否"))</f>
        <v>否</v>
      </c>
      <c r="O77" s="379" t="str">
        <f>IF(N11=0,"",IF(O76&gt;=N11,"適","否"))</f>
        <v>否</v>
      </c>
      <c r="P77" s="378" t="str">
        <f>IF(P11=0,"",IF(P76&gt;=P11,"適","否"))</f>
        <v>否</v>
      </c>
      <c r="Q77" s="379" t="str">
        <f>IF(P11=0,"",IF(Q76&gt;=P11,"適","否"))</f>
        <v>否</v>
      </c>
      <c r="R77" s="378" t="str">
        <f>IF(R11=0,"",IF(R76&gt;=R11,"適","否"))</f>
        <v>否</v>
      </c>
      <c r="S77" s="380" t="str">
        <f>IF(R11=0,"",IF(S76&gt;=R11,"適","否"))</f>
        <v>否</v>
      </c>
      <c r="T77" s="379" t="str">
        <f>IF(T11=0,"",IF(T76&gt;=T11,"適","否"))</f>
        <v>否</v>
      </c>
      <c r="U77" s="380" t="str">
        <f>IF(T11=0,"",IF(U76&gt;=T11,"適","否"))</f>
        <v>否</v>
      </c>
      <c r="V77" s="379" t="str">
        <f>IF(V11=0,"",IF(V76&gt;=V11,"適","否"))</f>
        <v>否</v>
      </c>
      <c r="W77" s="379" t="str">
        <f>IF(V11=0,"",IF(W76&gt;=V11,"適","否"))</f>
        <v>否</v>
      </c>
      <c r="X77" s="378" t="str">
        <f>IF(X11=0,"",IF(X76&gt;=X11,"適","否"))</f>
        <v>否</v>
      </c>
      <c r="Y77" s="379" t="str">
        <f>IF(X11=0,"",IF(Y76&gt;=X11,"適","否"))</f>
        <v>否</v>
      </c>
      <c r="Z77" s="378" t="str">
        <f>IF(Z11=0,"",IF(Z76&gt;=Z11,"適","否"))</f>
        <v>否</v>
      </c>
      <c r="AA77" s="380" t="str">
        <f>IF(Z11=0,"",IF(AA76&gt;=Z11,"適","否"))</f>
        <v>否</v>
      </c>
      <c r="AB77" s="379" t="str">
        <f>IF(AB11=0,"",IF(AB76&gt;=AB11,"適","否"))</f>
        <v>否</v>
      </c>
      <c r="AC77" s="380" t="str">
        <f>IF(AB11=0,"",IF(AC76&gt;=AB11,"適","否"))</f>
        <v>否</v>
      </c>
      <c r="AD77" s="379" t="str">
        <f>IF(AD11=0,"",IF(AD76&gt;=AD11,"適","否"))</f>
        <v>否</v>
      </c>
      <c r="AE77" s="379" t="str">
        <f>IF(AD11=0,"",IF(AE76&gt;=AD11,"適","否"))</f>
        <v>否</v>
      </c>
      <c r="AF77" s="378" t="str">
        <f>IF(AF11=0,"",IF(AF76&gt;=AF11,"適","否"))</f>
        <v>否</v>
      </c>
      <c r="AG77" s="380" t="str">
        <f>IF(AF11=0,"",IF(AG76&gt;=AF11,"適","否"))</f>
        <v>否</v>
      </c>
      <c r="AH77" s="378" t="str">
        <f>IF(AH11=0,"",IF(AH76&gt;=AH11,"適","否"))</f>
        <v>否</v>
      </c>
      <c r="AI77" s="380" t="str">
        <f>IF(AH11=0,"",IF(AI76&gt;=AH11,"適","否"))</f>
        <v>否</v>
      </c>
      <c r="AJ77" s="379" t="str">
        <f>IF(AJ11=0,"",IF(AJ76&gt;=AJ11,"適","否"))</f>
        <v>否</v>
      </c>
      <c r="AK77" s="380" t="str">
        <f>IF(AJ11=0,"",IF(AK76&gt;=AJ11,"適","否"))</f>
        <v>否</v>
      </c>
      <c r="AL77" s="378" t="str">
        <f>IF(AL11=0,"",IF(AL76&gt;=AL11,"適","否"))</f>
        <v>否</v>
      </c>
      <c r="AM77" s="379" t="str">
        <f>IF(AL11=0,"",IF(AM76&gt;=AL11,"適","否"))</f>
        <v>否</v>
      </c>
      <c r="AN77" s="378" t="str">
        <f>IF(AN11=0,"",IF(AN76&gt;=AN11,"適","否"))</f>
        <v>否</v>
      </c>
      <c r="AO77" s="380" t="str">
        <f>IF(AN11=0,"",IF(AO76&gt;=AN11,"適","否"))</f>
        <v>否</v>
      </c>
      <c r="AP77" s="378" t="str">
        <f>IF(AP11=0,"",IF(AP76&gt;=AP11,"適","否"))</f>
        <v>否</v>
      </c>
      <c r="AQ77" s="380" t="str">
        <f>IF(AP11=0,"",IF(AQ76&gt;=AP11,"適","否"))</f>
        <v>否</v>
      </c>
      <c r="AR77" s="379" t="str">
        <f>IF(AR11=0,"",IF(AR76&gt;=AR11,"適","否"))</f>
        <v>否</v>
      </c>
      <c r="AS77" s="380" t="str">
        <f>IF(AR11=0,"",IF(AS76&gt;=AR11,"適","否"))</f>
        <v>否</v>
      </c>
      <c r="AT77" s="378" t="str">
        <f>IF(AT11=0,"",IF(AT76&gt;=AT11,"適","否"))</f>
        <v>否</v>
      </c>
      <c r="AU77" s="379" t="str">
        <f>IF(AT11=0,"",IF(AU76&gt;=AT11,"適","否"))</f>
        <v>否</v>
      </c>
      <c r="AV77" s="378" t="str">
        <f>IF(AV11=0,"",IF(AV76&gt;=AV11,"適","否"))</f>
        <v>否</v>
      </c>
      <c r="AW77" s="380" t="str">
        <f>IF(AV11=0,"",IF(AW76&gt;=AV11,"適","否"))</f>
        <v>否</v>
      </c>
      <c r="AX77" s="378" t="str">
        <f>IF(AX11=0,"",IF(AX76&gt;=AX11,"適","否"))</f>
        <v>否</v>
      </c>
      <c r="AY77" s="380" t="str">
        <f>IF(AX11=0,"",IF(AY76&gt;=AX11,"適","否"))</f>
        <v>否</v>
      </c>
      <c r="AZ77" s="379" t="str">
        <f>IF(AZ11=0,"",IF(AZ76&gt;=AZ11,"適","否"))</f>
        <v>否</v>
      </c>
      <c r="BA77" s="380" t="str">
        <f>IF(AZ11=0,"",IF(BA76&gt;=AZ11,"適","否"))</f>
        <v>否</v>
      </c>
      <c r="BB77" s="378" t="str">
        <f>IF(BB11=0,"",IF(BB76&gt;=BB11,"適","否"))</f>
        <v>否</v>
      </c>
      <c r="BC77" s="379" t="str">
        <f>IF(BB11=0,"",IF(BC76&gt;=BB11,"適","否"))</f>
        <v>否</v>
      </c>
      <c r="BD77" s="378" t="str">
        <f>IF(BD11=0,"",IF(BD76&gt;=BD11,"適","否"))</f>
        <v>否</v>
      </c>
      <c r="BE77" s="380" t="str">
        <f>IF(BD11=0,"",IF(BE76&gt;=BD11,"適","否"))</f>
        <v>否</v>
      </c>
      <c r="BF77" s="378" t="str">
        <f>IF(BF11=0,"",IF(BF76&gt;=BF11,"適","否"))</f>
        <v>否</v>
      </c>
      <c r="BG77" s="380" t="str">
        <f>IF(BF11=0,"",IF(BG76&gt;=BF11,"適","否"))</f>
        <v>否</v>
      </c>
      <c r="BH77" s="379" t="str">
        <f>IF(BH11=0,"",IF(BH76&gt;=BH11,"適","否"))</f>
        <v>否</v>
      </c>
      <c r="BI77" s="380" t="str">
        <f>IF(BH11=0,"",IF(BI76&gt;=BH11,"適","否"))</f>
        <v>否</v>
      </c>
      <c r="BJ77" s="437"/>
    </row>
    <row r="78" spans="1:63" ht="14.1" customHeight="1">
      <c r="A78" s="1453"/>
      <c r="B78" s="1454"/>
      <c r="C78" s="1454"/>
      <c r="D78" s="1455"/>
      <c r="E78" s="407" t="s">
        <v>887</v>
      </c>
      <c r="F78" s="439" t="str">
        <f>IF(F12=0,"",IF(F76&gt;=F12,"適","否"))</f>
        <v>否</v>
      </c>
      <c r="G78" s="438" t="str">
        <f>IF(F12=0,"",IF(G76&gt;=F12,"適","否"))</f>
        <v>否</v>
      </c>
      <c r="H78" s="439" t="str">
        <f>IF(H12=0,"",IF(H76&gt;=H12,"適","否"))</f>
        <v>否</v>
      </c>
      <c r="I78" s="438" t="str">
        <f>IF(H12=0,"",IF(I76&gt;=H12,"適","否"))</f>
        <v>否</v>
      </c>
      <c r="J78" s="439" t="str">
        <f t="shared" ref="J78" si="55">IF(J12=0,"",IF(J76&gt;=J12,"適","否"))</f>
        <v>否</v>
      </c>
      <c r="K78" s="438" t="str">
        <f t="shared" ref="K78" si="56">IF(J12=0,"",IF(K76&gt;=J12,"適","否"))</f>
        <v>否</v>
      </c>
      <c r="L78" s="439" t="str">
        <f t="shared" ref="L78" si="57">IF(L12=0,"",IF(L76&gt;=L12,"適","否"))</f>
        <v>否</v>
      </c>
      <c r="M78" s="438" t="str">
        <f t="shared" ref="M78" si="58">IF(L12=0,"",IF(M76&gt;=L12,"適","否"))</f>
        <v>否</v>
      </c>
      <c r="N78" s="439" t="str">
        <f t="shared" ref="N78" si="59">IF(N12=0,"",IF(N76&gt;=N12,"適","否"))</f>
        <v>否</v>
      </c>
      <c r="O78" s="438" t="str">
        <f t="shared" ref="O78" si="60">IF(N12=0,"",IF(O76&gt;=N12,"適","否"))</f>
        <v>否</v>
      </c>
      <c r="P78" s="439" t="str">
        <f t="shared" ref="P78" si="61">IF(P12=0,"",IF(P76&gt;=P12,"適","否"))</f>
        <v>否</v>
      </c>
      <c r="Q78" s="438" t="str">
        <f t="shared" ref="Q78" si="62">IF(P12=0,"",IF(Q76&gt;=P12,"適","否"))</f>
        <v>否</v>
      </c>
      <c r="R78" s="439" t="str">
        <f t="shared" ref="R78" si="63">IF(R12=0,"",IF(R76&gt;=R12,"適","否"))</f>
        <v>否</v>
      </c>
      <c r="S78" s="438" t="str">
        <f t="shared" ref="S78" si="64">IF(R12=0,"",IF(S76&gt;=R12,"適","否"))</f>
        <v>否</v>
      </c>
      <c r="T78" s="439" t="str">
        <f t="shared" ref="T78" si="65">IF(T12=0,"",IF(T76&gt;=T12,"適","否"))</f>
        <v>否</v>
      </c>
      <c r="U78" s="438" t="str">
        <f t="shared" ref="U78" si="66">IF(T12=0,"",IF(U76&gt;=T12,"適","否"))</f>
        <v>否</v>
      </c>
      <c r="V78" s="439" t="str">
        <f t="shared" ref="V78" si="67">IF(V12=0,"",IF(V76&gt;=V12,"適","否"))</f>
        <v>否</v>
      </c>
      <c r="W78" s="438" t="str">
        <f t="shared" ref="W78" si="68">IF(V12=0,"",IF(W76&gt;=V12,"適","否"))</f>
        <v>否</v>
      </c>
      <c r="X78" s="439" t="str">
        <f t="shared" ref="X78" si="69">IF(X12=0,"",IF(X76&gt;=X12,"適","否"))</f>
        <v>否</v>
      </c>
      <c r="Y78" s="438" t="str">
        <f t="shared" ref="Y78" si="70">IF(X12=0,"",IF(Y76&gt;=X12,"適","否"))</f>
        <v>否</v>
      </c>
      <c r="Z78" s="439" t="str">
        <f t="shared" ref="Z78" si="71">IF(Z12=0,"",IF(Z76&gt;=Z12,"適","否"))</f>
        <v>否</v>
      </c>
      <c r="AA78" s="438" t="str">
        <f t="shared" ref="AA78" si="72">IF(Z12=0,"",IF(AA76&gt;=Z12,"適","否"))</f>
        <v>否</v>
      </c>
      <c r="AB78" s="439" t="str">
        <f t="shared" ref="AB78" si="73">IF(AB12=0,"",IF(AB76&gt;=AB12,"適","否"))</f>
        <v>否</v>
      </c>
      <c r="AC78" s="438" t="str">
        <f t="shared" ref="AC78" si="74">IF(AB12=0,"",IF(AC76&gt;=AB12,"適","否"))</f>
        <v>否</v>
      </c>
      <c r="AD78" s="439" t="str">
        <f t="shared" ref="AD78" si="75">IF(AD12=0,"",IF(AD76&gt;=AD12,"適","否"))</f>
        <v>否</v>
      </c>
      <c r="AE78" s="438" t="str">
        <f t="shared" ref="AE78" si="76">IF(AD12=0,"",IF(AE76&gt;=AD12,"適","否"))</f>
        <v>否</v>
      </c>
      <c r="AF78" s="439" t="str">
        <f t="shared" ref="AF78" si="77">IF(AF12=0,"",IF(AF76&gt;=AF12,"適","否"))</f>
        <v>否</v>
      </c>
      <c r="AG78" s="438" t="str">
        <f t="shared" ref="AG78" si="78">IF(AF12=0,"",IF(AG76&gt;=AF12,"適","否"))</f>
        <v>否</v>
      </c>
      <c r="AH78" s="439" t="str">
        <f t="shared" ref="AH78" si="79">IF(AH12=0,"",IF(AH76&gt;=AH12,"適","否"))</f>
        <v>否</v>
      </c>
      <c r="AI78" s="438" t="str">
        <f t="shared" ref="AI78" si="80">IF(AH12=0,"",IF(AI76&gt;=AH12,"適","否"))</f>
        <v>否</v>
      </c>
      <c r="AJ78" s="439" t="str">
        <f t="shared" ref="AJ78" si="81">IF(AJ12=0,"",IF(AJ76&gt;=AJ12,"適","否"))</f>
        <v>否</v>
      </c>
      <c r="AK78" s="438" t="str">
        <f t="shared" ref="AK78" si="82">IF(AJ12=0,"",IF(AK76&gt;=AJ12,"適","否"))</f>
        <v>否</v>
      </c>
      <c r="AL78" s="439" t="str">
        <f t="shared" ref="AL78" si="83">IF(AL12=0,"",IF(AL76&gt;=AL12,"適","否"))</f>
        <v>否</v>
      </c>
      <c r="AM78" s="438" t="str">
        <f t="shared" ref="AM78" si="84">IF(AL12=0,"",IF(AM76&gt;=AL12,"適","否"))</f>
        <v>否</v>
      </c>
      <c r="AN78" s="439" t="str">
        <f t="shared" ref="AN78" si="85">IF(AN12=0,"",IF(AN76&gt;=AN12,"適","否"))</f>
        <v>否</v>
      </c>
      <c r="AO78" s="438" t="str">
        <f t="shared" ref="AO78" si="86">IF(AN12=0,"",IF(AO76&gt;=AN12,"適","否"))</f>
        <v>否</v>
      </c>
      <c r="AP78" s="439" t="str">
        <f t="shared" ref="AP78" si="87">IF(AP12=0,"",IF(AP76&gt;=AP12,"適","否"))</f>
        <v>否</v>
      </c>
      <c r="AQ78" s="438" t="str">
        <f t="shared" ref="AQ78" si="88">IF(AP12=0,"",IF(AQ76&gt;=AP12,"適","否"))</f>
        <v>否</v>
      </c>
      <c r="AR78" s="439" t="str">
        <f t="shared" ref="AR78" si="89">IF(AR12=0,"",IF(AR76&gt;=AR12,"適","否"))</f>
        <v>否</v>
      </c>
      <c r="AS78" s="438" t="str">
        <f t="shared" ref="AS78" si="90">IF(AR12=0,"",IF(AS76&gt;=AR12,"適","否"))</f>
        <v>否</v>
      </c>
      <c r="AT78" s="439" t="str">
        <f t="shared" ref="AT78" si="91">IF(AT12=0,"",IF(AT76&gt;=AT12,"適","否"))</f>
        <v>否</v>
      </c>
      <c r="AU78" s="438" t="str">
        <f t="shared" ref="AU78" si="92">IF(AT12=0,"",IF(AU76&gt;=AT12,"適","否"))</f>
        <v>否</v>
      </c>
      <c r="AV78" s="439" t="str">
        <f t="shared" ref="AV78" si="93">IF(AV12=0,"",IF(AV76&gt;=AV12,"適","否"))</f>
        <v>否</v>
      </c>
      <c r="AW78" s="438" t="str">
        <f t="shared" ref="AW78" si="94">IF(AV12=0,"",IF(AW76&gt;=AV12,"適","否"))</f>
        <v>否</v>
      </c>
      <c r="AX78" s="439" t="str">
        <f t="shared" ref="AX78" si="95">IF(AX12=0,"",IF(AX76&gt;=AX12,"適","否"))</f>
        <v>否</v>
      </c>
      <c r="AY78" s="438" t="str">
        <f t="shared" ref="AY78" si="96">IF(AX12=0,"",IF(AY76&gt;=AX12,"適","否"))</f>
        <v>否</v>
      </c>
      <c r="AZ78" s="439" t="str">
        <f t="shared" ref="AZ78:BH78" si="97">IF(AZ12=0,"",IF(AZ76&gt;=AZ12,"適","否"))</f>
        <v>否</v>
      </c>
      <c r="BA78" s="438" t="str">
        <f t="shared" ref="BA78:BI78" si="98">IF(AZ12=0,"",IF(BA76&gt;=AZ12,"適","否"))</f>
        <v>否</v>
      </c>
      <c r="BB78" s="439" t="str">
        <f t="shared" si="97"/>
        <v>否</v>
      </c>
      <c r="BC78" s="438" t="str">
        <f t="shared" si="98"/>
        <v>否</v>
      </c>
      <c r="BD78" s="439" t="str">
        <f t="shared" si="97"/>
        <v>否</v>
      </c>
      <c r="BE78" s="438" t="str">
        <f t="shared" si="98"/>
        <v>否</v>
      </c>
      <c r="BF78" s="439" t="str">
        <f t="shared" si="97"/>
        <v>否</v>
      </c>
      <c r="BG78" s="438" t="str">
        <f t="shared" si="98"/>
        <v>否</v>
      </c>
      <c r="BH78" s="439" t="str">
        <f t="shared" si="97"/>
        <v>否</v>
      </c>
      <c r="BI78" s="438" t="str">
        <f t="shared" si="98"/>
        <v>否</v>
      </c>
      <c r="BJ78" s="440" t="s">
        <v>888</v>
      </c>
    </row>
    <row r="79" spans="1:63" s="442" customFormat="1" ht="12.75" customHeight="1">
      <c r="A79" s="441" t="s">
        <v>858</v>
      </c>
      <c r="B79" s="442" t="s">
        <v>859</v>
      </c>
    </row>
    <row r="80" spans="1:63" s="442" customFormat="1" ht="12.75" customHeight="1">
      <c r="A80" s="441">
        <v>2</v>
      </c>
      <c r="B80" s="442" t="s">
        <v>1344</v>
      </c>
    </row>
    <row r="81" spans="1:2" s="442" customFormat="1" ht="12.75" customHeight="1">
      <c r="A81" s="441" t="s">
        <v>1292</v>
      </c>
      <c r="B81" s="442" t="s">
        <v>1284</v>
      </c>
    </row>
    <row r="82" spans="1:2" s="442" customFormat="1" ht="12.75" customHeight="1">
      <c r="B82" s="442" t="s">
        <v>1285</v>
      </c>
    </row>
    <row r="83" spans="1:2" s="442" customFormat="1" ht="12.75" customHeight="1">
      <c r="B83" s="442" t="s">
        <v>1286</v>
      </c>
    </row>
    <row r="84" spans="1:2" s="442" customFormat="1" ht="12.75" customHeight="1">
      <c r="B84" s="442" t="s">
        <v>1287</v>
      </c>
    </row>
    <row r="85" spans="1:2" s="442" customFormat="1" ht="15" customHeight="1">
      <c r="B85" s="442" t="s">
        <v>1293</v>
      </c>
    </row>
  </sheetData>
  <mergeCells count="398">
    <mergeCell ref="B67:B69"/>
    <mergeCell ref="C67:C69"/>
    <mergeCell ref="D67:D69"/>
    <mergeCell ref="BJ67:BJ69"/>
    <mergeCell ref="B70:B72"/>
    <mergeCell ref="C70:C72"/>
    <mergeCell ref="D70:D72"/>
    <mergeCell ref="B76:E76"/>
    <mergeCell ref="A77:D78"/>
    <mergeCell ref="B73:B75"/>
    <mergeCell ref="C73:C75"/>
    <mergeCell ref="D73:D75"/>
    <mergeCell ref="A13:A76"/>
    <mergeCell ref="B13:C15"/>
    <mergeCell ref="D13:D15"/>
    <mergeCell ref="B19:B21"/>
    <mergeCell ref="C19:C21"/>
    <mergeCell ref="D19:D21"/>
    <mergeCell ref="B25:B27"/>
    <mergeCell ref="BJ19:BJ21"/>
    <mergeCell ref="B22:B24"/>
    <mergeCell ref="C22:C24"/>
    <mergeCell ref="D22:D24"/>
    <mergeCell ref="BJ22:BJ24"/>
    <mergeCell ref="B61:B63"/>
    <mergeCell ref="C61:C63"/>
    <mergeCell ref="D61:D63"/>
    <mergeCell ref="BJ61:BJ63"/>
    <mergeCell ref="B64:B66"/>
    <mergeCell ref="C64:C66"/>
    <mergeCell ref="D64:D66"/>
    <mergeCell ref="BJ64:BJ66"/>
    <mergeCell ref="E61:E63"/>
    <mergeCell ref="B52:B54"/>
    <mergeCell ref="C52:C54"/>
    <mergeCell ref="D52:D54"/>
    <mergeCell ref="BJ52:BJ54"/>
    <mergeCell ref="B55:B57"/>
    <mergeCell ref="C55:C57"/>
    <mergeCell ref="D55:D57"/>
    <mergeCell ref="BJ55:BJ57"/>
    <mergeCell ref="B58:B60"/>
    <mergeCell ref="C58:C60"/>
    <mergeCell ref="D58:D60"/>
    <mergeCell ref="BJ58:BJ60"/>
    <mergeCell ref="E55:E57"/>
    <mergeCell ref="B46:B48"/>
    <mergeCell ref="C46:C48"/>
    <mergeCell ref="D46:D48"/>
    <mergeCell ref="BJ46:BJ48"/>
    <mergeCell ref="E46:E48"/>
    <mergeCell ref="B49:B51"/>
    <mergeCell ref="C49:C51"/>
    <mergeCell ref="D49:D51"/>
    <mergeCell ref="BJ49:BJ51"/>
    <mergeCell ref="B37:B39"/>
    <mergeCell ref="C37:C39"/>
    <mergeCell ref="D37:D39"/>
    <mergeCell ref="BJ37:BJ39"/>
    <mergeCell ref="B40:B42"/>
    <mergeCell ref="C40:C42"/>
    <mergeCell ref="D40:D42"/>
    <mergeCell ref="BJ40:BJ42"/>
    <mergeCell ref="B43:B45"/>
    <mergeCell ref="C43:C45"/>
    <mergeCell ref="D43:D45"/>
    <mergeCell ref="BJ43:BJ45"/>
    <mergeCell ref="E37:E39"/>
    <mergeCell ref="B31:B33"/>
    <mergeCell ref="C31:C33"/>
    <mergeCell ref="D31:D33"/>
    <mergeCell ref="BJ31:BJ33"/>
    <mergeCell ref="B34:B36"/>
    <mergeCell ref="C34:C36"/>
    <mergeCell ref="D34:D36"/>
    <mergeCell ref="BJ34:BJ36"/>
    <mergeCell ref="E31:E33"/>
    <mergeCell ref="B16:B18"/>
    <mergeCell ref="C16:C18"/>
    <mergeCell ref="D16:D18"/>
    <mergeCell ref="BJ16:BJ18"/>
    <mergeCell ref="BJ13:BJ15"/>
    <mergeCell ref="E16:E18"/>
    <mergeCell ref="C25:C27"/>
    <mergeCell ref="D25:D27"/>
    <mergeCell ref="BJ25:BJ27"/>
    <mergeCell ref="E22:E24"/>
    <mergeCell ref="B28:B30"/>
    <mergeCell ref="C28:C30"/>
    <mergeCell ref="D28:D30"/>
    <mergeCell ref="BF4:BG4"/>
    <mergeCell ref="V10:W10"/>
    <mergeCell ref="X10:Y10"/>
    <mergeCell ref="Z10:AA10"/>
    <mergeCell ref="AB10:AC10"/>
    <mergeCell ref="AD10:AE10"/>
    <mergeCell ref="AF10:AG10"/>
    <mergeCell ref="AH10:AI10"/>
    <mergeCell ref="AJ10:AK10"/>
    <mergeCell ref="AL10:AM10"/>
    <mergeCell ref="AN10:AO10"/>
    <mergeCell ref="AP10:AQ10"/>
    <mergeCell ref="AR10:AS10"/>
    <mergeCell ref="BF5:BG5"/>
    <mergeCell ref="BF6:BG6"/>
    <mergeCell ref="BF7:BG7"/>
    <mergeCell ref="BF8:BG8"/>
    <mergeCell ref="AZ9:BA9"/>
    <mergeCell ref="BB9:BC9"/>
    <mergeCell ref="BD9:BE9"/>
    <mergeCell ref="BF9:BG9"/>
    <mergeCell ref="AH3:AK3"/>
    <mergeCell ref="AL3:AO3"/>
    <mergeCell ref="AP3:AS3"/>
    <mergeCell ref="AT3:AW3"/>
    <mergeCell ref="AX3:BA3"/>
    <mergeCell ref="BB3:BE3"/>
    <mergeCell ref="A4:A10"/>
    <mergeCell ref="B4:B9"/>
    <mergeCell ref="AX4:AY4"/>
    <mergeCell ref="AZ4:BA4"/>
    <mergeCell ref="BB4:BC4"/>
    <mergeCell ref="BD4:BE4"/>
    <mergeCell ref="AZ5:BA5"/>
    <mergeCell ref="BB5:BC5"/>
    <mergeCell ref="BD5:BE5"/>
    <mergeCell ref="AZ6:BA6"/>
    <mergeCell ref="BB6:BC6"/>
    <mergeCell ref="BD6:BE6"/>
    <mergeCell ref="AZ7:BA7"/>
    <mergeCell ref="BB7:BC7"/>
    <mergeCell ref="BD7:BE7"/>
    <mergeCell ref="AZ8:BA8"/>
    <mergeCell ref="BB8:BC8"/>
    <mergeCell ref="BD8:BE8"/>
    <mergeCell ref="A1:E1"/>
    <mergeCell ref="A3:E3"/>
    <mergeCell ref="F3:I3"/>
    <mergeCell ref="J3:M3"/>
    <mergeCell ref="N3:Q3"/>
    <mergeCell ref="R3:U3"/>
    <mergeCell ref="V3:Y3"/>
    <mergeCell ref="Z3:AC3"/>
    <mergeCell ref="AD3:AG3"/>
    <mergeCell ref="BF3:BI3"/>
    <mergeCell ref="BJ3:BJ11"/>
    <mergeCell ref="F4:G4"/>
    <mergeCell ref="H4:I4"/>
    <mergeCell ref="J4:K4"/>
    <mergeCell ref="L4:M4"/>
    <mergeCell ref="N4:O4"/>
    <mergeCell ref="P4:Q4"/>
    <mergeCell ref="R4:S4"/>
    <mergeCell ref="T4:U4"/>
    <mergeCell ref="V4:W4"/>
    <mergeCell ref="X4:Y4"/>
    <mergeCell ref="Z4:AA4"/>
    <mergeCell ref="AB4:AC4"/>
    <mergeCell ref="AD4:AE4"/>
    <mergeCell ref="AF4:AG4"/>
    <mergeCell ref="AH4:AI4"/>
    <mergeCell ref="AJ4:AK4"/>
    <mergeCell ref="AL4:AM4"/>
    <mergeCell ref="AN4:AO4"/>
    <mergeCell ref="AP4:AQ4"/>
    <mergeCell ref="AR4:AS4"/>
    <mergeCell ref="AT4:AU4"/>
    <mergeCell ref="AV4:AW4"/>
    <mergeCell ref="BH4:BI4"/>
    <mergeCell ref="F5:G5"/>
    <mergeCell ref="H5:I5"/>
    <mergeCell ref="J5:K5"/>
    <mergeCell ref="L5:M5"/>
    <mergeCell ref="N5:O5"/>
    <mergeCell ref="P5:Q5"/>
    <mergeCell ref="R5:S5"/>
    <mergeCell ref="T5:U5"/>
    <mergeCell ref="V5:W5"/>
    <mergeCell ref="X5:Y5"/>
    <mergeCell ref="Z5:AA5"/>
    <mergeCell ref="AB5:AC5"/>
    <mergeCell ref="AD5:AE5"/>
    <mergeCell ref="AF5:AG5"/>
    <mergeCell ref="AH5:AI5"/>
    <mergeCell ref="AJ5:AK5"/>
    <mergeCell ref="AL5:AM5"/>
    <mergeCell ref="AN5:AO5"/>
    <mergeCell ref="AP5:AQ5"/>
    <mergeCell ref="AR5:AS5"/>
    <mergeCell ref="AT5:AU5"/>
    <mergeCell ref="AV5:AW5"/>
    <mergeCell ref="AX5:AY5"/>
    <mergeCell ref="BH5:BI5"/>
    <mergeCell ref="F6:G6"/>
    <mergeCell ref="H6:I6"/>
    <mergeCell ref="J6:K6"/>
    <mergeCell ref="L6:M6"/>
    <mergeCell ref="N6:O6"/>
    <mergeCell ref="P6:Q6"/>
    <mergeCell ref="R6:S6"/>
    <mergeCell ref="T6:U6"/>
    <mergeCell ref="V6:W6"/>
    <mergeCell ref="X6:Y6"/>
    <mergeCell ref="Z6:AA6"/>
    <mergeCell ref="AB6:AC6"/>
    <mergeCell ref="AD6:AE6"/>
    <mergeCell ref="AF6:AG6"/>
    <mergeCell ref="AH6:AI6"/>
    <mergeCell ref="AJ6:AK6"/>
    <mergeCell ref="AL6:AM6"/>
    <mergeCell ref="AN6:AO6"/>
    <mergeCell ref="AP6:AQ6"/>
    <mergeCell ref="AR6:AS6"/>
    <mergeCell ref="AT6:AU6"/>
    <mergeCell ref="AV6:AW6"/>
    <mergeCell ref="AX6:AY6"/>
    <mergeCell ref="BH6:BI6"/>
    <mergeCell ref="F7:G7"/>
    <mergeCell ref="H7:I7"/>
    <mergeCell ref="J7:K7"/>
    <mergeCell ref="L7:M7"/>
    <mergeCell ref="N7:O7"/>
    <mergeCell ref="P7:Q7"/>
    <mergeCell ref="R7:S7"/>
    <mergeCell ref="T7:U7"/>
    <mergeCell ref="V7:W7"/>
    <mergeCell ref="X7:Y7"/>
    <mergeCell ref="Z7:AA7"/>
    <mergeCell ref="AB7:AC7"/>
    <mergeCell ref="AD7:AE7"/>
    <mergeCell ref="AF7:AG7"/>
    <mergeCell ref="AH7:AI7"/>
    <mergeCell ref="AJ7:AK7"/>
    <mergeCell ref="AL7:AM7"/>
    <mergeCell ref="AN7:AO7"/>
    <mergeCell ref="AP7:AQ7"/>
    <mergeCell ref="AR7:AS7"/>
    <mergeCell ref="AT7:AU7"/>
    <mergeCell ref="AV7:AW7"/>
    <mergeCell ref="AX7:AY7"/>
    <mergeCell ref="BH7:BI7"/>
    <mergeCell ref="F8:G8"/>
    <mergeCell ref="H8:I8"/>
    <mergeCell ref="J8:K8"/>
    <mergeCell ref="L8:M8"/>
    <mergeCell ref="N8:O8"/>
    <mergeCell ref="P8:Q8"/>
    <mergeCell ref="R8:S8"/>
    <mergeCell ref="T8:U8"/>
    <mergeCell ref="V8:W8"/>
    <mergeCell ref="X8:Y8"/>
    <mergeCell ref="Z8:AA8"/>
    <mergeCell ref="AB8:AC8"/>
    <mergeCell ref="AD8:AE8"/>
    <mergeCell ref="AF8:AG8"/>
    <mergeCell ref="AH8:AI8"/>
    <mergeCell ref="AJ8:AK8"/>
    <mergeCell ref="AL8:AM8"/>
    <mergeCell ref="AN8:AO8"/>
    <mergeCell ref="AP8:AQ8"/>
    <mergeCell ref="AR8:AS8"/>
    <mergeCell ref="AT8:AU8"/>
    <mergeCell ref="AV8:AW8"/>
    <mergeCell ref="AX8:AY8"/>
    <mergeCell ref="BH8:BI8"/>
    <mergeCell ref="F9:G9"/>
    <mergeCell ref="H9:I9"/>
    <mergeCell ref="J9:K9"/>
    <mergeCell ref="L9:M9"/>
    <mergeCell ref="N9:O9"/>
    <mergeCell ref="P9:Q9"/>
    <mergeCell ref="R9:S9"/>
    <mergeCell ref="T9:U9"/>
    <mergeCell ref="V9:W9"/>
    <mergeCell ref="X9:Y9"/>
    <mergeCell ref="Z9:AA9"/>
    <mergeCell ref="AB9:AC9"/>
    <mergeCell ref="AD9:AE9"/>
    <mergeCell ref="AF9:AG9"/>
    <mergeCell ref="AH9:AI9"/>
    <mergeCell ref="AJ9:AK9"/>
    <mergeCell ref="AL9:AM9"/>
    <mergeCell ref="AN9:AO9"/>
    <mergeCell ref="AP9:AQ9"/>
    <mergeCell ref="AR9:AS9"/>
    <mergeCell ref="AT9:AU9"/>
    <mergeCell ref="AV9:AW9"/>
    <mergeCell ref="AX9:AY9"/>
    <mergeCell ref="BH9:BI9"/>
    <mergeCell ref="B10:E10"/>
    <mergeCell ref="F10:G10"/>
    <mergeCell ref="H10:I10"/>
    <mergeCell ref="J10:K10"/>
    <mergeCell ref="L10:M10"/>
    <mergeCell ref="N10:O10"/>
    <mergeCell ref="P10:Q10"/>
    <mergeCell ref="R10:S10"/>
    <mergeCell ref="T10:U10"/>
    <mergeCell ref="AT10:AU10"/>
    <mergeCell ref="AV10:AW10"/>
    <mergeCell ref="AX10:AY10"/>
    <mergeCell ref="AZ10:BA10"/>
    <mergeCell ref="BB10:BC10"/>
    <mergeCell ref="BD10:BE10"/>
    <mergeCell ref="BF10:BG10"/>
    <mergeCell ref="BH10:BI10"/>
    <mergeCell ref="A11:D12"/>
    <mergeCell ref="F11:G11"/>
    <mergeCell ref="H11:I11"/>
    <mergeCell ref="J11:K11"/>
    <mergeCell ref="L11:M11"/>
    <mergeCell ref="N11:O11"/>
    <mergeCell ref="P11:Q11"/>
    <mergeCell ref="R11:S11"/>
    <mergeCell ref="T11:U11"/>
    <mergeCell ref="V11:W11"/>
    <mergeCell ref="X11:Y11"/>
    <mergeCell ref="Z11:AA11"/>
    <mergeCell ref="AB11:AC11"/>
    <mergeCell ref="AD11:AE11"/>
    <mergeCell ref="AF11:AG11"/>
    <mergeCell ref="AH11:AI11"/>
    <mergeCell ref="AJ11:AK11"/>
    <mergeCell ref="AL11:AM11"/>
    <mergeCell ref="AN11:AO11"/>
    <mergeCell ref="AP11:AQ11"/>
    <mergeCell ref="AR11:AS11"/>
    <mergeCell ref="AT11:AU11"/>
    <mergeCell ref="AV11:AW11"/>
    <mergeCell ref="AX11:AY11"/>
    <mergeCell ref="AZ11:BA11"/>
    <mergeCell ref="BB11:BC11"/>
    <mergeCell ref="BD11:BE11"/>
    <mergeCell ref="BF11:BG11"/>
    <mergeCell ref="BH11:BI11"/>
    <mergeCell ref="F12:G12"/>
    <mergeCell ref="H12:I12"/>
    <mergeCell ref="J12:K12"/>
    <mergeCell ref="L12:M12"/>
    <mergeCell ref="N12:O12"/>
    <mergeCell ref="P12:Q12"/>
    <mergeCell ref="R12:S12"/>
    <mergeCell ref="T12:U12"/>
    <mergeCell ref="V12:W12"/>
    <mergeCell ref="X12:Y12"/>
    <mergeCell ref="Z12:AA12"/>
    <mergeCell ref="AB12:AC12"/>
    <mergeCell ref="AD12:AE12"/>
    <mergeCell ref="AF12:AG12"/>
    <mergeCell ref="AH12:AI12"/>
    <mergeCell ref="AJ12:AK12"/>
    <mergeCell ref="AL12:AM12"/>
    <mergeCell ref="AN12:AO12"/>
    <mergeCell ref="AP12:AQ12"/>
    <mergeCell ref="AR12:AS12"/>
    <mergeCell ref="AT12:AU12"/>
    <mergeCell ref="AV12:AW12"/>
    <mergeCell ref="AX12:AY12"/>
    <mergeCell ref="AZ12:BA12"/>
    <mergeCell ref="BB12:BC12"/>
    <mergeCell ref="BD12:BE12"/>
    <mergeCell ref="BF12:BG12"/>
    <mergeCell ref="BH12:BI12"/>
    <mergeCell ref="E13:E15"/>
    <mergeCell ref="BK16:BK18"/>
    <mergeCell ref="E19:E21"/>
    <mergeCell ref="BK19:BK21"/>
    <mergeCell ref="BK22:BK24"/>
    <mergeCell ref="E25:E27"/>
    <mergeCell ref="BK25:BK27"/>
    <mergeCell ref="E28:E30"/>
    <mergeCell ref="BK28:BK30"/>
    <mergeCell ref="BJ28:BJ30"/>
    <mergeCell ref="BK31:BK33"/>
    <mergeCell ref="E34:E36"/>
    <mergeCell ref="BK34:BK36"/>
    <mergeCell ref="BK37:BK39"/>
    <mergeCell ref="E40:E42"/>
    <mergeCell ref="BK40:BK42"/>
    <mergeCell ref="E43:E45"/>
    <mergeCell ref="BK43:BK45"/>
    <mergeCell ref="BK46:BK48"/>
    <mergeCell ref="E49:E51"/>
    <mergeCell ref="BK49:BK51"/>
    <mergeCell ref="E52:E54"/>
    <mergeCell ref="BK52:BK54"/>
    <mergeCell ref="E73:E75"/>
    <mergeCell ref="BJ73:BJ75"/>
    <mergeCell ref="BK55:BK57"/>
    <mergeCell ref="E58:E60"/>
    <mergeCell ref="BK58:BK60"/>
    <mergeCell ref="BK61:BK63"/>
    <mergeCell ref="E64:E66"/>
    <mergeCell ref="BK64:BK66"/>
    <mergeCell ref="E67:E69"/>
    <mergeCell ref="BK67:BK69"/>
    <mergeCell ref="E70:E72"/>
    <mergeCell ref="BJ70:BJ72"/>
  </mergeCells>
  <phoneticPr fontId="2"/>
  <conditionalFormatting sqref="F44:K44 BD44:BI44">
    <cfRule type="cellIs" dxfId="45" priority="17" stopIfTrue="1" operator="equal">
      <formula>1</formula>
    </cfRule>
  </conditionalFormatting>
  <conditionalFormatting sqref="F17:I17 AP17:BI17">
    <cfRule type="cellIs" dxfId="44" priority="7" stopIfTrue="1" operator="equal">
      <formula>1</formula>
    </cfRule>
  </conditionalFormatting>
  <conditionalFormatting sqref="F20:G20 AR20:BI20">
    <cfRule type="cellIs" dxfId="43" priority="21" stopIfTrue="1" operator="equal">
      <formula>1</formula>
    </cfRule>
  </conditionalFormatting>
  <conditionalFormatting sqref="F23:I23 AR23:BI23">
    <cfRule type="cellIs" dxfId="42" priority="20" stopIfTrue="1" operator="equal">
      <formula>1</formula>
    </cfRule>
  </conditionalFormatting>
  <conditionalFormatting sqref="F26:K26 BD26:BI26">
    <cfRule type="cellIs" dxfId="41" priority="19" stopIfTrue="1" operator="equal">
      <formula>1</formula>
    </cfRule>
  </conditionalFormatting>
  <conditionalFormatting sqref="F29:K29 BD29:BI29">
    <cfRule type="cellIs" dxfId="40" priority="11" stopIfTrue="1" operator="equal">
      <formula>1</formula>
    </cfRule>
  </conditionalFormatting>
  <conditionalFormatting sqref="F32:K32 BD32:BI32">
    <cfRule type="cellIs" dxfId="39" priority="10" stopIfTrue="1" operator="equal">
      <formula>1</formula>
    </cfRule>
  </conditionalFormatting>
  <conditionalFormatting sqref="F35:K35 BD35:BI35">
    <cfRule type="cellIs" dxfId="38" priority="18" stopIfTrue="1" operator="equal">
      <formula>1</formula>
    </cfRule>
  </conditionalFormatting>
  <conditionalFormatting sqref="F38:K38 BD38:BI38">
    <cfRule type="cellIs" dxfId="37" priority="9" stopIfTrue="1" operator="equal">
      <formula>1</formula>
    </cfRule>
  </conditionalFormatting>
  <conditionalFormatting sqref="F41:K41 BD41:BI41">
    <cfRule type="cellIs" dxfId="36" priority="6" stopIfTrue="1" operator="equal">
      <formula>1</formula>
    </cfRule>
  </conditionalFormatting>
  <conditionalFormatting sqref="F47:K47 BD47:BI47">
    <cfRule type="cellIs" dxfId="35" priority="16" stopIfTrue="1" operator="equal">
      <formula>1</formula>
    </cfRule>
  </conditionalFormatting>
  <conditionalFormatting sqref="F50:K50 BD50:BI50">
    <cfRule type="cellIs" dxfId="34" priority="8" stopIfTrue="1" operator="equal">
      <formula>1</formula>
    </cfRule>
  </conditionalFormatting>
  <conditionalFormatting sqref="F53:BI53">
    <cfRule type="cellIs" dxfId="33" priority="15" stopIfTrue="1" operator="equal">
      <formula>1</formula>
    </cfRule>
  </conditionalFormatting>
  <conditionalFormatting sqref="F56:BI56">
    <cfRule type="cellIs" dxfId="32" priority="14" stopIfTrue="1" operator="equal">
      <formula>1</formula>
    </cfRule>
  </conditionalFormatting>
  <conditionalFormatting sqref="F59:BI59">
    <cfRule type="cellIs" dxfId="31" priority="13" stopIfTrue="1" operator="equal">
      <formula>1</formula>
    </cfRule>
  </conditionalFormatting>
  <conditionalFormatting sqref="F62:BI62">
    <cfRule type="cellIs" dxfId="30" priority="12" stopIfTrue="1" operator="equal">
      <formula>1</formula>
    </cfRule>
  </conditionalFormatting>
  <conditionalFormatting sqref="F65:BI65">
    <cfRule type="cellIs" dxfId="29" priority="22" stopIfTrue="1" operator="equal">
      <formula>1</formula>
    </cfRule>
  </conditionalFormatting>
  <conditionalFormatting sqref="F68:BI68">
    <cfRule type="cellIs" dxfId="28" priority="23" stopIfTrue="1" operator="equal">
      <formula>1</formula>
    </cfRule>
  </conditionalFormatting>
  <conditionalFormatting sqref="F71:BI71">
    <cfRule type="cellIs" dxfId="27" priority="24" stopIfTrue="1" operator="equal">
      <formula>1</formula>
    </cfRule>
  </conditionalFormatting>
  <conditionalFormatting sqref="F74:BI74">
    <cfRule type="cellIs" dxfId="26" priority="25" stopIfTrue="1" operator="equal">
      <formula>1</formula>
    </cfRule>
  </conditionalFormatting>
  <conditionalFormatting sqref="AF53:BC53">
    <cfRule type="cellIs" dxfId="25" priority="5" operator="equal">
      <formula>1</formula>
    </cfRule>
  </conditionalFormatting>
  <conditionalFormatting sqref="J17:AO17">
    <cfRule type="cellIs" dxfId="24" priority="4" stopIfTrue="1" operator="equal">
      <formula>1</formula>
    </cfRule>
  </conditionalFormatting>
  <conditionalFormatting sqref="H20:AQ20">
    <cfRule type="cellIs" dxfId="23" priority="3" stopIfTrue="1" operator="equal">
      <formula>1</formula>
    </cfRule>
  </conditionalFormatting>
  <conditionalFormatting sqref="J23:AQ23">
    <cfRule type="cellIs" dxfId="22" priority="2" stopIfTrue="1" operator="equal">
      <formula>1</formula>
    </cfRule>
  </conditionalFormatting>
  <conditionalFormatting sqref="L26:BC26 L29:BC29 L32:BC32 L35:BC35 L38:BC38 L41:BC41 L44:BC44 L47:BC47 L50:BC50">
    <cfRule type="cellIs" dxfId="21" priority="1" stopIfTrue="1" operator="equal">
      <formula>1</formula>
    </cfRule>
  </conditionalFormatting>
  <dataValidations count="1">
    <dataValidation type="list" allowBlank="1" showInputMessage="1" showErrorMessage="1" sqref="L3" xr:uid="{00000000-0002-0000-0A00-000000000000}">
      <formula1>"有,無"</formula1>
    </dataValidation>
  </dataValidations>
  <printOptions horizontalCentered="1" verticalCentered="1"/>
  <pageMargins left="0.39370078740157483" right="0.19685039370078741" top="0.39370078740157483" bottom="0" header="7.874015748031496E-2" footer="3.937007874015748E-2"/>
  <pageSetup paperSize="9" scale="98" firstPageNumber="18" fitToHeight="0" orientation="landscape" useFirstPageNumber="1" r:id="rId1"/>
  <headerFooter alignWithMargins="0">
    <oddHeader>&amp;R&amp;8【 &amp;A 】</oddHeader>
    <oddFooter>&amp;C&amp;P</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A1:BK86"/>
  <sheetViews>
    <sheetView showZeros="0" view="pageBreakPreview" zoomScaleNormal="100" zoomScaleSheetLayoutView="100" zoomScalePageLayoutView="85" workbookViewId="0">
      <selection activeCell="JA8" sqref="JA8"/>
    </sheetView>
  </sheetViews>
  <sheetFormatPr defaultColWidth="0" defaultRowHeight="10.5"/>
  <cols>
    <col min="1" max="1" width="4.625" style="396" customWidth="1"/>
    <col min="2" max="2" width="2.625" style="396" customWidth="1"/>
    <col min="3" max="3" width="8.625" style="396" customWidth="1"/>
    <col min="4" max="4" width="7.25" style="396" customWidth="1"/>
    <col min="5" max="5" width="8.625" style="396" customWidth="1"/>
    <col min="6" max="61" width="1.875" style="396" customWidth="1"/>
    <col min="62" max="62" width="9.625" style="396" customWidth="1"/>
    <col min="63" max="63" width="3.625" style="396" customWidth="1"/>
    <col min="64" max="256" width="0" style="396" hidden="1"/>
    <col min="257" max="257" width="0.875" style="396" customWidth="1"/>
    <col min="258" max="258" width="4.625" style="396" customWidth="1"/>
    <col min="259" max="259" width="2.625" style="396" customWidth="1"/>
    <col min="260" max="261" width="8.625" style="396" customWidth="1"/>
    <col min="262" max="317" width="1.875" style="396" customWidth="1"/>
    <col min="318" max="318" width="9.625" style="396" customWidth="1"/>
    <col min="319" max="319" width="2.625" style="396" customWidth="1"/>
    <col min="320" max="513" width="0" style="396" hidden="1"/>
    <col min="514" max="514" width="4.625" style="396" customWidth="1"/>
    <col min="515" max="515" width="2.625" style="396" customWidth="1"/>
    <col min="516" max="517" width="8.625" style="396" customWidth="1"/>
    <col min="518" max="573" width="1.875" style="396" customWidth="1"/>
    <col min="574" max="574" width="9.625" style="396" customWidth="1"/>
    <col min="575" max="575" width="2.625" style="396" customWidth="1"/>
    <col min="576" max="769" width="0" style="396" hidden="1"/>
    <col min="770" max="770" width="4.625" style="396" customWidth="1"/>
    <col min="771" max="771" width="2.625" style="396" customWidth="1"/>
    <col min="772" max="773" width="8.625" style="396" customWidth="1"/>
    <col min="774" max="829" width="1.875" style="396" customWidth="1"/>
    <col min="830" max="830" width="9.625" style="396" customWidth="1"/>
    <col min="831" max="831" width="2.625" style="396" customWidth="1"/>
    <col min="832" max="1025" width="0" style="396" hidden="1"/>
    <col min="1026" max="1026" width="4.625" style="396" customWidth="1"/>
    <col min="1027" max="1027" width="2.625" style="396" customWidth="1"/>
    <col min="1028" max="1029" width="8.625" style="396" customWidth="1"/>
    <col min="1030" max="1085" width="1.875" style="396" customWidth="1"/>
    <col min="1086" max="1086" width="9.625" style="396" customWidth="1"/>
    <col min="1087" max="1087" width="2.625" style="396" customWidth="1"/>
    <col min="1088" max="1281" width="0" style="396" hidden="1"/>
    <col min="1282" max="1282" width="4.625" style="396" customWidth="1"/>
    <col min="1283" max="1283" width="2.625" style="396" customWidth="1"/>
    <col min="1284" max="1285" width="8.625" style="396" customWidth="1"/>
    <col min="1286" max="1341" width="1.875" style="396" customWidth="1"/>
    <col min="1342" max="1342" width="9.625" style="396" customWidth="1"/>
    <col min="1343" max="1343" width="2.625" style="396" customWidth="1"/>
    <col min="1344" max="1537" width="0" style="396" hidden="1"/>
    <col min="1538" max="1538" width="4.625" style="396" customWidth="1"/>
    <col min="1539" max="1539" width="2.625" style="396" customWidth="1"/>
    <col min="1540" max="1541" width="8.625" style="396" customWidth="1"/>
    <col min="1542" max="1597" width="1.875" style="396" customWidth="1"/>
    <col min="1598" max="1598" width="9.625" style="396" customWidth="1"/>
    <col min="1599" max="1599" width="2.625" style="396" customWidth="1"/>
    <col min="1600" max="1793" width="0" style="396" hidden="1"/>
    <col min="1794" max="1794" width="4.625" style="396" customWidth="1"/>
    <col min="1795" max="1795" width="2.625" style="396" customWidth="1"/>
    <col min="1796" max="1797" width="8.625" style="396" customWidth="1"/>
    <col min="1798" max="1853" width="1.875" style="396" customWidth="1"/>
    <col min="1854" max="1854" width="9.625" style="396" customWidth="1"/>
    <col min="1855" max="1855" width="2.625" style="396" customWidth="1"/>
    <col min="1856" max="2049" width="0" style="396" hidden="1"/>
    <col min="2050" max="2050" width="4.625" style="396" customWidth="1"/>
    <col min="2051" max="2051" width="2.625" style="396" customWidth="1"/>
    <col min="2052" max="2053" width="8.625" style="396" customWidth="1"/>
    <col min="2054" max="2109" width="1.875" style="396" customWidth="1"/>
    <col min="2110" max="2110" width="9.625" style="396" customWidth="1"/>
    <col min="2111" max="2111" width="2.625" style="396" customWidth="1"/>
    <col min="2112" max="2305" width="0" style="396" hidden="1"/>
    <col min="2306" max="2306" width="4.625" style="396" customWidth="1"/>
    <col min="2307" max="2307" width="2.625" style="396" customWidth="1"/>
    <col min="2308" max="2309" width="8.625" style="396" customWidth="1"/>
    <col min="2310" max="2365" width="1.875" style="396" customWidth="1"/>
    <col min="2366" max="2366" width="9.625" style="396" customWidth="1"/>
    <col min="2367" max="2367" width="2.625" style="396" customWidth="1"/>
    <col min="2368" max="2561" width="0" style="396" hidden="1"/>
    <col min="2562" max="2562" width="4.625" style="396" customWidth="1"/>
    <col min="2563" max="2563" width="2.625" style="396" customWidth="1"/>
    <col min="2564" max="2565" width="8.625" style="396" customWidth="1"/>
    <col min="2566" max="2621" width="1.875" style="396" customWidth="1"/>
    <col min="2622" max="2622" width="9.625" style="396" customWidth="1"/>
    <col min="2623" max="2623" width="2.625" style="396" customWidth="1"/>
    <col min="2624" max="2817" width="0" style="396" hidden="1"/>
    <col min="2818" max="2818" width="4.625" style="396" customWidth="1"/>
    <col min="2819" max="2819" width="2.625" style="396" customWidth="1"/>
    <col min="2820" max="2821" width="8.625" style="396" customWidth="1"/>
    <col min="2822" max="2877" width="1.875" style="396" customWidth="1"/>
    <col min="2878" max="2878" width="9.625" style="396" customWidth="1"/>
    <col min="2879" max="2879" width="2.625" style="396" customWidth="1"/>
    <col min="2880" max="3073" width="0" style="396" hidden="1"/>
    <col min="3074" max="3074" width="4.625" style="396" customWidth="1"/>
    <col min="3075" max="3075" width="2.625" style="396" customWidth="1"/>
    <col min="3076" max="3077" width="8.625" style="396" customWidth="1"/>
    <col min="3078" max="3133" width="1.875" style="396" customWidth="1"/>
    <col min="3134" max="3134" width="9.625" style="396" customWidth="1"/>
    <col min="3135" max="3135" width="2.625" style="396" customWidth="1"/>
    <col min="3136" max="3329" width="0" style="396" hidden="1"/>
    <col min="3330" max="3330" width="4.625" style="396" customWidth="1"/>
    <col min="3331" max="3331" width="2.625" style="396" customWidth="1"/>
    <col min="3332" max="3333" width="8.625" style="396" customWidth="1"/>
    <col min="3334" max="3389" width="1.875" style="396" customWidth="1"/>
    <col min="3390" max="3390" width="9.625" style="396" customWidth="1"/>
    <col min="3391" max="3391" width="2.625" style="396" customWidth="1"/>
    <col min="3392" max="3585" width="0" style="396" hidden="1"/>
    <col min="3586" max="3586" width="4.625" style="396" customWidth="1"/>
    <col min="3587" max="3587" width="2.625" style="396" customWidth="1"/>
    <col min="3588" max="3589" width="8.625" style="396" customWidth="1"/>
    <col min="3590" max="3645" width="1.875" style="396" customWidth="1"/>
    <col min="3646" max="3646" width="9.625" style="396" customWidth="1"/>
    <col min="3647" max="3647" width="2.625" style="396" customWidth="1"/>
    <col min="3648" max="3841" width="0" style="396" hidden="1"/>
    <col min="3842" max="3842" width="4.625" style="396" customWidth="1"/>
    <col min="3843" max="3843" width="2.625" style="396" customWidth="1"/>
    <col min="3844" max="3845" width="8.625" style="396" customWidth="1"/>
    <col min="3846" max="3901" width="1.875" style="396" customWidth="1"/>
    <col min="3902" max="3902" width="9.625" style="396" customWidth="1"/>
    <col min="3903" max="3903" width="2.625" style="396" customWidth="1"/>
    <col min="3904" max="4097" width="0" style="396" hidden="1"/>
    <col min="4098" max="4098" width="4.625" style="396" customWidth="1"/>
    <col min="4099" max="4099" width="2.625" style="396" customWidth="1"/>
    <col min="4100" max="4101" width="8.625" style="396" customWidth="1"/>
    <col min="4102" max="4157" width="1.875" style="396" customWidth="1"/>
    <col min="4158" max="4158" width="9.625" style="396" customWidth="1"/>
    <col min="4159" max="4159" width="2.625" style="396" customWidth="1"/>
    <col min="4160" max="4353" width="0" style="396" hidden="1"/>
    <col min="4354" max="4354" width="4.625" style="396" customWidth="1"/>
    <col min="4355" max="4355" width="2.625" style="396" customWidth="1"/>
    <col min="4356" max="4357" width="8.625" style="396" customWidth="1"/>
    <col min="4358" max="4413" width="1.875" style="396" customWidth="1"/>
    <col min="4414" max="4414" width="9.625" style="396" customWidth="1"/>
    <col min="4415" max="4415" width="2.625" style="396" customWidth="1"/>
    <col min="4416" max="4609" width="0" style="396" hidden="1"/>
    <col min="4610" max="4610" width="4.625" style="396" customWidth="1"/>
    <col min="4611" max="4611" width="2.625" style="396" customWidth="1"/>
    <col min="4612" max="4613" width="8.625" style="396" customWidth="1"/>
    <col min="4614" max="4669" width="1.875" style="396" customWidth="1"/>
    <col min="4670" max="4670" width="9.625" style="396" customWidth="1"/>
    <col min="4671" max="4671" width="2.625" style="396" customWidth="1"/>
    <col min="4672" max="4865" width="0" style="396" hidden="1"/>
    <col min="4866" max="4866" width="4.625" style="396" customWidth="1"/>
    <col min="4867" max="4867" width="2.625" style="396" customWidth="1"/>
    <col min="4868" max="4869" width="8.625" style="396" customWidth="1"/>
    <col min="4870" max="4925" width="1.875" style="396" customWidth="1"/>
    <col min="4926" max="4926" width="9.625" style="396" customWidth="1"/>
    <col min="4927" max="4927" width="2.625" style="396" customWidth="1"/>
    <col min="4928" max="5121" width="0" style="396" hidden="1"/>
    <col min="5122" max="5122" width="4.625" style="396" customWidth="1"/>
    <col min="5123" max="5123" width="2.625" style="396" customWidth="1"/>
    <col min="5124" max="5125" width="8.625" style="396" customWidth="1"/>
    <col min="5126" max="5181" width="1.875" style="396" customWidth="1"/>
    <col min="5182" max="5182" width="9.625" style="396" customWidth="1"/>
    <col min="5183" max="5183" width="2.625" style="396" customWidth="1"/>
    <col min="5184" max="5377" width="0" style="396" hidden="1"/>
    <col min="5378" max="5378" width="4.625" style="396" customWidth="1"/>
    <col min="5379" max="5379" width="2.625" style="396" customWidth="1"/>
    <col min="5380" max="5381" width="8.625" style="396" customWidth="1"/>
    <col min="5382" max="5437" width="1.875" style="396" customWidth="1"/>
    <col min="5438" max="5438" width="9.625" style="396" customWidth="1"/>
    <col min="5439" max="5439" width="2.625" style="396" customWidth="1"/>
    <col min="5440" max="5633" width="0" style="396" hidden="1"/>
    <col min="5634" max="5634" width="4.625" style="396" customWidth="1"/>
    <col min="5635" max="5635" width="2.625" style="396" customWidth="1"/>
    <col min="5636" max="5637" width="8.625" style="396" customWidth="1"/>
    <col min="5638" max="5693" width="1.875" style="396" customWidth="1"/>
    <col min="5694" max="5694" width="9.625" style="396" customWidth="1"/>
    <col min="5695" max="5695" width="2.625" style="396" customWidth="1"/>
    <col min="5696" max="5889" width="0" style="396" hidden="1"/>
    <col min="5890" max="5890" width="4.625" style="396" customWidth="1"/>
    <col min="5891" max="5891" width="2.625" style="396" customWidth="1"/>
    <col min="5892" max="5893" width="8.625" style="396" customWidth="1"/>
    <col min="5894" max="5949" width="1.875" style="396" customWidth="1"/>
    <col min="5950" max="5950" width="9.625" style="396" customWidth="1"/>
    <col min="5951" max="5951" width="2.625" style="396" customWidth="1"/>
    <col min="5952" max="6145" width="0" style="396" hidden="1"/>
    <col min="6146" max="6146" width="4.625" style="396" customWidth="1"/>
    <col min="6147" max="6147" width="2.625" style="396" customWidth="1"/>
    <col min="6148" max="6149" width="8.625" style="396" customWidth="1"/>
    <col min="6150" max="6205" width="1.875" style="396" customWidth="1"/>
    <col min="6206" max="6206" width="9.625" style="396" customWidth="1"/>
    <col min="6207" max="6207" width="2.625" style="396" customWidth="1"/>
    <col min="6208" max="6401" width="0" style="396" hidden="1"/>
    <col min="6402" max="6402" width="4.625" style="396" customWidth="1"/>
    <col min="6403" max="6403" width="2.625" style="396" customWidth="1"/>
    <col min="6404" max="6405" width="8.625" style="396" customWidth="1"/>
    <col min="6406" max="6461" width="1.875" style="396" customWidth="1"/>
    <col min="6462" max="6462" width="9.625" style="396" customWidth="1"/>
    <col min="6463" max="6463" width="2.625" style="396" customWidth="1"/>
    <col min="6464" max="6657" width="0" style="396" hidden="1"/>
    <col min="6658" max="6658" width="4.625" style="396" customWidth="1"/>
    <col min="6659" max="6659" width="2.625" style="396" customWidth="1"/>
    <col min="6660" max="6661" width="8.625" style="396" customWidth="1"/>
    <col min="6662" max="6717" width="1.875" style="396" customWidth="1"/>
    <col min="6718" max="6718" width="9.625" style="396" customWidth="1"/>
    <col min="6719" max="6719" width="2.625" style="396" customWidth="1"/>
    <col min="6720" max="6913" width="0" style="396" hidden="1"/>
    <col min="6914" max="6914" width="4.625" style="396" customWidth="1"/>
    <col min="6915" max="6915" width="2.625" style="396" customWidth="1"/>
    <col min="6916" max="6917" width="8.625" style="396" customWidth="1"/>
    <col min="6918" max="6973" width="1.875" style="396" customWidth="1"/>
    <col min="6974" max="6974" width="9.625" style="396" customWidth="1"/>
    <col min="6975" max="6975" width="2.625" style="396" customWidth="1"/>
    <col min="6976" max="7169" width="0" style="396" hidden="1"/>
    <col min="7170" max="7170" width="4.625" style="396" customWidth="1"/>
    <col min="7171" max="7171" width="2.625" style="396" customWidth="1"/>
    <col min="7172" max="7173" width="8.625" style="396" customWidth="1"/>
    <col min="7174" max="7229" width="1.875" style="396" customWidth="1"/>
    <col min="7230" max="7230" width="9.625" style="396" customWidth="1"/>
    <col min="7231" max="7231" width="2.625" style="396" customWidth="1"/>
    <col min="7232" max="7425" width="0" style="396" hidden="1"/>
    <col min="7426" max="7426" width="4.625" style="396" customWidth="1"/>
    <col min="7427" max="7427" width="2.625" style="396" customWidth="1"/>
    <col min="7428" max="7429" width="8.625" style="396" customWidth="1"/>
    <col min="7430" max="7485" width="1.875" style="396" customWidth="1"/>
    <col min="7486" max="7486" width="9.625" style="396" customWidth="1"/>
    <col min="7487" max="7487" width="2.625" style="396" customWidth="1"/>
    <col min="7488" max="7681" width="0" style="396" hidden="1"/>
    <col min="7682" max="7682" width="4.625" style="396" customWidth="1"/>
    <col min="7683" max="7683" width="2.625" style="396" customWidth="1"/>
    <col min="7684" max="7685" width="8.625" style="396" customWidth="1"/>
    <col min="7686" max="7741" width="1.875" style="396" customWidth="1"/>
    <col min="7742" max="7742" width="9.625" style="396" customWidth="1"/>
    <col min="7743" max="7743" width="2.625" style="396" customWidth="1"/>
    <col min="7744" max="7937" width="0" style="396" hidden="1"/>
    <col min="7938" max="7938" width="4.625" style="396" customWidth="1"/>
    <col min="7939" max="7939" width="2.625" style="396" customWidth="1"/>
    <col min="7940" max="7941" width="8.625" style="396" customWidth="1"/>
    <col min="7942" max="7997" width="1.875" style="396" customWidth="1"/>
    <col min="7998" max="7998" width="9.625" style="396" customWidth="1"/>
    <col min="7999" max="7999" width="2.625" style="396" customWidth="1"/>
    <col min="8000" max="8193" width="0" style="396" hidden="1"/>
    <col min="8194" max="8194" width="4.625" style="396" customWidth="1"/>
    <col min="8195" max="8195" width="2.625" style="396" customWidth="1"/>
    <col min="8196" max="8197" width="8.625" style="396" customWidth="1"/>
    <col min="8198" max="8253" width="1.875" style="396" customWidth="1"/>
    <col min="8254" max="8254" width="9.625" style="396" customWidth="1"/>
    <col min="8255" max="8255" width="2.625" style="396" customWidth="1"/>
    <col min="8256" max="8449" width="0" style="396" hidden="1"/>
    <col min="8450" max="8450" width="4.625" style="396" customWidth="1"/>
    <col min="8451" max="8451" width="2.625" style="396" customWidth="1"/>
    <col min="8452" max="8453" width="8.625" style="396" customWidth="1"/>
    <col min="8454" max="8509" width="1.875" style="396" customWidth="1"/>
    <col min="8510" max="8510" width="9.625" style="396" customWidth="1"/>
    <col min="8511" max="8511" width="2.625" style="396" customWidth="1"/>
    <col min="8512" max="8705" width="0" style="396" hidden="1"/>
    <col min="8706" max="8706" width="4.625" style="396" customWidth="1"/>
    <col min="8707" max="8707" width="2.625" style="396" customWidth="1"/>
    <col min="8708" max="8709" width="8.625" style="396" customWidth="1"/>
    <col min="8710" max="8765" width="1.875" style="396" customWidth="1"/>
    <col min="8766" max="8766" width="9.625" style="396" customWidth="1"/>
    <col min="8767" max="8767" width="2.625" style="396" customWidth="1"/>
    <col min="8768" max="8961" width="0" style="396" hidden="1"/>
    <col min="8962" max="8962" width="4.625" style="396" customWidth="1"/>
    <col min="8963" max="8963" width="2.625" style="396" customWidth="1"/>
    <col min="8964" max="8965" width="8.625" style="396" customWidth="1"/>
    <col min="8966" max="9021" width="1.875" style="396" customWidth="1"/>
    <col min="9022" max="9022" width="9.625" style="396" customWidth="1"/>
    <col min="9023" max="9023" width="2.625" style="396" customWidth="1"/>
    <col min="9024" max="9217" width="0" style="396" hidden="1"/>
    <col min="9218" max="9218" width="4.625" style="396" customWidth="1"/>
    <col min="9219" max="9219" width="2.625" style="396" customWidth="1"/>
    <col min="9220" max="9221" width="8.625" style="396" customWidth="1"/>
    <col min="9222" max="9277" width="1.875" style="396" customWidth="1"/>
    <col min="9278" max="9278" width="9.625" style="396" customWidth="1"/>
    <col min="9279" max="9279" width="2.625" style="396" customWidth="1"/>
    <col min="9280" max="9473" width="0" style="396" hidden="1"/>
    <col min="9474" max="9474" width="4.625" style="396" customWidth="1"/>
    <col min="9475" max="9475" width="2.625" style="396" customWidth="1"/>
    <col min="9476" max="9477" width="8.625" style="396" customWidth="1"/>
    <col min="9478" max="9533" width="1.875" style="396" customWidth="1"/>
    <col min="9534" max="9534" width="9.625" style="396" customWidth="1"/>
    <col min="9535" max="9535" width="2.625" style="396" customWidth="1"/>
    <col min="9536" max="9729" width="0" style="396" hidden="1"/>
    <col min="9730" max="9730" width="4.625" style="396" customWidth="1"/>
    <col min="9731" max="9731" width="2.625" style="396" customWidth="1"/>
    <col min="9732" max="9733" width="8.625" style="396" customWidth="1"/>
    <col min="9734" max="9789" width="1.875" style="396" customWidth="1"/>
    <col min="9790" max="9790" width="9.625" style="396" customWidth="1"/>
    <col min="9791" max="9791" width="2.625" style="396" customWidth="1"/>
    <col min="9792" max="9985" width="0" style="396" hidden="1"/>
    <col min="9986" max="9986" width="4.625" style="396" customWidth="1"/>
    <col min="9987" max="9987" width="2.625" style="396" customWidth="1"/>
    <col min="9988" max="9989" width="8.625" style="396" customWidth="1"/>
    <col min="9990" max="10045" width="1.875" style="396" customWidth="1"/>
    <col min="10046" max="10046" width="9.625" style="396" customWidth="1"/>
    <col min="10047" max="10047" width="2.625" style="396" customWidth="1"/>
    <col min="10048" max="10241" width="0" style="396" hidden="1"/>
    <col min="10242" max="10242" width="4.625" style="396" customWidth="1"/>
    <col min="10243" max="10243" width="2.625" style="396" customWidth="1"/>
    <col min="10244" max="10245" width="8.625" style="396" customWidth="1"/>
    <col min="10246" max="10301" width="1.875" style="396" customWidth="1"/>
    <col min="10302" max="10302" width="9.625" style="396" customWidth="1"/>
    <col min="10303" max="10303" width="2.625" style="396" customWidth="1"/>
    <col min="10304" max="10497" width="0" style="396" hidden="1"/>
    <col min="10498" max="10498" width="4.625" style="396" customWidth="1"/>
    <col min="10499" max="10499" width="2.625" style="396" customWidth="1"/>
    <col min="10500" max="10501" width="8.625" style="396" customWidth="1"/>
    <col min="10502" max="10557" width="1.875" style="396" customWidth="1"/>
    <col min="10558" max="10558" width="9.625" style="396" customWidth="1"/>
    <col min="10559" max="10559" width="2.625" style="396" customWidth="1"/>
    <col min="10560" max="10753" width="0" style="396" hidden="1"/>
    <col min="10754" max="10754" width="4.625" style="396" customWidth="1"/>
    <col min="10755" max="10755" width="2.625" style="396" customWidth="1"/>
    <col min="10756" max="10757" width="8.625" style="396" customWidth="1"/>
    <col min="10758" max="10813" width="1.875" style="396" customWidth="1"/>
    <col min="10814" max="10814" width="9.625" style="396" customWidth="1"/>
    <col min="10815" max="10815" width="2.625" style="396" customWidth="1"/>
    <col min="10816" max="11009" width="0" style="396" hidden="1"/>
    <col min="11010" max="11010" width="4.625" style="396" customWidth="1"/>
    <col min="11011" max="11011" width="2.625" style="396" customWidth="1"/>
    <col min="11012" max="11013" width="8.625" style="396" customWidth="1"/>
    <col min="11014" max="11069" width="1.875" style="396" customWidth="1"/>
    <col min="11070" max="11070" width="9.625" style="396" customWidth="1"/>
    <col min="11071" max="11071" width="2.625" style="396" customWidth="1"/>
    <col min="11072" max="11265" width="0" style="396" hidden="1"/>
    <col min="11266" max="11266" width="4.625" style="396" customWidth="1"/>
    <col min="11267" max="11267" width="2.625" style="396" customWidth="1"/>
    <col min="11268" max="11269" width="8.625" style="396" customWidth="1"/>
    <col min="11270" max="11325" width="1.875" style="396" customWidth="1"/>
    <col min="11326" max="11326" width="9.625" style="396" customWidth="1"/>
    <col min="11327" max="11327" width="2.625" style="396" customWidth="1"/>
    <col min="11328" max="11521" width="0" style="396" hidden="1"/>
    <col min="11522" max="11522" width="4.625" style="396" customWidth="1"/>
    <col min="11523" max="11523" width="2.625" style="396" customWidth="1"/>
    <col min="11524" max="11525" width="8.625" style="396" customWidth="1"/>
    <col min="11526" max="11581" width="1.875" style="396" customWidth="1"/>
    <col min="11582" max="11582" width="9.625" style="396" customWidth="1"/>
    <col min="11583" max="11583" width="2.625" style="396" customWidth="1"/>
    <col min="11584" max="11777" width="0" style="396" hidden="1"/>
    <col min="11778" max="11778" width="4.625" style="396" customWidth="1"/>
    <col min="11779" max="11779" width="2.625" style="396" customWidth="1"/>
    <col min="11780" max="11781" width="8.625" style="396" customWidth="1"/>
    <col min="11782" max="11837" width="1.875" style="396" customWidth="1"/>
    <col min="11838" max="11838" width="9.625" style="396" customWidth="1"/>
    <col min="11839" max="11839" width="2.625" style="396" customWidth="1"/>
    <col min="11840" max="12033" width="0" style="396" hidden="1"/>
    <col min="12034" max="12034" width="4.625" style="396" customWidth="1"/>
    <col min="12035" max="12035" width="2.625" style="396" customWidth="1"/>
    <col min="12036" max="12037" width="8.625" style="396" customWidth="1"/>
    <col min="12038" max="12093" width="1.875" style="396" customWidth="1"/>
    <col min="12094" max="12094" width="9.625" style="396" customWidth="1"/>
    <col min="12095" max="12095" width="2.625" style="396" customWidth="1"/>
    <col min="12096" max="12289" width="0" style="396" hidden="1"/>
    <col min="12290" max="12290" width="4.625" style="396" customWidth="1"/>
    <col min="12291" max="12291" width="2.625" style="396" customWidth="1"/>
    <col min="12292" max="12293" width="8.625" style="396" customWidth="1"/>
    <col min="12294" max="12349" width="1.875" style="396" customWidth="1"/>
    <col min="12350" max="12350" width="9.625" style="396" customWidth="1"/>
    <col min="12351" max="12351" width="2.625" style="396" customWidth="1"/>
    <col min="12352" max="12545" width="0" style="396" hidden="1"/>
    <col min="12546" max="12546" width="4.625" style="396" customWidth="1"/>
    <col min="12547" max="12547" width="2.625" style="396" customWidth="1"/>
    <col min="12548" max="12549" width="8.625" style="396" customWidth="1"/>
    <col min="12550" max="12605" width="1.875" style="396" customWidth="1"/>
    <col min="12606" max="12606" width="9.625" style="396" customWidth="1"/>
    <col min="12607" max="12607" width="2.625" style="396" customWidth="1"/>
    <col min="12608" max="12801" width="0" style="396" hidden="1"/>
    <col min="12802" max="12802" width="4.625" style="396" customWidth="1"/>
    <col min="12803" max="12803" width="2.625" style="396" customWidth="1"/>
    <col min="12804" max="12805" width="8.625" style="396" customWidth="1"/>
    <col min="12806" max="12861" width="1.875" style="396" customWidth="1"/>
    <col min="12862" max="12862" width="9.625" style="396" customWidth="1"/>
    <col min="12863" max="12863" width="2.625" style="396" customWidth="1"/>
    <col min="12864" max="13057" width="0" style="396" hidden="1"/>
    <col min="13058" max="13058" width="4.625" style="396" customWidth="1"/>
    <col min="13059" max="13059" width="2.625" style="396" customWidth="1"/>
    <col min="13060" max="13061" width="8.625" style="396" customWidth="1"/>
    <col min="13062" max="13117" width="1.875" style="396" customWidth="1"/>
    <col min="13118" max="13118" width="9.625" style="396" customWidth="1"/>
    <col min="13119" max="13119" width="2.625" style="396" customWidth="1"/>
    <col min="13120" max="13313" width="0" style="396" hidden="1"/>
    <col min="13314" max="13314" width="4.625" style="396" customWidth="1"/>
    <col min="13315" max="13315" width="2.625" style="396" customWidth="1"/>
    <col min="13316" max="13317" width="8.625" style="396" customWidth="1"/>
    <col min="13318" max="13373" width="1.875" style="396" customWidth="1"/>
    <col min="13374" max="13374" width="9.625" style="396" customWidth="1"/>
    <col min="13375" max="13375" width="2.625" style="396" customWidth="1"/>
    <col min="13376" max="13569" width="0" style="396" hidden="1"/>
    <col min="13570" max="13570" width="4.625" style="396" customWidth="1"/>
    <col min="13571" max="13571" width="2.625" style="396" customWidth="1"/>
    <col min="13572" max="13573" width="8.625" style="396" customWidth="1"/>
    <col min="13574" max="13629" width="1.875" style="396" customWidth="1"/>
    <col min="13630" max="13630" width="9.625" style="396" customWidth="1"/>
    <col min="13631" max="13631" width="2.625" style="396" customWidth="1"/>
    <col min="13632" max="13825" width="0" style="396" hidden="1"/>
    <col min="13826" max="13826" width="4.625" style="396" customWidth="1"/>
    <col min="13827" max="13827" width="2.625" style="396" customWidth="1"/>
    <col min="13828" max="13829" width="8.625" style="396" customWidth="1"/>
    <col min="13830" max="13885" width="1.875" style="396" customWidth="1"/>
    <col min="13886" max="13886" width="9.625" style="396" customWidth="1"/>
    <col min="13887" max="13887" width="2.625" style="396" customWidth="1"/>
    <col min="13888" max="14081" width="0" style="396" hidden="1"/>
    <col min="14082" max="14082" width="4.625" style="396" customWidth="1"/>
    <col min="14083" max="14083" width="2.625" style="396" customWidth="1"/>
    <col min="14084" max="14085" width="8.625" style="396" customWidth="1"/>
    <col min="14086" max="14141" width="1.875" style="396" customWidth="1"/>
    <col min="14142" max="14142" width="9.625" style="396" customWidth="1"/>
    <col min="14143" max="14143" width="2.625" style="396" customWidth="1"/>
    <col min="14144" max="14337" width="0" style="396" hidden="1"/>
    <col min="14338" max="14338" width="4.625" style="396" customWidth="1"/>
    <col min="14339" max="14339" width="2.625" style="396" customWidth="1"/>
    <col min="14340" max="14341" width="8.625" style="396" customWidth="1"/>
    <col min="14342" max="14397" width="1.875" style="396" customWidth="1"/>
    <col min="14398" max="14398" width="9.625" style="396" customWidth="1"/>
    <col min="14399" max="14399" width="2.625" style="396" customWidth="1"/>
    <col min="14400" max="14593" width="0" style="396" hidden="1"/>
    <col min="14594" max="14594" width="4.625" style="396" customWidth="1"/>
    <col min="14595" max="14595" width="2.625" style="396" customWidth="1"/>
    <col min="14596" max="14597" width="8.625" style="396" customWidth="1"/>
    <col min="14598" max="14653" width="1.875" style="396" customWidth="1"/>
    <col min="14654" max="14654" width="9.625" style="396" customWidth="1"/>
    <col min="14655" max="14655" width="2.625" style="396" customWidth="1"/>
    <col min="14656" max="14849" width="0" style="396" hidden="1"/>
    <col min="14850" max="14850" width="4.625" style="396" customWidth="1"/>
    <col min="14851" max="14851" width="2.625" style="396" customWidth="1"/>
    <col min="14852" max="14853" width="8.625" style="396" customWidth="1"/>
    <col min="14854" max="14909" width="1.875" style="396" customWidth="1"/>
    <col min="14910" max="14910" width="9.625" style="396" customWidth="1"/>
    <col min="14911" max="14911" width="2.625" style="396" customWidth="1"/>
    <col min="14912" max="15105" width="0" style="396" hidden="1"/>
    <col min="15106" max="15106" width="4.625" style="396" customWidth="1"/>
    <col min="15107" max="15107" width="2.625" style="396" customWidth="1"/>
    <col min="15108" max="15109" width="8.625" style="396" customWidth="1"/>
    <col min="15110" max="15165" width="1.875" style="396" customWidth="1"/>
    <col min="15166" max="15166" width="9.625" style="396" customWidth="1"/>
    <col min="15167" max="15167" width="2.625" style="396" customWidth="1"/>
    <col min="15168" max="15361" width="0" style="396" hidden="1"/>
    <col min="15362" max="15362" width="4.625" style="396" customWidth="1"/>
    <col min="15363" max="15363" width="2.625" style="396" customWidth="1"/>
    <col min="15364" max="15365" width="8.625" style="396" customWidth="1"/>
    <col min="15366" max="15421" width="1.875" style="396" customWidth="1"/>
    <col min="15422" max="15422" width="9.625" style="396" customWidth="1"/>
    <col min="15423" max="15423" width="2.625" style="396" customWidth="1"/>
    <col min="15424" max="15617" width="0" style="396" hidden="1"/>
    <col min="15618" max="15618" width="4.625" style="396" customWidth="1"/>
    <col min="15619" max="15619" width="2.625" style="396" customWidth="1"/>
    <col min="15620" max="15621" width="8.625" style="396" customWidth="1"/>
    <col min="15622" max="15677" width="1.875" style="396" customWidth="1"/>
    <col min="15678" max="15678" width="9.625" style="396" customWidth="1"/>
    <col min="15679" max="15679" width="2.625" style="396" customWidth="1"/>
    <col min="15680" max="15873" width="0" style="396" hidden="1"/>
    <col min="15874" max="15874" width="4.625" style="396" customWidth="1"/>
    <col min="15875" max="15875" width="2.625" style="396" customWidth="1"/>
    <col min="15876" max="15877" width="8.625" style="396" customWidth="1"/>
    <col min="15878" max="15933" width="1.875" style="396" customWidth="1"/>
    <col min="15934" max="15934" width="9.625" style="396" customWidth="1"/>
    <col min="15935" max="15935" width="2.625" style="396" customWidth="1"/>
    <col min="15936" max="16129" width="0" style="396" hidden="1"/>
    <col min="16130" max="16130" width="4.625" style="396" customWidth="1"/>
    <col min="16131" max="16131" width="2.625" style="396" customWidth="1"/>
    <col min="16132" max="16133" width="8.625" style="396" customWidth="1"/>
    <col min="16134" max="16189" width="1.875" style="396" customWidth="1"/>
    <col min="16190" max="16190" width="9.625" style="396" customWidth="1"/>
    <col min="16191" max="16191" width="2.625" style="396" customWidth="1"/>
    <col min="16192" max="16384" width="0" style="396" hidden="1"/>
  </cols>
  <sheetData>
    <row r="1" spans="1:63" ht="13.5" customHeight="1">
      <c r="A1" s="1822" t="s">
        <v>1297</v>
      </c>
      <c r="B1" s="1822"/>
      <c r="C1" s="1822"/>
      <c r="D1" s="1822"/>
      <c r="E1" s="555" t="s">
        <v>1298</v>
      </c>
      <c r="F1" s="555"/>
      <c r="G1" s="555"/>
      <c r="H1" s="555"/>
      <c r="I1" s="555"/>
      <c r="J1" s="555"/>
    </row>
    <row r="2" spans="1:63" ht="13.5" customHeight="1">
      <c r="B2" s="397" t="s">
        <v>1339</v>
      </c>
      <c r="C2" s="398"/>
      <c r="D2" s="398"/>
      <c r="E2" s="398"/>
      <c r="F2" s="398"/>
      <c r="G2" s="398"/>
      <c r="H2" s="398"/>
      <c r="I2" s="399"/>
      <c r="BB2" s="396" t="s">
        <v>844</v>
      </c>
    </row>
    <row r="3" spans="1:63" ht="15.95" customHeight="1">
      <c r="A3" s="1333" t="s">
        <v>845</v>
      </c>
      <c r="B3" s="1334"/>
      <c r="C3" s="1334"/>
      <c r="D3" s="1334"/>
      <c r="E3" s="1335"/>
      <c r="F3" s="1794">
        <v>0.29166666666666669</v>
      </c>
      <c r="G3" s="1795"/>
      <c r="H3" s="1795"/>
      <c r="I3" s="1795"/>
      <c r="J3" s="1794">
        <v>0.33333333333333298</v>
      </c>
      <c r="K3" s="1795"/>
      <c r="L3" s="1795"/>
      <c r="M3" s="1796"/>
      <c r="N3" s="1795">
        <v>0.375</v>
      </c>
      <c r="O3" s="1795"/>
      <c r="P3" s="1795"/>
      <c r="Q3" s="1795"/>
      <c r="R3" s="1794">
        <v>0.41666666666666702</v>
      </c>
      <c r="S3" s="1795"/>
      <c r="T3" s="1795"/>
      <c r="U3" s="1796"/>
      <c r="V3" s="1795">
        <v>0.45833333333333298</v>
      </c>
      <c r="W3" s="1795"/>
      <c r="X3" s="1795"/>
      <c r="Y3" s="1795"/>
      <c r="Z3" s="1794">
        <v>0.5</v>
      </c>
      <c r="AA3" s="1795"/>
      <c r="AB3" s="1795"/>
      <c r="AC3" s="1796"/>
      <c r="AD3" s="1789">
        <v>0.54166666666666696</v>
      </c>
      <c r="AE3" s="1789"/>
      <c r="AF3" s="1789"/>
      <c r="AG3" s="1789"/>
      <c r="AH3" s="1789">
        <v>0.58333333333333304</v>
      </c>
      <c r="AI3" s="1789"/>
      <c r="AJ3" s="1789"/>
      <c r="AK3" s="1789"/>
      <c r="AL3" s="1789">
        <v>0.625</v>
      </c>
      <c r="AM3" s="1789"/>
      <c r="AN3" s="1789"/>
      <c r="AO3" s="1789"/>
      <c r="AP3" s="1789">
        <v>0.66666666666666696</v>
      </c>
      <c r="AQ3" s="1789"/>
      <c r="AR3" s="1789"/>
      <c r="AS3" s="1789"/>
      <c r="AT3" s="1789">
        <v>0.70833333333333304</v>
      </c>
      <c r="AU3" s="1789"/>
      <c r="AV3" s="1789"/>
      <c r="AW3" s="1789"/>
      <c r="AX3" s="1789">
        <v>0.75</v>
      </c>
      <c r="AY3" s="1789"/>
      <c r="AZ3" s="1789"/>
      <c r="BA3" s="1789"/>
      <c r="BB3" s="1789">
        <v>0.79166666666666696</v>
      </c>
      <c r="BC3" s="1789"/>
      <c r="BD3" s="1789"/>
      <c r="BE3" s="1789"/>
      <c r="BF3" s="1789">
        <v>0.83333333333333337</v>
      </c>
      <c r="BG3" s="1789"/>
      <c r="BH3" s="1789"/>
      <c r="BI3" s="1789"/>
      <c r="BJ3" s="1790" t="s">
        <v>846</v>
      </c>
    </row>
    <row r="4" spans="1:63" ht="15" customHeight="1">
      <c r="A4" s="772" t="s">
        <v>847</v>
      </c>
      <c r="B4" s="1797" t="s">
        <v>1280</v>
      </c>
      <c r="C4" s="400" t="s">
        <v>848</v>
      </c>
      <c r="D4" s="560"/>
      <c r="E4" s="401"/>
      <c r="F4" s="1791"/>
      <c r="G4" s="1792"/>
      <c r="H4" s="1791">
        <v>0</v>
      </c>
      <c r="I4" s="1792"/>
      <c r="J4" s="1791">
        <v>0</v>
      </c>
      <c r="K4" s="1792"/>
      <c r="L4" s="1791">
        <v>0</v>
      </c>
      <c r="M4" s="1792"/>
      <c r="N4" s="1791"/>
      <c r="O4" s="1792"/>
      <c r="P4" s="1791"/>
      <c r="Q4" s="1792"/>
      <c r="R4" s="1791"/>
      <c r="S4" s="1792"/>
      <c r="T4" s="1791"/>
      <c r="U4" s="1792"/>
      <c r="V4" s="1791"/>
      <c r="W4" s="1792"/>
      <c r="X4" s="1791"/>
      <c r="Y4" s="1792"/>
      <c r="Z4" s="1791"/>
      <c r="AA4" s="1792"/>
      <c r="AB4" s="1791"/>
      <c r="AC4" s="1792"/>
      <c r="AD4" s="1791"/>
      <c r="AE4" s="1792"/>
      <c r="AF4" s="1791"/>
      <c r="AG4" s="1792"/>
      <c r="AH4" s="1791"/>
      <c r="AI4" s="1792"/>
      <c r="AJ4" s="1791"/>
      <c r="AK4" s="1792"/>
      <c r="AL4" s="1791"/>
      <c r="AM4" s="1792"/>
      <c r="AN4" s="1791"/>
      <c r="AO4" s="1792"/>
      <c r="AP4" s="1791"/>
      <c r="AQ4" s="1792"/>
      <c r="AR4" s="1791"/>
      <c r="AS4" s="1792"/>
      <c r="AT4" s="1791"/>
      <c r="AU4" s="1792"/>
      <c r="AV4" s="1791"/>
      <c r="AW4" s="1839"/>
      <c r="AX4" s="1791"/>
      <c r="AY4" s="1839"/>
      <c r="AZ4" s="1792"/>
      <c r="BA4" s="1839"/>
      <c r="BB4" s="1791"/>
      <c r="BC4" s="1792"/>
      <c r="BD4" s="1791"/>
      <c r="BE4" s="1839"/>
      <c r="BF4" s="1791"/>
      <c r="BG4" s="1839"/>
      <c r="BH4" s="1792"/>
      <c r="BI4" s="1839"/>
      <c r="BJ4" s="1776"/>
    </row>
    <row r="5" spans="1:63" ht="15" customHeight="1">
      <c r="A5" s="772"/>
      <c r="B5" s="1798"/>
      <c r="C5" s="402" t="s">
        <v>849</v>
      </c>
      <c r="D5" s="561"/>
      <c r="E5" s="403"/>
      <c r="F5" s="1391"/>
      <c r="G5" s="1392"/>
      <c r="H5" s="1391">
        <v>3</v>
      </c>
      <c r="I5" s="1392"/>
      <c r="J5" s="1391">
        <v>5</v>
      </c>
      <c r="K5" s="1392"/>
      <c r="L5" s="1391">
        <v>8</v>
      </c>
      <c r="M5" s="1392"/>
      <c r="N5" s="1391">
        <v>8</v>
      </c>
      <c r="O5" s="1393"/>
      <c r="P5" s="1391">
        <v>8</v>
      </c>
      <c r="Q5" s="1393"/>
      <c r="R5" s="1391">
        <v>8</v>
      </c>
      <c r="S5" s="1393"/>
      <c r="T5" s="1391">
        <v>8</v>
      </c>
      <c r="U5" s="1393"/>
      <c r="V5" s="1391">
        <v>8</v>
      </c>
      <c r="W5" s="1393"/>
      <c r="X5" s="1391">
        <v>8</v>
      </c>
      <c r="Y5" s="1393"/>
      <c r="Z5" s="1391">
        <v>8</v>
      </c>
      <c r="AA5" s="1393"/>
      <c r="AB5" s="1391">
        <v>8</v>
      </c>
      <c r="AC5" s="1393"/>
      <c r="AD5" s="1391">
        <v>8</v>
      </c>
      <c r="AE5" s="1393"/>
      <c r="AF5" s="1391">
        <v>8</v>
      </c>
      <c r="AG5" s="1393"/>
      <c r="AH5" s="1391">
        <v>8</v>
      </c>
      <c r="AI5" s="1393"/>
      <c r="AJ5" s="1391">
        <v>8</v>
      </c>
      <c r="AK5" s="1393"/>
      <c r="AL5" s="1391">
        <v>8</v>
      </c>
      <c r="AM5" s="1393"/>
      <c r="AN5" s="1391">
        <v>8</v>
      </c>
      <c r="AO5" s="1393"/>
      <c r="AP5" s="1391">
        <v>8</v>
      </c>
      <c r="AQ5" s="1392"/>
      <c r="AR5" s="1391">
        <v>7</v>
      </c>
      <c r="AS5" s="1392"/>
      <c r="AT5" s="1391">
        <v>6</v>
      </c>
      <c r="AU5" s="1392"/>
      <c r="AV5" s="1391">
        <v>4</v>
      </c>
      <c r="AW5" s="1393"/>
      <c r="AX5" s="1391">
        <v>4</v>
      </c>
      <c r="AY5" s="1393"/>
      <c r="AZ5" s="1392">
        <v>1</v>
      </c>
      <c r="BA5" s="1393"/>
      <c r="BB5" s="1391"/>
      <c r="BC5" s="1392"/>
      <c r="BD5" s="1391"/>
      <c r="BE5" s="1393"/>
      <c r="BF5" s="1391"/>
      <c r="BG5" s="1393"/>
      <c r="BH5" s="1392"/>
      <c r="BI5" s="1393"/>
      <c r="BJ5" s="1776"/>
    </row>
    <row r="6" spans="1:63" ht="15" customHeight="1">
      <c r="A6" s="772"/>
      <c r="B6" s="1798"/>
      <c r="C6" s="402" t="s">
        <v>850</v>
      </c>
      <c r="D6" s="561"/>
      <c r="E6" s="403"/>
      <c r="F6" s="1391"/>
      <c r="G6" s="1392"/>
      <c r="H6" s="1391">
        <v>4</v>
      </c>
      <c r="I6" s="1392"/>
      <c r="J6" s="1391">
        <v>7</v>
      </c>
      <c r="K6" s="1392"/>
      <c r="L6" s="1391">
        <v>10</v>
      </c>
      <c r="M6" s="1392"/>
      <c r="N6" s="1391">
        <v>10</v>
      </c>
      <c r="O6" s="1392"/>
      <c r="P6" s="1391">
        <v>10</v>
      </c>
      <c r="Q6" s="1392"/>
      <c r="R6" s="1391">
        <v>10</v>
      </c>
      <c r="S6" s="1392"/>
      <c r="T6" s="1391">
        <v>10</v>
      </c>
      <c r="U6" s="1392"/>
      <c r="V6" s="1391">
        <v>10</v>
      </c>
      <c r="W6" s="1392"/>
      <c r="X6" s="1391">
        <v>10</v>
      </c>
      <c r="Y6" s="1392"/>
      <c r="Z6" s="1391">
        <v>10</v>
      </c>
      <c r="AA6" s="1392"/>
      <c r="AB6" s="1391">
        <v>10</v>
      </c>
      <c r="AC6" s="1392"/>
      <c r="AD6" s="1391">
        <v>10</v>
      </c>
      <c r="AE6" s="1392"/>
      <c r="AF6" s="1391">
        <v>10</v>
      </c>
      <c r="AG6" s="1392"/>
      <c r="AH6" s="1391">
        <v>10</v>
      </c>
      <c r="AI6" s="1392"/>
      <c r="AJ6" s="1391">
        <v>10</v>
      </c>
      <c r="AK6" s="1392"/>
      <c r="AL6" s="1391">
        <v>10</v>
      </c>
      <c r="AM6" s="1392"/>
      <c r="AN6" s="1391">
        <v>10</v>
      </c>
      <c r="AO6" s="1392"/>
      <c r="AP6" s="1391">
        <v>8</v>
      </c>
      <c r="AQ6" s="1392"/>
      <c r="AR6" s="1391">
        <v>7</v>
      </c>
      <c r="AS6" s="1392"/>
      <c r="AT6" s="1391">
        <v>7</v>
      </c>
      <c r="AU6" s="1392"/>
      <c r="AV6" s="1391">
        <v>7</v>
      </c>
      <c r="AW6" s="1393"/>
      <c r="AX6" s="1391">
        <v>7</v>
      </c>
      <c r="AY6" s="1393"/>
      <c r="AZ6" s="1392">
        <v>3</v>
      </c>
      <c r="BA6" s="1393"/>
      <c r="BB6" s="1391">
        <v>1</v>
      </c>
      <c r="BC6" s="1392"/>
      <c r="BD6" s="1391"/>
      <c r="BE6" s="1393"/>
      <c r="BF6" s="1391"/>
      <c r="BG6" s="1393"/>
      <c r="BH6" s="1392"/>
      <c r="BI6" s="1393"/>
      <c r="BJ6" s="1776"/>
    </row>
    <row r="7" spans="1:63" ht="15" customHeight="1">
      <c r="A7" s="772"/>
      <c r="B7" s="1798"/>
      <c r="C7" s="402" t="s">
        <v>851</v>
      </c>
      <c r="D7" s="561"/>
      <c r="E7" s="403"/>
      <c r="F7" s="1391"/>
      <c r="G7" s="1392"/>
      <c r="H7" s="1391">
        <v>4</v>
      </c>
      <c r="I7" s="1392"/>
      <c r="J7" s="1391">
        <v>10</v>
      </c>
      <c r="K7" s="1392"/>
      <c r="L7" s="1391">
        <v>20</v>
      </c>
      <c r="M7" s="1392"/>
      <c r="N7" s="1391">
        <v>20</v>
      </c>
      <c r="O7" s="1392"/>
      <c r="P7" s="1391">
        <v>20</v>
      </c>
      <c r="Q7" s="1392"/>
      <c r="R7" s="1391">
        <v>20</v>
      </c>
      <c r="S7" s="1392"/>
      <c r="T7" s="1391">
        <v>20</v>
      </c>
      <c r="U7" s="1392"/>
      <c r="V7" s="1391">
        <v>20</v>
      </c>
      <c r="W7" s="1392"/>
      <c r="X7" s="1391">
        <v>20</v>
      </c>
      <c r="Y7" s="1392"/>
      <c r="Z7" s="1391">
        <v>20</v>
      </c>
      <c r="AA7" s="1392"/>
      <c r="AB7" s="1391">
        <v>20</v>
      </c>
      <c r="AC7" s="1392"/>
      <c r="AD7" s="1391">
        <v>20</v>
      </c>
      <c r="AE7" s="1392"/>
      <c r="AF7" s="1391">
        <v>20</v>
      </c>
      <c r="AG7" s="1392"/>
      <c r="AH7" s="1391">
        <v>20</v>
      </c>
      <c r="AI7" s="1392"/>
      <c r="AJ7" s="1391">
        <v>20</v>
      </c>
      <c r="AK7" s="1392"/>
      <c r="AL7" s="1391">
        <v>20</v>
      </c>
      <c r="AM7" s="1392"/>
      <c r="AN7" s="1391">
        <v>20</v>
      </c>
      <c r="AO7" s="1392"/>
      <c r="AP7" s="1391">
        <v>16</v>
      </c>
      <c r="AQ7" s="1392"/>
      <c r="AR7" s="1391">
        <v>12</v>
      </c>
      <c r="AS7" s="1392"/>
      <c r="AT7" s="1391">
        <v>10</v>
      </c>
      <c r="AU7" s="1392"/>
      <c r="AV7" s="1391">
        <v>4</v>
      </c>
      <c r="AW7" s="1393"/>
      <c r="AX7" s="1391">
        <v>3</v>
      </c>
      <c r="AY7" s="1393"/>
      <c r="AZ7" s="1392">
        <v>1</v>
      </c>
      <c r="BA7" s="1393"/>
      <c r="BB7" s="1391"/>
      <c r="BC7" s="1392"/>
      <c r="BD7" s="1391"/>
      <c r="BE7" s="1393"/>
      <c r="BF7" s="1391"/>
      <c r="BG7" s="1393"/>
      <c r="BH7" s="1392"/>
      <c r="BI7" s="1393"/>
      <c r="BJ7" s="1776"/>
    </row>
    <row r="8" spans="1:63" ht="15" customHeight="1">
      <c r="A8" s="772"/>
      <c r="B8" s="1798"/>
      <c r="C8" s="402" t="s">
        <v>852</v>
      </c>
      <c r="D8" s="561"/>
      <c r="E8" s="403"/>
      <c r="F8" s="1391"/>
      <c r="G8" s="1392"/>
      <c r="H8" s="1391">
        <v>11</v>
      </c>
      <c r="I8" s="1392"/>
      <c r="J8" s="1391">
        <v>20</v>
      </c>
      <c r="K8" s="1392"/>
      <c r="L8" s="1391">
        <v>41</v>
      </c>
      <c r="M8" s="1392"/>
      <c r="N8" s="1391">
        <v>41</v>
      </c>
      <c r="O8" s="1392"/>
      <c r="P8" s="1391">
        <v>41</v>
      </c>
      <c r="Q8" s="1392"/>
      <c r="R8" s="1391">
        <v>41</v>
      </c>
      <c r="S8" s="1392"/>
      <c r="T8" s="1391">
        <v>41</v>
      </c>
      <c r="U8" s="1392"/>
      <c r="V8" s="1391">
        <v>41</v>
      </c>
      <c r="W8" s="1392"/>
      <c r="X8" s="1391">
        <v>41</v>
      </c>
      <c r="Y8" s="1392"/>
      <c r="Z8" s="1391">
        <v>41</v>
      </c>
      <c r="AA8" s="1392"/>
      <c r="AB8" s="1391">
        <v>41</v>
      </c>
      <c r="AC8" s="1392"/>
      <c r="AD8" s="1391">
        <v>41</v>
      </c>
      <c r="AE8" s="1392"/>
      <c r="AF8" s="1391">
        <v>41</v>
      </c>
      <c r="AG8" s="1392"/>
      <c r="AH8" s="1391">
        <v>41</v>
      </c>
      <c r="AI8" s="1392"/>
      <c r="AJ8" s="1391">
        <v>41</v>
      </c>
      <c r="AK8" s="1392"/>
      <c r="AL8" s="1391">
        <v>41</v>
      </c>
      <c r="AM8" s="1392"/>
      <c r="AN8" s="1391">
        <v>41</v>
      </c>
      <c r="AO8" s="1392"/>
      <c r="AP8" s="1391">
        <v>34</v>
      </c>
      <c r="AQ8" s="1392"/>
      <c r="AR8" s="1391">
        <v>33</v>
      </c>
      <c r="AS8" s="1392"/>
      <c r="AT8" s="1391">
        <v>31</v>
      </c>
      <c r="AU8" s="1392"/>
      <c r="AV8" s="1391">
        <v>20</v>
      </c>
      <c r="AW8" s="1393"/>
      <c r="AX8" s="1391">
        <v>9</v>
      </c>
      <c r="AY8" s="1393"/>
      <c r="AZ8" s="1392">
        <v>5</v>
      </c>
      <c r="BA8" s="1393"/>
      <c r="BB8" s="1391">
        <v>2</v>
      </c>
      <c r="BC8" s="1392"/>
      <c r="BD8" s="1391"/>
      <c r="BE8" s="1393"/>
      <c r="BF8" s="1391"/>
      <c r="BG8" s="1393"/>
      <c r="BH8" s="1392"/>
      <c r="BI8" s="1393"/>
      <c r="BJ8" s="1776"/>
    </row>
    <row r="9" spans="1:63" ht="15" customHeight="1">
      <c r="A9" s="772"/>
      <c r="B9" s="1799"/>
      <c r="C9" s="404" t="s">
        <v>853</v>
      </c>
      <c r="D9" s="562"/>
      <c r="E9" s="405"/>
      <c r="F9" s="1787"/>
      <c r="G9" s="1788"/>
      <c r="H9" s="1787"/>
      <c r="I9" s="1788"/>
      <c r="J9" s="1787"/>
      <c r="K9" s="1788"/>
      <c r="L9" s="1787"/>
      <c r="M9" s="1788"/>
      <c r="N9" s="1787"/>
      <c r="O9" s="1788"/>
      <c r="P9" s="1787"/>
      <c r="Q9" s="1788"/>
      <c r="R9" s="1787"/>
      <c r="S9" s="1788"/>
      <c r="T9" s="1787"/>
      <c r="U9" s="1788"/>
      <c r="V9" s="1787"/>
      <c r="W9" s="1788"/>
      <c r="X9" s="1787"/>
      <c r="Y9" s="1788"/>
      <c r="Z9" s="1787"/>
      <c r="AA9" s="1788"/>
      <c r="AB9" s="1787"/>
      <c r="AC9" s="1788"/>
      <c r="AD9" s="1787"/>
      <c r="AE9" s="1788"/>
      <c r="AF9" s="1787"/>
      <c r="AG9" s="1788"/>
      <c r="AH9" s="1787"/>
      <c r="AI9" s="1788"/>
      <c r="AJ9" s="1787"/>
      <c r="AK9" s="1788"/>
      <c r="AL9" s="1787"/>
      <c r="AM9" s="1788"/>
      <c r="AN9" s="1787"/>
      <c r="AO9" s="1838"/>
      <c r="AP9" s="1787"/>
      <c r="AQ9" s="1838"/>
      <c r="AR9" s="1788"/>
      <c r="AS9" s="1838"/>
      <c r="AT9" s="1787"/>
      <c r="AU9" s="1788"/>
      <c r="AV9" s="1787"/>
      <c r="AW9" s="1838"/>
      <c r="AX9" s="1787"/>
      <c r="AY9" s="1838"/>
      <c r="AZ9" s="1788"/>
      <c r="BA9" s="1838"/>
      <c r="BB9" s="1787"/>
      <c r="BC9" s="1788"/>
      <c r="BD9" s="1787"/>
      <c r="BE9" s="1838"/>
      <c r="BF9" s="1787"/>
      <c r="BG9" s="1838"/>
      <c r="BH9" s="1788"/>
      <c r="BI9" s="1838"/>
      <c r="BJ9" s="1776"/>
    </row>
    <row r="10" spans="1:63" ht="15" customHeight="1">
      <c r="A10" s="772"/>
      <c r="B10" s="1333" t="s">
        <v>18</v>
      </c>
      <c r="C10" s="1334"/>
      <c r="D10" s="1334"/>
      <c r="E10" s="1335"/>
      <c r="F10" s="1819">
        <f>SUM(F4:F9)</f>
        <v>0</v>
      </c>
      <c r="G10" s="1820"/>
      <c r="H10" s="1819">
        <f>SUM(H4:H9)</f>
        <v>22</v>
      </c>
      <c r="I10" s="1820"/>
      <c r="J10" s="1819">
        <f>SUM(J4:J9)</f>
        <v>42</v>
      </c>
      <c r="K10" s="1821"/>
      <c r="L10" s="1820">
        <f>SUM(L4:L9)</f>
        <v>79</v>
      </c>
      <c r="M10" s="1821"/>
      <c r="N10" s="1820">
        <f>SUM(N4:N9)</f>
        <v>79</v>
      </c>
      <c r="O10" s="1820"/>
      <c r="P10" s="1819">
        <f>SUM(P4:P9)</f>
        <v>79</v>
      </c>
      <c r="Q10" s="1820"/>
      <c r="R10" s="1819">
        <f>SUM(R4:R9)</f>
        <v>79</v>
      </c>
      <c r="S10" s="1821"/>
      <c r="T10" s="1820">
        <f>SUM(T4:T9)</f>
        <v>79</v>
      </c>
      <c r="U10" s="1821"/>
      <c r="V10" s="1820">
        <f>SUM(V4:V9)</f>
        <v>79</v>
      </c>
      <c r="W10" s="1820"/>
      <c r="X10" s="1819">
        <f>SUM(X4:X9)</f>
        <v>79</v>
      </c>
      <c r="Y10" s="1820"/>
      <c r="Z10" s="1819">
        <f>SUM(Z4:Z9)</f>
        <v>79</v>
      </c>
      <c r="AA10" s="1821"/>
      <c r="AB10" s="1820">
        <f>SUM(AB4:AB9)</f>
        <v>79</v>
      </c>
      <c r="AC10" s="1821"/>
      <c r="AD10" s="1820">
        <f>SUM(AD4:AD9)</f>
        <v>79</v>
      </c>
      <c r="AE10" s="1820"/>
      <c r="AF10" s="1819">
        <f>SUM(AF4:AF9)</f>
        <v>79</v>
      </c>
      <c r="AG10" s="1821"/>
      <c r="AH10" s="1819">
        <f>SUM(AH4:AH9)</f>
        <v>79</v>
      </c>
      <c r="AI10" s="1821"/>
      <c r="AJ10" s="1820">
        <f>SUM(AJ4:AJ9)</f>
        <v>79</v>
      </c>
      <c r="AK10" s="1821"/>
      <c r="AL10" s="1819">
        <f>SUM(AL4:AL9)</f>
        <v>79</v>
      </c>
      <c r="AM10" s="1820"/>
      <c r="AN10" s="1819">
        <f>SUM(AN4:AN9)</f>
        <v>79</v>
      </c>
      <c r="AO10" s="1821"/>
      <c r="AP10" s="1819">
        <f>SUM(AP4:AP9)</f>
        <v>66</v>
      </c>
      <c r="AQ10" s="1821"/>
      <c r="AR10" s="1820">
        <f>SUM(AR4:AR9)</f>
        <v>59</v>
      </c>
      <c r="AS10" s="1821"/>
      <c r="AT10" s="1819">
        <f>SUM(AT4:AT9)</f>
        <v>54</v>
      </c>
      <c r="AU10" s="1820"/>
      <c r="AV10" s="1819">
        <f>SUM(AV4:AV9)</f>
        <v>35</v>
      </c>
      <c r="AW10" s="1821"/>
      <c r="AX10" s="1819">
        <f>SUM(AX4:AX9)</f>
        <v>23</v>
      </c>
      <c r="AY10" s="1821"/>
      <c r="AZ10" s="1820">
        <f>SUM(AZ4:AZ9)</f>
        <v>10</v>
      </c>
      <c r="BA10" s="1821"/>
      <c r="BB10" s="1819">
        <f>SUM(BB4:BB9)</f>
        <v>3</v>
      </c>
      <c r="BC10" s="1820"/>
      <c r="BD10" s="1819">
        <f>SUM(BD4:BD9)</f>
        <v>0</v>
      </c>
      <c r="BE10" s="1821"/>
      <c r="BF10" s="1819">
        <f>SUM(BF4:BF9)</f>
        <v>0</v>
      </c>
      <c r="BG10" s="1821"/>
      <c r="BH10" s="1820">
        <f>SUM(BH4:BH9)</f>
        <v>0</v>
      </c>
      <c r="BI10" s="1821"/>
      <c r="BJ10" s="1776"/>
    </row>
    <row r="11" spans="1:63" ht="15" customHeight="1">
      <c r="A11" s="1435" t="s">
        <v>854</v>
      </c>
      <c r="B11" s="1436"/>
      <c r="C11" s="1436"/>
      <c r="D11" s="1437"/>
      <c r="E11" s="406" t="s">
        <v>886</v>
      </c>
      <c r="F11" s="1817">
        <f>IF(AND(F10&gt;0,ROUND((TRUNC(F4/3,1)+TRUNC((F5+F6)/6,1)+TRUNC(F7/20,1)+TRUNC((F8+F9)/30,1)),0)&lt;2),2,ROUND((TRUNC(F4/3,1)+TRUNC((F5+F6)/6,1)+TRUNC(F7/20,1)+TRUNC((F8+F9)/30,1)),0))</f>
        <v>0</v>
      </c>
      <c r="G11" s="1818"/>
      <c r="H11" s="1817">
        <f>IF(AND(H$10&gt;0,ROUND((TRUNC(H$4/3,1)+TRUNC((H$5+H$6)/6,1)+TRUNC(H$7/20,1)+TRUNC((H$8+H$9)/30,1)),0)&lt;2),2,ROUND((TRUNC(H$4/3,1)+TRUNC((H$5+H$6)/6,1)+TRUNC(H$7/20,1)+TRUNC((H$8+H$9)/30,1)),0))</f>
        <v>2</v>
      </c>
      <c r="I11" s="1818"/>
      <c r="J11" s="1817">
        <f t="shared" ref="J11" si="0">IF(AND(J$10&gt;0,ROUND((TRUNC(J$4/3,1)+TRUNC((J$5+J$6)/6,1)+TRUNC(J$7/20,1)+TRUNC((J$8+J$9)/30,1)),0)&lt;2),2,ROUND((TRUNC(J$4/3,1)+TRUNC((J$5+J$6)/6,1)+TRUNC(J$7/20,1)+TRUNC((J$8+J$9)/30,1)),0))</f>
        <v>3</v>
      </c>
      <c r="K11" s="1818"/>
      <c r="L11" s="1817">
        <f t="shared" ref="L11" si="1">IF(AND(L$10&gt;0,ROUND((TRUNC(L$4/3,1)+TRUNC((L$5+L$6)/6,1)+TRUNC(L$7/20,1)+TRUNC((L$8+L$9)/30,1)),0)&lt;2),2,ROUND((TRUNC(L$4/3,1)+TRUNC((L$5+L$6)/6,1)+TRUNC(L$7/20,1)+TRUNC((L$8+L$9)/30,1)),0))</f>
        <v>5</v>
      </c>
      <c r="M11" s="1818"/>
      <c r="N11" s="1817">
        <f t="shared" ref="N11" si="2">IF(AND(N$10&gt;0,ROUND((TRUNC(N$4/3,1)+TRUNC((N$5+N$6)/6,1)+TRUNC(N$7/20,1)+TRUNC((N$8+N$9)/30,1)),0)&lt;2),2,ROUND((TRUNC(N$4/3,1)+TRUNC((N$5+N$6)/6,1)+TRUNC(N$7/20,1)+TRUNC((N$8+N$9)/30,1)),0))</f>
        <v>5</v>
      </c>
      <c r="O11" s="1818"/>
      <c r="P11" s="1817">
        <f t="shared" ref="P11" si="3">IF(AND(P$10&gt;0,ROUND((TRUNC(P$4/3,1)+TRUNC((P$5+P$6)/6,1)+TRUNC(P$7/20,1)+TRUNC((P$8+P$9)/30,1)),0)&lt;2),2,ROUND((TRUNC(P$4/3,1)+TRUNC((P$5+P$6)/6,1)+TRUNC(P$7/20,1)+TRUNC((P$8+P$9)/30,1)),0))</f>
        <v>5</v>
      </c>
      <c r="Q11" s="1818"/>
      <c r="R11" s="1817">
        <f t="shared" ref="R11" si="4">IF(AND(R$10&gt;0,ROUND((TRUNC(R$4/3,1)+TRUNC((R$5+R$6)/6,1)+TRUNC(R$7/20,1)+TRUNC((R$8+R$9)/30,1)),0)&lt;2),2,ROUND((TRUNC(R$4/3,1)+TRUNC((R$5+R$6)/6,1)+TRUNC(R$7/20,1)+TRUNC((R$8+R$9)/30,1)),0))</f>
        <v>5</v>
      </c>
      <c r="S11" s="1818"/>
      <c r="T11" s="1817">
        <f t="shared" ref="T11" si="5">IF(AND(T$10&gt;0,ROUND((TRUNC(T$4/3,1)+TRUNC((T$5+T$6)/6,1)+TRUNC(T$7/20,1)+TRUNC((T$8+T$9)/30,1)),0)&lt;2),2,ROUND((TRUNC(T$4/3,1)+TRUNC((T$5+T$6)/6,1)+TRUNC(T$7/20,1)+TRUNC((T$8+T$9)/30,1)),0))</f>
        <v>5</v>
      </c>
      <c r="U11" s="1818"/>
      <c r="V11" s="1817">
        <f t="shared" ref="V11" si="6">IF(AND(V$10&gt;0,ROUND((TRUNC(V$4/3,1)+TRUNC((V$5+V$6)/6,1)+TRUNC(V$7/20,1)+TRUNC((V$8+V$9)/30,1)),0)&lt;2),2,ROUND((TRUNC(V$4/3,1)+TRUNC((V$5+V$6)/6,1)+TRUNC(V$7/20,1)+TRUNC((V$8+V$9)/30,1)),0))</f>
        <v>5</v>
      </c>
      <c r="W11" s="1818"/>
      <c r="X11" s="1817">
        <f t="shared" ref="X11" si="7">IF(AND(X$10&gt;0,ROUND((TRUNC(X$4/3,1)+TRUNC((X$5+X$6)/6,1)+TRUNC(X$7/20,1)+TRUNC((X$8+X$9)/30,1)),0)&lt;2),2,ROUND((TRUNC(X$4/3,1)+TRUNC((X$5+X$6)/6,1)+TRUNC(X$7/20,1)+TRUNC((X$8+X$9)/30,1)),0))</f>
        <v>5</v>
      </c>
      <c r="Y11" s="1818"/>
      <c r="Z11" s="1817">
        <f t="shared" ref="Z11" si="8">IF(AND(Z$10&gt;0,ROUND((TRUNC(Z$4/3,1)+TRUNC((Z$5+Z$6)/6,1)+TRUNC(Z$7/20,1)+TRUNC((Z$8+Z$9)/30,1)),0)&lt;2),2,ROUND((TRUNC(Z$4/3,1)+TRUNC((Z$5+Z$6)/6,1)+TRUNC(Z$7/20,1)+TRUNC((Z$8+Z$9)/30,1)),0))</f>
        <v>5</v>
      </c>
      <c r="AA11" s="1818"/>
      <c r="AB11" s="1817">
        <f t="shared" ref="AB11" si="9">IF(AND(AB$10&gt;0,ROUND((TRUNC(AB$4/3,1)+TRUNC((AB$5+AB$6)/6,1)+TRUNC(AB$7/20,1)+TRUNC((AB$8+AB$9)/30,1)),0)&lt;2),2,ROUND((TRUNC(AB$4/3,1)+TRUNC((AB$5+AB$6)/6,1)+TRUNC(AB$7/20,1)+TRUNC((AB$8+AB$9)/30,1)),0))</f>
        <v>5</v>
      </c>
      <c r="AC11" s="1818"/>
      <c r="AD11" s="1817">
        <f t="shared" ref="AD11" si="10">IF(AND(AD$10&gt;0,ROUND((TRUNC(AD$4/3,1)+TRUNC((AD$5+AD$6)/6,1)+TRUNC(AD$7/20,1)+TRUNC((AD$8+AD$9)/30,1)),0)&lt;2),2,ROUND((TRUNC(AD$4/3,1)+TRUNC((AD$5+AD$6)/6,1)+TRUNC(AD$7/20,1)+TRUNC((AD$8+AD$9)/30,1)),0))</f>
        <v>5</v>
      </c>
      <c r="AE11" s="1818"/>
      <c r="AF11" s="1817">
        <f t="shared" ref="AF11" si="11">IF(AND(AF$10&gt;0,ROUND((TRUNC(AF$4/3,1)+TRUNC((AF$5+AF$6)/6,1)+TRUNC(AF$7/20,1)+TRUNC((AF$8+AF$9)/30,1)),0)&lt;2),2,ROUND((TRUNC(AF$4/3,1)+TRUNC((AF$5+AF$6)/6,1)+TRUNC(AF$7/20,1)+TRUNC((AF$8+AF$9)/30,1)),0))</f>
        <v>5</v>
      </c>
      <c r="AG11" s="1818"/>
      <c r="AH11" s="1817">
        <f t="shared" ref="AH11" si="12">IF(AND(AH$10&gt;0,ROUND((TRUNC(AH$4/3,1)+TRUNC((AH$5+AH$6)/6,1)+TRUNC(AH$7/20,1)+TRUNC((AH$8+AH$9)/30,1)),0)&lt;2),2,ROUND((TRUNC(AH$4/3,1)+TRUNC((AH$5+AH$6)/6,1)+TRUNC(AH$7/20,1)+TRUNC((AH$8+AH$9)/30,1)),0))</f>
        <v>5</v>
      </c>
      <c r="AI11" s="1818"/>
      <c r="AJ11" s="1817">
        <f t="shared" ref="AJ11" si="13">IF(AND(AJ$10&gt;0,ROUND((TRUNC(AJ$4/3,1)+TRUNC((AJ$5+AJ$6)/6,1)+TRUNC(AJ$7/20,1)+TRUNC((AJ$8+AJ$9)/30,1)),0)&lt;2),2,ROUND((TRUNC(AJ$4/3,1)+TRUNC((AJ$5+AJ$6)/6,1)+TRUNC(AJ$7/20,1)+TRUNC((AJ$8+AJ$9)/30,1)),0))</f>
        <v>5</v>
      </c>
      <c r="AK11" s="1818"/>
      <c r="AL11" s="1817">
        <f t="shared" ref="AL11" si="14">IF(AND(AL$10&gt;0,ROUND((TRUNC(AL$4/3,1)+TRUNC((AL$5+AL$6)/6,1)+TRUNC(AL$7/20,1)+TRUNC((AL$8+AL$9)/30,1)),0)&lt;2),2,ROUND((TRUNC(AL$4/3,1)+TRUNC((AL$5+AL$6)/6,1)+TRUNC(AL$7/20,1)+TRUNC((AL$8+AL$9)/30,1)),0))</f>
        <v>5</v>
      </c>
      <c r="AM11" s="1818"/>
      <c r="AN11" s="1817">
        <f t="shared" ref="AN11" si="15">IF(AND(AN$10&gt;0,ROUND((TRUNC(AN$4/3,1)+TRUNC((AN$5+AN$6)/6,1)+TRUNC(AN$7/20,1)+TRUNC((AN$8+AN$9)/30,1)),0)&lt;2),2,ROUND((TRUNC(AN$4/3,1)+TRUNC((AN$5+AN$6)/6,1)+TRUNC(AN$7/20,1)+TRUNC((AN$8+AN$9)/30,1)),0))</f>
        <v>5</v>
      </c>
      <c r="AO11" s="1818"/>
      <c r="AP11" s="1817">
        <f t="shared" ref="AP11" si="16">IF(AND(AP$10&gt;0,ROUND((TRUNC(AP$4/3,1)+TRUNC((AP$5+AP$6)/6,1)+TRUNC(AP$7/20,1)+TRUNC((AP$8+AP$9)/30,1)),0)&lt;2),2,ROUND((TRUNC(AP$4/3,1)+TRUNC((AP$5+AP$6)/6,1)+TRUNC(AP$7/20,1)+TRUNC((AP$8+AP$9)/30,1)),0))</f>
        <v>5</v>
      </c>
      <c r="AQ11" s="1818"/>
      <c r="AR11" s="1817">
        <f t="shared" ref="AR11" si="17">IF(AND(AR$10&gt;0,ROUND((TRUNC(AR$4/3,1)+TRUNC((AR$5+AR$6)/6,1)+TRUNC(AR$7/20,1)+TRUNC((AR$8+AR$9)/30,1)),0)&lt;2),2,ROUND((TRUNC(AR$4/3,1)+TRUNC((AR$5+AR$6)/6,1)+TRUNC(AR$7/20,1)+TRUNC((AR$8+AR$9)/30,1)),0))</f>
        <v>4</v>
      </c>
      <c r="AS11" s="1818"/>
      <c r="AT11" s="1817">
        <f t="shared" ref="AT11" si="18">IF(AND(AT$10&gt;0,ROUND((TRUNC(AT$4/3,1)+TRUNC((AT$5+AT$6)/6,1)+TRUNC(AT$7/20,1)+TRUNC((AT$8+AT$9)/30,1)),0)&lt;2),2,ROUND((TRUNC(AT$4/3,1)+TRUNC((AT$5+AT$6)/6,1)+TRUNC(AT$7/20,1)+TRUNC((AT$8+AT$9)/30,1)),0))</f>
        <v>4</v>
      </c>
      <c r="AU11" s="1818"/>
      <c r="AV11" s="1817">
        <f t="shared" ref="AV11" si="19">IF(AND(AV$10&gt;0,ROUND((TRUNC(AV$4/3,1)+TRUNC((AV$5+AV$6)/6,1)+TRUNC(AV$7/20,1)+TRUNC((AV$8+AV$9)/30,1)),0)&lt;2),2,ROUND((TRUNC(AV$4/3,1)+TRUNC((AV$5+AV$6)/6,1)+TRUNC(AV$7/20,1)+TRUNC((AV$8+AV$9)/30,1)),0))</f>
        <v>3</v>
      </c>
      <c r="AW11" s="1818"/>
      <c r="AX11" s="1817">
        <f t="shared" ref="AX11" si="20">IF(AND(AX$10&gt;0,ROUND((TRUNC(AX$4/3,1)+TRUNC((AX$5+AX$6)/6,1)+TRUNC(AX$7/20,1)+TRUNC((AX$8+AX$9)/30,1)),0)&lt;2),2,ROUND((TRUNC(AX$4/3,1)+TRUNC((AX$5+AX$6)/6,1)+TRUNC(AX$7/20,1)+TRUNC((AX$8+AX$9)/30,1)),0))</f>
        <v>2</v>
      </c>
      <c r="AY11" s="1818"/>
      <c r="AZ11" s="1817">
        <f t="shared" ref="AZ11" si="21">IF(AND(AZ$10&gt;0,ROUND((TRUNC(AZ$4/3,1)+TRUNC((AZ$5+AZ$6)/6,1)+TRUNC(AZ$7/20,1)+TRUNC((AZ$8+AZ$9)/30,1)),0)&lt;2),2,ROUND((TRUNC(AZ$4/3,1)+TRUNC((AZ$5+AZ$6)/6,1)+TRUNC(AZ$7/20,1)+TRUNC((AZ$8+AZ$9)/30,1)),0))</f>
        <v>2</v>
      </c>
      <c r="BA11" s="1818"/>
      <c r="BB11" s="1817">
        <f t="shared" ref="BB11" si="22">IF(AND(BB$10&gt;0,ROUND((TRUNC(BB$4/3,1)+TRUNC((BB$5+BB$6)/6,1)+TRUNC(BB$7/20,1)+TRUNC((BB$8+BB$9)/30,1)),0)&lt;2),2,ROUND((TRUNC(BB$4/3,1)+TRUNC((BB$5+BB$6)/6,1)+TRUNC(BB$7/20,1)+TRUNC((BB$8+BB$9)/30,1)),0))</f>
        <v>2</v>
      </c>
      <c r="BC11" s="1818"/>
      <c r="BD11" s="1817">
        <f t="shared" ref="BD11" si="23">IF(AND(BD$10&gt;0,ROUND((TRUNC(BD$4/3,1)+TRUNC((BD$5+BD$6)/6,1)+TRUNC(BD$7/20,1)+TRUNC((BD$8+BD$9)/30,1)),0)&lt;2),2,ROUND((TRUNC(BD$4/3,1)+TRUNC((BD$5+BD$6)/6,1)+TRUNC(BD$7/20,1)+TRUNC((BD$8+BD$9)/30,1)),0))</f>
        <v>0</v>
      </c>
      <c r="BE11" s="1818"/>
      <c r="BF11" s="1817">
        <f t="shared" ref="BF11" si="24">IF(AND(BF$10&gt;0,ROUND((TRUNC(BF$4/3,1)+TRUNC((BF$5+BF$6)/6,1)+TRUNC(BF$7/20,1)+TRUNC((BF$8+BF$9)/30,1)),0)&lt;2),2,ROUND((TRUNC(BF$4/3,1)+TRUNC((BF$5+BF$6)/6,1)+TRUNC(BF$7/20,1)+TRUNC((BF$8+BF$9)/30,1)),0))</f>
        <v>0</v>
      </c>
      <c r="BG11" s="1818"/>
      <c r="BH11" s="1817">
        <f t="shared" ref="BH11" si="25">IF(AND(BH$10&gt;0,ROUND((TRUNC(BH$4/3,1)+TRUNC((BH$5+BH$6)/6,1)+TRUNC(BH$7/20,1)+TRUNC((BH$8+BH$9)/30,1)),0)&lt;2),2,ROUND((TRUNC(BH$4/3,1)+TRUNC((BH$5+BH$6)/6,1)+TRUNC(BH$7/20,1)+TRUNC((BH$8+BH$9)/30,1)),0))</f>
        <v>0</v>
      </c>
      <c r="BI11" s="1818"/>
      <c r="BJ11" s="1777"/>
    </row>
    <row r="12" spans="1:63" ht="15" customHeight="1">
      <c r="A12" s="1453"/>
      <c r="B12" s="1454"/>
      <c r="C12" s="1454"/>
      <c r="D12" s="1455"/>
      <c r="E12" s="407" t="s">
        <v>887</v>
      </c>
      <c r="F12" s="1815">
        <f>IF(AND(F11&gt;0,ROUND((TRUNC(F5/3,1)+TRUNC((F6+F7)/6,1)+TRUNC(F8/20,1)+TRUNC((F9+F10)/30,1)),0)&lt;2),2,ROUND((TRUNC(F5/3,1)+TRUNC((F6+F7)/6,1)+TRUNC(F8/20,1)+TRUNC((F9+F10)/30,1)),0))</f>
        <v>0</v>
      </c>
      <c r="G12" s="1816"/>
      <c r="H12" s="1815">
        <f>IF(AND(H$10&gt;0,ROUND((TRUNC(H$4/3,1)+TRUNC((H$5+H$6)/6,1)+TRUNC(H$7/15,1)+TRUNC((H$8+H$9)/25,1)),0)&lt;2),2,ROUND((TRUNC(H$4/3,1)+TRUNC((H$5+H$6)/6,1)+TRUNC(H$7/15,1)+TRUNC((H$8+H$9)/25,1)),0))</f>
        <v>2</v>
      </c>
      <c r="I12" s="1816"/>
      <c r="J12" s="1815">
        <f t="shared" ref="J12" si="26">IF(AND(J$10&gt;0,ROUND((TRUNC(J$4/3,1)+TRUNC((J$5+J$6)/6,1)+TRUNC(J$7/15,1)+TRUNC((J$8+J$9)/25,1)),0)&lt;2),2,ROUND((TRUNC(J$4/3,1)+TRUNC((J$5+J$6)/6,1)+TRUNC(J$7/15,1)+TRUNC((J$8+J$9)/25,1)),0))</f>
        <v>3</v>
      </c>
      <c r="K12" s="1816"/>
      <c r="L12" s="1815">
        <f t="shared" ref="L12" si="27">IF(AND(L$10&gt;0,ROUND((TRUNC(L$4/3,1)+TRUNC((L$5+L$6)/6,1)+TRUNC(L$7/15,1)+TRUNC((L$8+L$9)/25,1)),0)&lt;2),2,ROUND((TRUNC(L$4/3,1)+TRUNC((L$5+L$6)/6,1)+TRUNC(L$7/15,1)+TRUNC((L$8+L$9)/25,1)),0))</f>
        <v>6</v>
      </c>
      <c r="M12" s="1816"/>
      <c r="N12" s="1815">
        <f t="shared" ref="N12" si="28">IF(AND(N$10&gt;0,ROUND((TRUNC(N$4/3,1)+TRUNC((N$5+N$6)/6,1)+TRUNC(N$7/15,1)+TRUNC((N$8+N$9)/25,1)),0)&lt;2),2,ROUND((TRUNC(N$4/3,1)+TRUNC((N$5+N$6)/6,1)+TRUNC(N$7/15,1)+TRUNC((N$8+N$9)/25,1)),0))</f>
        <v>6</v>
      </c>
      <c r="O12" s="1816"/>
      <c r="P12" s="1815">
        <f t="shared" ref="P12" si="29">IF(AND(P$10&gt;0,ROUND((TRUNC(P$4/3,1)+TRUNC((P$5+P$6)/6,1)+TRUNC(P$7/15,1)+TRUNC((P$8+P$9)/25,1)),0)&lt;2),2,ROUND((TRUNC(P$4/3,1)+TRUNC((P$5+P$6)/6,1)+TRUNC(P$7/15,1)+TRUNC((P$8+P$9)/25,1)),0))</f>
        <v>6</v>
      </c>
      <c r="Q12" s="1816"/>
      <c r="R12" s="1815">
        <f t="shared" ref="R12" si="30">IF(AND(R$10&gt;0,ROUND((TRUNC(R$4/3,1)+TRUNC((R$5+R$6)/6,1)+TRUNC(R$7/15,1)+TRUNC((R$8+R$9)/25,1)),0)&lt;2),2,ROUND((TRUNC(R$4/3,1)+TRUNC((R$5+R$6)/6,1)+TRUNC(R$7/15,1)+TRUNC((R$8+R$9)/25,1)),0))</f>
        <v>6</v>
      </c>
      <c r="S12" s="1816"/>
      <c r="T12" s="1815">
        <f t="shared" ref="T12" si="31">IF(AND(T$10&gt;0,ROUND((TRUNC(T$4/3,1)+TRUNC((T$5+T$6)/6,1)+TRUNC(T$7/15,1)+TRUNC((T$8+T$9)/25,1)),0)&lt;2),2,ROUND((TRUNC(T$4/3,1)+TRUNC((T$5+T$6)/6,1)+TRUNC(T$7/15,1)+TRUNC((T$8+T$9)/25,1)),0))</f>
        <v>6</v>
      </c>
      <c r="U12" s="1816"/>
      <c r="V12" s="1815">
        <f t="shared" ref="V12" si="32">IF(AND(V$10&gt;0,ROUND((TRUNC(V$4/3,1)+TRUNC((V$5+V$6)/6,1)+TRUNC(V$7/15,1)+TRUNC((V$8+V$9)/25,1)),0)&lt;2),2,ROUND((TRUNC(V$4/3,1)+TRUNC((V$5+V$6)/6,1)+TRUNC(V$7/15,1)+TRUNC((V$8+V$9)/25,1)),0))</f>
        <v>6</v>
      </c>
      <c r="W12" s="1816"/>
      <c r="X12" s="1815">
        <f t="shared" ref="X12" si="33">IF(AND(X$10&gt;0,ROUND((TRUNC(X$4/3,1)+TRUNC((X$5+X$6)/6,1)+TRUNC(X$7/15,1)+TRUNC((X$8+X$9)/25,1)),0)&lt;2),2,ROUND((TRUNC(X$4/3,1)+TRUNC((X$5+X$6)/6,1)+TRUNC(X$7/15,1)+TRUNC((X$8+X$9)/25,1)),0))</f>
        <v>6</v>
      </c>
      <c r="Y12" s="1816"/>
      <c r="Z12" s="1815">
        <f t="shared" ref="Z12" si="34">IF(AND(Z$10&gt;0,ROUND((TRUNC(Z$4/3,1)+TRUNC((Z$5+Z$6)/6,1)+TRUNC(Z$7/15,1)+TRUNC((Z$8+Z$9)/25,1)),0)&lt;2),2,ROUND((TRUNC(Z$4/3,1)+TRUNC((Z$5+Z$6)/6,1)+TRUNC(Z$7/15,1)+TRUNC((Z$8+Z$9)/25,1)),0))</f>
        <v>6</v>
      </c>
      <c r="AA12" s="1816"/>
      <c r="AB12" s="1815">
        <f t="shared" ref="AB12" si="35">IF(AND(AB$10&gt;0,ROUND((TRUNC(AB$4/3,1)+TRUNC((AB$5+AB$6)/6,1)+TRUNC(AB$7/15,1)+TRUNC((AB$8+AB$9)/25,1)),0)&lt;2),2,ROUND((TRUNC(AB$4/3,1)+TRUNC((AB$5+AB$6)/6,1)+TRUNC(AB$7/15,1)+TRUNC((AB$8+AB$9)/25,1)),0))</f>
        <v>6</v>
      </c>
      <c r="AC12" s="1816"/>
      <c r="AD12" s="1815">
        <f t="shared" ref="AD12" si="36">IF(AND(AD$10&gt;0,ROUND((TRUNC(AD$4/3,1)+TRUNC((AD$5+AD$6)/6,1)+TRUNC(AD$7/15,1)+TRUNC((AD$8+AD$9)/25,1)),0)&lt;2),2,ROUND((TRUNC(AD$4/3,1)+TRUNC((AD$5+AD$6)/6,1)+TRUNC(AD$7/15,1)+TRUNC((AD$8+AD$9)/25,1)),0))</f>
        <v>6</v>
      </c>
      <c r="AE12" s="1816"/>
      <c r="AF12" s="1815">
        <f t="shared" ref="AF12" si="37">IF(AND(AF$10&gt;0,ROUND((TRUNC(AF$4/3,1)+TRUNC((AF$5+AF$6)/6,1)+TRUNC(AF$7/15,1)+TRUNC((AF$8+AF$9)/25,1)),0)&lt;2),2,ROUND((TRUNC(AF$4/3,1)+TRUNC((AF$5+AF$6)/6,1)+TRUNC(AF$7/15,1)+TRUNC((AF$8+AF$9)/25,1)),0))</f>
        <v>6</v>
      </c>
      <c r="AG12" s="1816"/>
      <c r="AH12" s="1815">
        <f t="shared" ref="AH12" si="38">IF(AND(AH$10&gt;0,ROUND((TRUNC(AH$4/3,1)+TRUNC((AH$5+AH$6)/6,1)+TRUNC(AH$7/15,1)+TRUNC((AH$8+AH$9)/25,1)),0)&lt;2),2,ROUND((TRUNC(AH$4/3,1)+TRUNC((AH$5+AH$6)/6,1)+TRUNC(AH$7/15,1)+TRUNC((AH$8+AH$9)/25,1)),0))</f>
        <v>6</v>
      </c>
      <c r="AI12" s="1816"/>
      <c r="AJ12" s="1815">
        <f t="shared" ref="AJ12" si="39">IF(AND(AJ$10&gt;0,ROUND((TRUNC(AJ$4/3,1)+TRUNC((AJ$5+AJ$6)/6,1)+TRUNC(AJ$7/15,1)+TRUNC((AJ$8+AJ$9)/25,1)),0)&lt;2),2,ROUND((TRUNC(AJ$4/3,1)+TRUNC((AJ$5+AJ$6)/6,1)+TRUNC(AJ$7/15,1)+TRUNC((AJ$8+AJ$9)/25,1)),0))</f>
        <v>6</v>
      </c>
      <c r="AK12" s="1816"/>
      <c r="AL12" s="1815">
        <f t="shared" ref="AL12" si="40">IF(AND(AL$10&gt;0,ROUND((TRUNC(AL$4/3,1)+TRUNC((AL$5+AL$6)/6,1)+TRUNC(AL$7/15,1)+TRUNC((AL$8+AL$9)/25,1)),0)&lt;2),2,ROUND((TRUNC(AL$4/3,1)+TRUNC((AL$5+AL$6)/6,1)+TRUNC(AL$7/15,1)+TRUNC((AL$8+AL$9)/25,1)),0))</f>
        <v>6</v>
      </c>
      <c r="AM12" s="1816"/>
      <c r="AN12" s="1815">
        <f t="shared" ref="AN12" si="41">IF(AND(AN$10&gt;0,ROUND((TRUNC(AN$4/3,1)+TRUNC((AN$5+AN$6)/6,1)+TRUNC(AN$7/15,1)+TRUNC((AN$8+AN$9)/25,1)),0)&lt;2),2,ROUND((TRUNC(AN$4/3,1)+TRUNC((AN$5+AN$6)/6,1)+TRUNC(AN$7/15,1)+TRUNC((AN$8+AN$9)/25,1)),0))</f>
        <v>6</v>
      </c>
      <c r="AO12" s="1816"/>
      <c r="AP12" s="1815">
        <f t="shared" ref="AP12" si="42">IF(AND(AP$10&gt;0,ROUND((TRUNC(AP$4/3,1)+TRUNC((AP$5+AP$6)/6,1)+TRUNC(AP$7/15,1)+TRUNC((AP$8+AP$9)/25,1)),0)&lt;2),2,ROUND((TRUNC(AP$4/3,1)+TRUNC((AP$5+AP$6)/6,1)+TRUNC(AP$7/15,1)+TRUNC((AP$8+AP$9)/25,1)),0))</f>
        <v>5</v>
      </c>
      <c r="AQ12" s="1816"/>
      <c r="AR12" s="1815">
        <f t="shared" ref="AR12" si="43">IF(AND(AR$10&gt;0,ROUND((TRUNC(AR$4/3,1)+TRUNC((AR$5+AR$6)/6,1)+TRUNC(AR$7/15,1)+TRUNC((AR$8+AR$9)/25,1)),0)&lt;2),2,ROUND((TRUNC(AR$4/3,1)+TRUNC((AR$5+AR$6)/6,1)+TRUNC(AR$7/15,1)+TRUNC((AR$8+AR$9)/25,1)),0))</f>
        <v>4</v>
      </c>
      <c r="AS12" s="1816"/>
      <c r="AT12" s="1815">
        <f t="shared" ref="AT12" si="44">IF(AND(AT$10&gt;0,ROUND((TRUNC(AT$4/3,1)+TRUNC((AT$5+AT$6)/6,1)+TRUNC(AT$7/15,1)+TRUNC((AT$8+AT$9)/25,1)),0)&lt;2),2,ROUND((TRUNC(AT$4/3,1)+TRUNC((AT$5+AT$6)/6,1)+TRUNC(AT$7/15,1)+TRUNC((AT$8+AT$9)/25,1)),0))</f>
        <v>4</v>
      </c>
      <c r="AU12" s="1816"/>
      <c r="AV12" s="1815">
        <f t="shared" ref="AV12" si="45">IF(AND(AV$10&gt;0,ROUND((TRUNC(AV$4/3,1)+TRUNC((AV$5+AV$6)/6,1)+TRUNC(AV$7/15,1)+TRUNC((AV$8+AV$9)/25,1)),0)&lt;2),2,ROUND((TRUNC(AV$4/3,1)+TRUNC((AV$5+AV$6)/6,1)+TRUNC(AV$7/15,1)+TRUNC((AV$8+AV$9)/25,1)),0))</f>
        <v>3</v>
      </c>
      <c r="AW12" s="1816"/>
      <c r="AX12" s="1815">
        <f t="shared" ref="AX12" si="46">IF(AND(AX$10&gt;0,ROUND((TRUNC(AX$4/3,1)+TRUNC((AX$5+AX$6)/6,1)+TRUNC(AX$7/15,1)+TRUNC((AX$8+AX$9)/25,1)),0)&lt;2),2,ROUND((TRUNC(AX$4/3,1)+TRUNC((AX$5+AX$6)/6,1)+TRUNC(AX$7/15,1)+TRUNC((AX$8+AX$9)/25,1)),0))</f>
        <v>2</v>
      </c>
      <c r="AY12" s="1816"/>
      <c r="AZ12" s="1815">
        <f t="shared" ref="AZ12" si="47">IF(AND(AZ$10&gt;0,ROUND((TRUNC(AZ$4/3,1)+TRUNC((AZ$5+AZ$6)/6,1)+TRUNC(AZ$7/15,1)+TRUNC((AZ$8+AZ$9)/25,1)),0)&lt;2),2,ROUND((TRUNC(AZ$4/3,1)+TRUNC((AZ$5+AZ$6)/6,1)+TRUNC(AZ$7/15,1)+TRUNC((AZ$8+AZ$9)/25,1)),0))</f>
        <v>2</v>
      </c>
      <c r="BA12" s="1816"/>
      <c r="BB12" s="1815">
        <f t="shared" ref="BB12" si="48">IF(AND(BB$10&gt;0,ROUND((TRUNC(BB$4/3,1)+TRUNC((BB$5+BB$6)/6,1)+TRUNC(BB$7/15,1)+TRUNC((BB$8+BB$9)/25,1)),0)&lt;2),2,ROUND((TRUNC(BB$4/3,1)+TRUNC((BB$5+BB$6)/6,1)+TRUNC(BB$7/15,1)+TRUNC((BB$8+BB$9)/25,1)),0))</f>
        <v>2</v>
      </c>
      <c r="BC12" s="1816"/>
      <c r="BD12" s="1815">
        <f>IF(AND(BD11&gt;0,ROUND((TRUNC(BD5/3,1)+TRUNC((BD6+BD7)/6,1)+TRUNC(BD8/20,1)+TRUNC((BD9+BD10)/30,1)),0)&lt;2),2,ROUND((TRUNC(BD5/3,1)+TRUNC((BD6+BD7)/6,1)+TRUNC(BD8/20,1)+TRUNC((BD9+BD10)/30,1)),0))</f>
        <v>0</v>
      </c>
      <c r="BE12" s="1837"/>
      <c r="BF12" s="1815">
        <f>IF(AND(BF11&gt;0,ROUND((TRUNC(BF5/3,1)+TRUNC((BF6+BF7)/6,1)+TRUNC(BF8/20,1)+TRUNC((BF9+BF10)/30,1)),0)&lt;2),2,ROUND((TRUNC(BF5/3,1)+TRUNC((BF6+BF7)/6,1)+TRUNC(BF8/20,1)+TRUNC((BF9+BF10)/30,1)),0))</f>
        <v>0</v>
      </c>
      <c r="BG12" s="1837"/>
      <c r="BH12" s="1816">
        <f>IF(AND(BH11&gt;0,ROUND((TRUNC(BH5/3,1)+TRUNC((BH6+BH7)/6,1)+TRUNC(BH8/20,1)+TRUNC((BH9+BH10)/30,1)),0)&lt;2),2,ROUND((TRUNC(BH5/3,1)+TRUNC((BH6+BH7)/6,1)+TRUNC(BH8/20,1)+TRUNC((BH9+BH10)/30,1)),0))</f>
        <v>0</v>
      </c>
      <c r="BI12" s="1837"/>
      <c r="BJ12" s="408" t="s">
        <v>888</v>
      </c>
    </row>
    <row r="13" spans="1:63" ht="6" customHeight="1">
      <c r="A13" s="1797" t="s">
        <v>1290</v>
      </c>
      <c r="B13" s="1831" t="s">
        <v>1282</v>
      </c>
      <c r="C13" s="1832"/>
      <c r="D13" s="958" t="s">
        <v>84</v>
      </c>
      <c r="E13" s="1828" t="s">
        <v>855</v>
      </c>
      <c r="F13" s="409"/>
      <c r="G13" s="410"/>
      <c r="H13" s="409"/>
      <c r="I13" s="410"/>
      <c r="J13" s="409"/>
      <c r="K13" s="411"/>
      <c r="L13" s="410"/>
      <c r="M13" s="411"/>
      <c r="N13" s="410"/>
      <c r="O13" s="410"/>
      <c r="P13" s="409"/>
      <c r="Q13" s="410"/>
      <c r="R13" s="409"/>
      <c r="S13" s="411"/>
      <c r="T13" s="410"/>
      <c r="U13" s="411"/>
      <c r="V13" s="410"/>
      <c r="W13" s="410"/>
      <c r="X13" s="409"/>
      <c r="Y13" s="410"/>
      <c r="Z13" s="409"/>
      <c r="AA13" s="411"/>
      <c r="AB13" s="410"/>
      <c r="AC13" s="412"/>
      <c r="AD13" s="413"/>
      <c r="AE13" s="413"/>
      <c r="AF13" s="409"/>
      <c r="AG13" s="411"/>
      <c r="AH13" s="409"/>
      <c r="AI13" s="411"/>
      <c r="AJ13" s="410"/>
      <c r="AK13" s="411"/>
      <c r="AL13" s="409"/>
      <c r="AM13" s="410"/>
      <c r="AN13" s="409"/>
      <c r="AO13" s="411"/>
      <c r="AP13" s="409"/>
      <c r="AQ13" s="411"/>
      <c r="AR13" s="410"/>
      <c r="AS13" s="411"/>
      <c r="AT13" s="409"/>
      <c r="AU13" s="410"/>
      <c r="AV13" s="409"/>
      <c r="AW13" s="411"/>
      <c r="AX13" s="409"/>
      <c r="AY13" s="411"/>
      <c r="AZ13" s="410"/>
      <c r="BA13" s="411"/>
      <c r="BB13" s="410"/>
      <c r="BC13" s="411"/>
      <c r="BD13" s="409"/>
      <c r="BE13" s="411"/>
      <c r="BF13" s="409"/>
      <c r="BG13" s="411"/>
      <c r="BH13" s="410"/>
      <c r="BI13" s="411"/>
      <c r="BJ13" s="1075" t="s">
        <v>889</v>
      </c>
    </row>
    <row r="14" spans="1:63" ht="3" customHeight="1">
      <c r="A14" s="1808"/>
      <c r="B14" s="1833"/>
      <c r="C14" s="1834"/>
      <c r="D14" s="958"/>
      <c r="E14" s="1829"/>
      <c r="F14" s="414"/>
      <c r="G14" s="415"/>
      <c r="H14" s="414"/>
      <c r="I14" s="415"/>
      <c r="J14" s="414"/>
      <c r="K14" s="416"/>
      <c r="L14" s="417"/>
      <c r="M14" s="416"/>
      <c r="N14" s="417"/>
      <c r="O14" s="417"/>
      <c r="P14" s="418"/>
      <c r="Q14" s="417"/>
      <c r="R14" s="418"/>
      <c r="S14" s="416"/>
      <c r="T14" s="417"/>
      <c r="U14" s="416"/>
      <c r="V14" s="417"/>
      <c r="W14" s="417"/>
      <c r="X14" s="418"/>
      <c r="Y14" s="417"/>
      <c r="Z14" s="418"/>
      <c r="AA14" s="416"/>
      <c r="AB14" s="417"/>
      <c r="AC14" s="419"/>
      <c r="AD14" s="420"/>
      <c r="AE14" s="420"/>
      <c r="AF14" s="418"/>
      <c r="AG14" s="416"/>
      <c r="AH14" s="418"/>
      <c r="AI14" s="416"/>
      <c r="AJ14" s="417"/>
      <c r="AK14" s="416"/>
      <c r="AL14" s="418"/>
      <c r="AM14" s="417"/>
      <c r="AN14" s="418"/>
      <c r="AO14" s="416"/>
      <c r="AP14" s="418"/>
      <c r="AQ14" s="416"/>
      <c r="AR14" s="417"/>
      <c r="AS14" s="416"/>
      <c r="AT14" s="418"/>
      <c r="AU14" s="415"/>
      <c r="AV14" s="414"/>
      <c r="AW14" s="421"/>
      <c r="AX14" s="414"/>
      <c r="AY14" s="421"/>
      <c r="AZ14" s="415"/>
      <c r="BA14" s="421"/>
      <c r="BB14" s="415"/>
      <c r="BC14" s="421"/>
      <c r="BD14" s="414"/>
      <c r="BE14" s="421"/>
      <c r="BF14" s="414"/>
      <c r="BG14" s="421"/>
      <c r="BH14" s="415"/>
      <c r="BI14" s="421"/>
      <c r="BJ14" s="1823"/>
    </row>
    <row r="15" spans="1:63" ht="6" customHeight="1">
      <c r="A15" s="1808"/>
      <c r="B15" s="1833"/>
      <c r="C15" s="1834"/>
      <c r="D15" s="958"/>
      <c r="E15" s="1830"/>
      <c r="F15" s="544"/>
      <c r="G15" s="422"/>
      <c r="H15" s="544"/>
      <c r="I15" s="422"/>
      <c r="J15" s="544"/>
      <c r="K15" s="423"/>
      <c r="L15" s="422"/>
      <c r="M15" s="423"/>
      <c r="N15" s="422"/>
      <c r="O15" s="422"/>
      <c r="P15" s="544"/>
      <c r="Q15" s="422"/>
      <c r="R15" s="544"/>
      <c r="S15" s="423"/>
      <c r="T15" s="422"/>
      <c r="U15" s="423"/>
      <c r="V15" s="422"/>
      <c r="W15" s="422"/>
      <c r="X15" s="544"/>
      <c r="Y15" s="422"/>
      <c r="Z15" s="544"/>
      <c r="AA15" s="423"/>
      <c r="AB15" s="422"/>
      <c r="AC15" s="424"/>
      <c r="AD15" s="425"/>
      <c r="AE15" s="425"/>
      <c r="AF15" s="544"/>
      <c r="AG15" s="423"/>
      <c r="AH15" s="544"/>
      <c r="AI15" s="423"/>
      <c r="AJ15" s="422"/>
      <c r="AK15" s="423"/>
      <c r="AL15" s="544"/>
      <c r="AM15" s="422"/>
      <c r="AN15" s="544"/>
      <c r="AO15" s="423"/>
      <c r="AP15" s="544"/>
      <c r="AQ15" s="423"/>
      <c r="AR15" s="422"/>
      <c r="AS15" s="423"/>
      <c r="AT15" s="544"/>
      <c r="AU15" s="422"/>
      <c r="AV15" s="544"/>
      <c r="AW15" s="423"/>
      <c r="AX15" s="544"/>
      <c r="AY15" s="423"/>
      <c r="AZ15" s="422"/>
      <c r="BA15" s="423"/>
      <c r="BB15" s="422"/>
      <c r="BC15" s="423"/>
      <c r="BD15" s="544"/>
      <c r="BE15" s="423"/>
      <c r="BF15" s="544"/>
      <c r="BG15" s="423"/>
      <c r="BH15" s="422"/>
      <c r="BI15" s="423"/>
      <c r="BJ15" s="1823"/>
    </row>
    <row r="16" spans="1:63" ht="6" customHeight="1">
      <c r="A16" s="1808"/>
      <c r="B16" s="1435">
        <v>1</v>
      </c>
      <c r="C16" s="1840" t="s">
        <v>100</v>
      </c>
      <c r="D16" s="1802" t="s">
        <v>84</v>
      </c>
      <c r="E16" s="1770" t="s">
        <v>860</v>
      </c>
      <c r="F16" s="426"/>
      <c r="G16" s="427"/>
      <c r="H16" s="426"/>
      <c r="I16" s="427"/>
      <c r="J16" s="426"/>
      <c r="K16" s="428"/>
      <c r="L16" s="427"/>
      <c r="M16" s="428"/>
      <c r="N16" s="427"/>
      <c r="O16" s="427"/>
      <c r="P16" s="426"/>
      <c r="Q16" s="427"/>
      <c r="R16" s="426"/>
      <c r="S16" s="428"/>
      <c r="T16" s="427"/>
      <c r="U16" s="428"/>
      <c r="V16" s="427"/>
      <c r="W16" s="427"/>
      <c r="X16" s="426"/>
      <c r="Y16" s="428"/>
      <c r="Z16" s="427"/>
      <c r="AA16" s="427"/>
      <c r="AB16" s="426"/>
      <c r="AC16" s="428"/>
      <c r="AD16" s="427"/>
      <c r="AE16" s="427"/>
      <c r="AF16" s="426"/>
      <c r="AG16" s="428"/>
      <c r="AH16" s="427"/>
      <c r="AI16" s="427"/>
      <c r="AJ16" s="426"/>
      <c r="AK16" s="428"/>
      <c r="AL16" s="427"/>
      <c r="AM16" s="427"/>
      <c r="AN16" s="426"/>
      <c r="AO16" s="428"/>
      <c r="AP16" s="427"/>
      <c r="AQ16" s="427"/>
      <c r="AR16" s="426"/>
      <c r="AS16" s="428"/>
      <c r="AT16" s="427"/>
      <c r="AU16" s="427"/>
      <c r="AV16" s="426"/>
      <c r="AW16" s="428"/>
      <c r="AX16" s="427"/>
      <c r="AY16" s="427"/>
      <c r="AZ16" s="426"/>
      <c r="BA16" s="428"/>
      <c r="BB16" s="427"/>
      <c r="BC16" s="427"/>
      <c r="BD16" s="426"/>
      <c r="BE16" s="428"/>
      <c r="BF16" s="426"/>
      <c r="BG16" s="428"/>
      <c r="BH16" s="427"/>
      <c r="BI16" s="428"/>
      <c r="BJ16" s="1775" t="s">
        <v>890</v>
      </c>
      <c r="BK16" s="1778">
        <f>SUM(H16:BJ18)/4</f>
        <v>7.75</v>
      </c>
    </row>
    <row r="17" spans="1:63" ht="3" customHeight="1">
      <c r="A17" s="1808"/>
      <c r="B17" s="1803"/>
      <c r="C17" s="1840"/>
      <c r="D17" s="1802"/>
      <c r="E17" s="1770"/>
      <c r="F17" s="426"/>
      <c r="G17" s="427"/>
      <c r="H17" s="426">
        <v>1</v>
      </c>
      <c r="I17" s="426">
        <v>1</v>
      </c>
      <c r="J17" s="426">
        <v>1</v>
      </c>
      <c r="K17" s="426">
        <v>1</v>
      </c>
      <c r="L17" s="426">
        <v>1</v>
      </c>
      <c r="M17" s="426">
        <v>1</v>
      </c>
      <c r="N17" s="426">
        <v>1</v>
      </c>
      <c r="O17" s="426">
        <v>1</v>
      </c>
      <c r="P17" s="426">
        <v>1</v>
      </c>
      <c r="Q17" s="426">
        <v>1</v>
      </c>
      <c r="R17" s="426">
        <v>1</v>
      </c>
      <c r="S17" s="426">
        <v>1</v>
      </c>
      <c r="T17" s="426">
        <v>1</v>
      </c>
      <c r="U17" s="426">
        <v>1</v>
      </c>
      <c r="V17" s="426">
        <v>1</v>
      </c>
      <c r="W17" s="426">
        <v>1</v>
      </c>
      <c r="X17" s="426">
        <v>1</v>
      </c>
      <c r="Y17" s="426">
        <v>1</v>
      </c>
      <c r="Z17" s="426">
        <v>1</v>
      </c>
      <c r="AA17" s="426">
        <v>1</v>
      </c>
      <c r="AB17" s="426">
        <v>1</v>
      </c>
      <c r="AC17" s="426">
        <v>1</v>
      </c>
      <c r="AD17" s="426">
        <v>1</v>
      </c>
      <c r="AE17" s="426"/>
      <c r="AF17" s="426"/>
      <c r="AG17" s="426"/>
      <c r="AH17" s="426">
        <v>1</v>
      </c>
      <c r="AI17" s="426">
        <v>1</v>
      </c>
      <c r="AJ17" s="426">
        <v>1</v>
      </c>
      <c r="AK17" s="426">
        <v>1</v>
      </c>
      <c r="AL17" s="426">
        <v>1</v>
      </c>
      <c r="AM17" s="426">
        <v>1</v>
      </c>
      <c r="AN17" s="426">
        <v>1</v>
      </c>
      <c r="AO17" s="426">
        <v>1</v>
      </c>
      <c r="AP17" s="427"/>
      <c r="AQ17" s="427"/>
      <c r="AR17" s="426"/>
      <c r="AS17" s="428"/>
      <c r="AT17" s="427"/>
      <c r="AU17" s="427"/>
      <c r="AV17" s="426"/>
      <c r="AW17" s="428"/>
      <c r="AX17" s="427"/>
      <c r="AY17" s="427"/>
      <c r="AZ17" s="426"/>
      <c r="BA17" s="428"/>
      <c r="BB17" s="427"/>
      <c r="BC17" s="427"/>
      <c r="BD17" s="426"/>
      <c r="BE17" s="428"/>
      <c r="BF17" s="426"/>
      <c r="BG17" s="428"/>
      <c r="BH17" s="427"/>
      <c r="BI17" s="428"/>
      <c r="BJ17" s="1776"/>
      <c r="BK17" s="1778"/>
    </row>
    <row r="18" spans="1:63" ht="6" customHeight="1">
      <c r="A18" s="1808"/>
      <c r="B18" s="1803"/>
      <c r="C18" s="1840"/>
      <c r="D18" s="1802"/>
      <c r="E18" s="1771"/>
      <c r="F18" s="429"/>
      <c r="G18" s="430"/>
      <c r="H18" s="429"/>
      <c r="I18" s="430"/>
      <c r="J18" s="429"/>
      <c r="K18" s="431"/>
      <c r="L18" s="430"/>
      <c r="M18" s="431"/>
      <c r="N18" s="430"/>
      <c r="O18" s="430"/>
      <c r="P18" s="429"/>
      <c r="Q18" s="430"/>
      <c r="R18" s="429"/>
      <c r="S18" s="431"/>
      <c r="T18" s="430"/>
      <c r="U18" s="431"/>
      <c r="V18" s="430"/>
      <c r="W18" s="430"/>
      <c r="X18" s="429"/>
      <c r="Y18" s="431"/>
      <c r="Z18" s="430"/>
      <c r="AA18" s="430"/>
      <c r="AB18" s="429"/>
      <c r="AC18" s="431"/>
      <c r="AD18" s="430"/>
      <c r="AE18" s="430"/>
      <c r="AF18" s="429"/>
      <c r="AG18" s="431"/>
      <c r="AH18" s="430"/>
      <c r="AI18" s="430"/>
      <c r="AJ18" s="429"/>
      <c r="AK18" s="431"/>
      <c r="AL18" s="430"/>
      <c r="AM18" s="430"/>
      <c r="AN18" s="429"/>
      <c r="AO18" s="431"/>
      <c r="AP18" s="430"/>
      <c r="AQ18" s="430"/>
      <c r="AR18" s="429"/>
      <c r="AS18" s="431"/>
      <c r="AT18" s="430"/>
      <c r="AU18" s="430"/>
      <c r="AV18" s="429"/>
      <c r="AW18" s="431"/>
      <c r="AX18" s="430"/>
      <c r="AY18" s="430"/>
      <c r="AZ18" s="429"/>
      <c r="BA18" s="431"/>
      <c r="BB18" s="430"/>
      <c r="BC18" s="430"/>
      <c r="BD18" s="429"/>
      <c r="BE18" s="431"/>
      <c r="BF18" s="429"/>
      <c r="BG18" s="431"/>
      <c r="BH18" s="430"/>
      <c r="BI18" s="431"/>
      <c r="BJ18" s="1777"/>
      <c r="BK18" s="1778"/>
    </row>
    <row r="19" spans="1:63" ht="6" customHeight="1">
      <c r="A19" s="1808"/>
      <c r="B19" s="1435">
        <v>2</v>
      </c>
      <c r="C19" s="1802" t="s">
        <v>100</v>
      </c>
      <c r="D19" s="1802" t="s">
        <v>84</v>
      </c>
      <c r="E19" s="1769" t="s">
        <v>860</v>
      </c>
      <c r="F19" s="426"/>
      <c r="G19" s="427"/>
      <c r="H19" s="426"/>
      <c r="I19" s="427"/>
      <c r="J19" s="426"/>
      <c r="K19" s="428"/>
      <c r="L19" s="427"/>
      <c r="M19" s="428"/>
      <c r="N19" s="427"/>
      <c r="O19" s="427"/>
      <c r="P19" s="426"/>
      <c r="Q19" s="427"/>
      <c r="R19" s="426"/>
      <c r="S19" s="428"/>
      <c r="T19" s="427"/>
      <c r="U19" s="428"/>
      <c r="V19" s="427"/>
      <c r="W19" s="427"/>
      <c r="X19" s="426"/>
      <c r="Y19" s="428"/>
      <c r="Z19" s="427"/>
      <c r="AA19" s="427"/>
      <c r="AB19" s="426"/>
      <c r="AC19" s="428"/>
      <c r="AD19" s="427"/>
      <c r="AE19" s="427"/>
      <c r="AF19" s="426"/>
      <c r="AG19" s="428"/>
      <c r="AH19" s="427"/>
      <c r="AI19" s="427"/>
      <c r="AJ19" s="426"/>
      <c r="AK19" s="428"/>
      <c r="AL19" s="427"/>
      <c r="AM19" s="427"/>
      <c r="AN19" s="426"/>
      <c r="AO19" s="428"/>
      <c r="AP19" s="427"/>
      <c r="AQ19" s="427"/>
      <c r="AR19" s="426"/>
      <c r="AS19" s="428"/>
      <c r="AT19" s="427"/>
      <c r="AU19" s="427"/>
      <c r="AV19" s="426"/>
      <c r="AW19" s="428"/>
      <c r="AX19" s="427"/>
      <c r="AY19" s="427"/>
      <c r="AZ19" s="426"/>
      <c r="BA19" s="428"/>
      <c r="BB19" s="427"/>
      <c r="BC19" s="427"/>
      <c r="BD19" s="426"/>
      <c r="BE19" s="428"/>
      <c r="BF19" s="426"/>
      <c r="BG19" s="428"/>
      <c r="BH19" s="427"/>
      <c r="BI19" s="428"/>
      <c r="BJ19" s="1775" t="s">
        <v>861</v>
      </c>
      <c r="BK19" s="1778">
        <f>SUM(H19:BJ21)/4</f>
        <v>7.75</v>
      </c>
    </row>
    <row r="20" spans="1:63" ht="3" customHeight="1">
      <c r="A20" s="1808"/>
      <c r="B20" s="1803"/>
      <c r="C20" s="1802"/>
      <c r="D20" s="1802"/>
      <c r="E20" s="1770"/>
      <c r="F20" s="426"/>
      <c r="G20" s="427"/>
      <c r="H20" s="426">
        <v>1</v>
      </c>
      <c r="I20" s="426">
        <v>1</v>
      </c>
      <c r="J20" s="426">
        <v>1</v>
      </c>
      <c r="K20" s="426">
        <v>1</v>
      </c>
      <c r="L20" s="426">
        <v>1</v>
      </c>
      <c r="M20" s="426">
        <v>1</v>
      </c>
      <c r="N20" s="426">
        <v>1</v>
      </c>
      <c r="O20" s="426">
        <v>1</v>
      </c>
      <c r="P20" s="426">
        <v>1</v>
      </c>
      <c r="Q20" s="426">
        <v>1</v>
      </c>
      <c r="R20" s="426">
        <v>1</v>
      </c>
      <c r="S20" s="426">
        <v>1</v>
      </c>
      <c r="T20" s="426">
        <v>1</v>
      </c>
      <c r="U20" s="426">
        <v>1</v>
      </c>
      <c r="V20" s="426">
        <v>1</v>
      </c>
      <c r="W20" s="426">
        <v>1</v>
      </c>
      <c r="X20" s="426">
        <v>1</v>
      </c>
      <c r="Y20" s="426">
        <v>1</v>
      </c>
      <c r="Z20" s="426">
        <v>1</v>
      </c>
      <c r="AA20" s="426">
        <v>1</v>
      </c>
      <c r="AB20" s="426">
        <v>1</v>
      </c>
      <c r="AC20" s="426">
        <v>1</v>
      </c>
      <c r="AD20" s="426">
        <v>1</v>
      </c>
      <c r="AE20" s="426">
        <v>1</v>
      </c>
      <c r="AF20" s="426">
        <v>1</v>
      </c>
      <c r="AG20" s="426">
        <v>1</v>
      </c>
      <c r="AH20" s="426"/>
      <c r="AI20" s="426"/>
      <c r="AJ20" s="426"/>
      <c r="AK20" s="426">
        <v>1</v>
      </c>
      <c r="AL20" s="426">
        <v>1</v>
      </c>
      <c r="AM20" s="426">
        <v>1</v>
      </c>
      <c r="AN20" s="426">
        <v>1</v>
      </c>
      <c r="AO20" s="426">
        <v>1</v>
      </c>
      <c r="AP20" s="427"/>
      <c r="AQ20" s="427"/>
      <c r="AR20" s="426"/>
      <c r="AS20" s="428"/>
      <c r="AT20" s="427"/>
      <c r="AU20" s="427"/>
      <c r="AV20" s="426"/>
      <c r="AW20" s="428"/>
      <c r="AX20" s="427"/>
      <c r="AY20" s="427"/>
      <c r="AZ20" s="426"/>
      <c r="BA20" s="428"/>
      <c r="BB20" s="427"/>
      <c r="BC20" s="427"/>
      <c r="BD20" s="426"/>
      <c r="BE20" s="428"/>
      <c r="BF20" s="426"/>
      <c r="BG20" s="428"/>
      <c r="BH20" s="427"/>
      <c r="BI20" s="428"/>
      <c r="BJ20" s="1776"/>
      <c r="BK20" s="1778"/>
    </row>
    <row r="21" spans="1:63" ht="6" customHeight="1">
      <c r="A21" s="1808"/>
      <c r="B21" s="1803"/>
      <c r="C21" s="1802"/>
      <c r="D21" s="1802"/>
      <c r="E21" s="1771"/>
      <c r="F21" s="429"/>
      <c r="G21" s="430"/>
      <c r="H21" s="429"/>
      <c r="I21" s="430"/>
      <c r="J21" s="429"/>
      <c r="K21" s="431"/>
      <c r="L21" s="430"/>
      <c r="M21" s="431"/>
      <c r="N21" s="430"/>
      <c r="O21" s="430"/>
      <c r="P21" s="429"/>
      <c r="Q21" s="430"/>
      <c r="R21" s="429"/>
      <c r="S21" s="431"/>
      <c r="T21" s="430"/>
      <c r="U21" s="431"/>
      <c r="V21" s="430"/>
      <c r="W21" s="430"/>
      <c r="X21" s="429"/>
      <c r="Y21" s="431"/>
      <c r="Z21" s="430"/>
      <c r="AA21" s="430"/>
      <c r="AB21" s="429"/>
      <c r="AC21" s="431"/>
      <c r="AD21" s="430"/>
      <c r="AE21" s="430"/>
      <c r="AF21" s="429"/>
      <c r="AG21" s="431"/>
      <c r="AH21" s="430"/>
      <c r="AI21" s="430"/>
      <c r="AJ21" s="429"/>
      <c r="AK21" s="431"/>
      <c r="AL21" s="430"/>
      <c r="AM21" s="430"/>
      <c r="AN21" s="429"/>
      <c r="AO21" s="431"/>
      <c r="AP21" s="430"/>
      <c r="AQ21" s="430"/>
      <c r="AR21" s="429"/>
      <c r="AS21" s="431"/>
      <c r="AT21" s="430"/>
      <c r="AU21" s="430"/>
      <c r="AV21" s="429"/>
      <c r="AW21" s="431"/>
      <c r="AX21" s="430"/>
      <c r="AY21" s="430"/>
      <c r="AZ21" s="429"/>
      <c r="BA21" s="431"/>
      <c r="BB21" s="430"/>
      <c r="BC21" s="430"/>
      <c r="BD21" s="429"/>
      <c r="BE21" s="431"/>
      <c r="BF21" s="429"/>
      <c r="BG21" s="431"/>
      <c r="BH21" s="430"/>
      <c r="BI21" s="431"/>
      <c r="BJ21" s="1777"/>
      <c r="BK21" s="1778"/>
    </row>
    <row r="22" spans="1:63" ht="6" customHeight="1">
      <c r="A22" s="1808"/>
      <c r="B22" s="1435">
        <v>3</v>
      </c>
      <c r="C22" s="1802" t="s">
        <v>100</v>
      </c>
      <c r="D22" s="1802" t="s">
        <v>84</v>
      </c>
      <c r="E22" s="1769" t="s">
        <v>860</v>
      </c>
      <c r="F22" s="426"/>
      <c r="G22" s="427"/>
      <c r="H22" s="426"/>
      <c r="I22" s="427"/>
      <c r="J22" s="426"/>
      <c r="K22" s="428"/>
      <c r="L22" s="427"/>
      <c r="M22" s="428"/>
      <c r="N22" s="427"/>
      <c r="O22" s="427"/>
      <c r="P22" s="426"/>
      <c r="Q22" s="427"/>
      <c r="R22" s="426"/>
      <c r="S22" s="428"/>
      <c r="T22" s="427"/>
      <c r="U22" s="428"/>
      <c r="V22" s="427"/>
      <c r="W22" s="427"/>
      <c r="X22" s="426"/>
      <c r="Y22" s="428"/>
      <c r="Z22" s="427"/>
      <c r="AA22" s="427"/>
      <c r="AB22" s="426"/>
      <c r="AC22" s="428"/>
      <c r="AD22" s="427"/>
      <c r="AE22" s="427"/>
      <c r="AF22" s="426"/>
      <c r="AG22" s="428"/>
      <c r="AH22" s="427"/>
      <c r="AI22" s="427"/>
      <c r="AJ22" s="426"/>
      <c r="AK22" s="428"/>
      <c r="AL22" s="427"/>
      <c r="AM22" s="427"/>
      <c r="AN22" s="426"/>
      <c r="AO22" s="428"/>
      <c r="AP22" s="427"/>
      <c r="AQ22" s="427"/>
      <c r="AR22" s="426"/>
      <c r="AS22" s="428"/>
      <c r="AT22" s="427"/>
      <c r="AU22" s="427"/>
      <c r="AV22" s="426"/>
      <c r="AW22" s="428"/>
      <c r="AX22" s="427"/>
      <c r="AY22" s="427"/>
      <c r="AZ22" s="426"/>
      <c r="BA22" s="428"/>
      <c r="BB22" s="427"/>
      <c r="BC22" s="427"/>
      <c r="BD22" s="426"/>
      <c r="BE22" s="428"/>
      <c r="BF22" s="426"/>
      <c r="BG22" s="428"/>
      <c r="BH22" s="427"/>
      <c r="BI22" s="428"/>
      <c r="BJ22" s="1775" t="s">
        <v>891</v>
      </c>
      <c r="BK22" s="1778">
        <f>SUM(H22:BJ24)/4</f>
        <v>7.5</v>
      </c>
    </row>
    <row r="23" spans="1:63" ht="3" customHeight="1">
      <c r="A23" s="1808"/>
      <c r="B23" s="1803"/>
      <c r="C23" s="1802"/>
      <c r="D23" s="1802"/>
      <c r="E23" s="1770"/>
      <c r="F23" s="426"/>
      <c r="G23" s="427"/>
      <c r="H23" s="426"/>
      <c r="I23" s="427"/>
      <c r="J23" s="426">
        <v>1</v>
      </c>
      <c r="K23" s="426">
        <v>1</v>
      </c>
      <c r="L23" s="426">
        <v>1</v>
      </c>
      <c r="M23" s="426">
        <v>1</v>
      </c>
      <c r="N23" s="426">
        <v>1</v>
      </c>
      <c r="O23" s="426">
        <v>1</v>
      </c>
      <c r="P23" s="426">
        <v>1</v>
      </c>
      <c r="Q23" s="426">
        <v>1</v>
      </c>
      <c r="R23" s="426">
        <v>1</v>
      </c>
      <c r="S23" s="426">
        <v>1</v>
      </c>
      <c r="T23" s="426">
        <v>1</v>
      </c>
      <c r="U23" s="426">
        <v>1</v>
      </c>
      <c r="V23" s="426">
        <v>1</v>
      </c>
      <c r="W23" s="426">
        <v>1</v>
      </c>
      <c r="X23" s="426">
        <v>1</v>
      </c>
      <c r="Y23" s="426">
        <v>1</v>
      </c>
      <c r="Z23" s="426">
        <v>1</v>
      </c>
      <c r="AA23" s="426">
        <v>1</v>
      </c>
      <c r="AB23" s="426"/>
      <c r="AC23" s="426"/>
      <c r="AD23" s="426"/>
      <c r="AE23" s="426"/>
      <c r="AF23" s="426">
        <v>1</v>
      </c>
      <c r="AG23" s="426">
        <v>1</v>
      </c>
      <c r="AH23" s="426">
        <v>1</v>
      </c>
      <c r="AI23" s="426">
        <v>1</v>
      </c>
      <c r="AJ23" s="426">
        <v>1</v>
      </c>
      <c r="AK23" s="426">
        <v>1</v>
      </c>
      <c r="AL23" s="426">
        <v>1</v>
      </c>
      <c r="AM23" s="426">
        <v>1</v>
      </c>
      <c r="AN23" s="426">
        <v>1</v>
      </c>
      <c r="AO23" s="426">
        <v>1</v>
      </c>
      <c r="AP23" s="426">
        <v>1</v>
      </c>
      <c r="AQ23" s="426">
        <v>1</v>
      </c>
      <c r="AR23" s="426"/>
      <c r="AS23" s="428"/>
      <c r="AT23" s="427"/>
      <c r="AU23" s="427"/>
      <c r="AV23" s="426"/>
      <c r="AW23" s="428"/>
      <c r="AX23" s="427"/>
      <c r="AY23" s="427"/>
      <c r="AZ23" s="426"/>
      <c r="BA23" s="428"/>
      <c r="BB23" s="427"/>
      <c r="BC23" s="427"/>
      <c r="BD23" s="426"/>
      <c r="BE23" s="428"/>
      <c r="BF23" s="426"/>
      <c r="BG23" s="428"/>
      <c r="BH23" s="427"/>
      <c r="BI23" s="428"/>
      <c r="BJ23" s="1776"/>
      <c r="BK23" s="1778"/>
    </row>
    <row r="24" spans="1:63" ht="6" customHeight="1">
      <c r="A24" s="1808"/>
      <c r="B24" s="1803"/>
      <c r="C24" s="1802"/>
      <c r="D24" s="1802"/>
      <c r="E24" s="1771"/>
      <c r="F24" s="429"/>
      <c r="G24" s="430"/>
      <c r="H24" s="429"/>
      <c r="I24" s="430"/>
      <c r="J24" s="429"/>
      <c r="K24" s="431"/>
      <c r="L24" s="430"/>
      <c r="M24" s="431"/>
      <c r="N24" s="430"/>
      <c r="O24" s="430"/>
      <c r="P24" s="429"/>
      <c r="Q24" s="430"/>
      <c r="R24" s="429"/>
      <c r="S24" s="431"/>
      <c r="T24" s="430"/>
      <c r="U24" s="431"/>
      <c r="V24" s="430"/>
      <c r="W24" s="430"/>
      <c r="X24" s="429"/>
      <c r="Y24" s="431"/>
      <c r="Z24" s="430"/>
      <c r="AA24" s="430"/>
      <c r="AB24" s="429"/>
      <c r="AC24" s="431"/>
      <c r="AD24" s="430"/>
      <c r="AE24" s="430"/>
      <c r="AF24" s="429"/>
      <c r="AG24" s="431"/>
      <c r="AH24" s="430"/>
      <c r="AI24" s="430"/>
      <c r="AJ24" s="429"/>
      <c r="AK24" s="431"/>
      <c r="AL24" s="430"/>
      <c r="AM24" s="430"/>
      <c r="AN24" s="429"/>
      <c r="AO24" s="431"/>
      <c r="AP24" s="430"/>
      <c r="AQ24" s="430"/>
      <c r="AR24" s="429"/>
      <c r="AS24" s="431"/>
      <c r="AT24" s="430"/>
      <c r="AU24" s="430"/>
      <c r="AV24" s="429"/>
      <c r="AW24" s="431"/>
      <c r="AX24" s="430"/>
      <c r="AY24" s="430"/>
      <c r="AZ24" s="429"/>
      <c r="BA24" s="431"/>
      <c r="BB24" s="430"/>
      <c r="BC24" s="430"/>
      <c r="BD24" s="429"/>
      <c r="BE24" s="431"/>
      <c r="BF24" s="429"/>
      <c r="BG24" s="431"/>
      <c r="BH24" s="430"/>
      <c r="BI24" s="431"/>
      <c r="BJ24" s="1777"/>
      <c r="BK24" s="1778"/>
    </row>
    <row r="25" spans="1:63" ht="6" customHeight="1">
      <c r="A25" s="1808"/>
      <c r="B25" s="1435">
        <v>4</v>
      </c>
      <c r="C25" s="1802" t="s">
        <v>100</v>
      </c>
      <c r="D25" s="1802" t="s">
        <v>84</v>
      </c>
      <c r="E25" s="1770" t="s">
        <v>860</v>
      </c>
      <c r="F25" s="426"/>
      <c r="G25" s="427"/>
      <c r="H25" s="426"/>
      <c r="I25" s="427"/>
      <c r="J25" s="426"/>
      <c r="K25" s="428"/>
      <c r="L25" s="427"/>
      <c r="M25" s="428"/>
      <c r="N25" s="427"/>
      <c r="O25" s="427"/>
      <c r="P25" s="426"/>
      <c r="Q25" s="427"/>
      <c r="R25" s="426"/>
      <c r="S25" s="428"/>
      <c r="T25" s="427"/>
      <c r="U25" s="428"/>
      <c r="V25" s="427"/>
      <c r="W25" s="427"/>
      <c r="X25" s="426"/>
      <c r="Y25" s="428"/>
      <c r="Z25" s="427"/>
      <c r="AA25" s="427"/>
      <c r="AB25" s="426"/>
      <c r="AC25" s="428"/>
      <c r="AD25" s="427"/>
      <c r="AE25" s="427"/>
      <c r="AF25" s="426"/>
      <c r="AG25" s="428"/>
      <c r="AH25" s="427"/>
      <c r="AI25" s="427"/>
      <c r="AJ25" s="426"/>
      <c r="AK25" s="428"/>
      <c r="AL25" s="427"/>
      <c r="AM25" s="427"/>
      <c r="AN25" s="426"/>
      <c r="AO25" s="428"/>
      <c r="AP25" s="427"/>
      <c r="AQ25" s="427"/>
      <c r="AR25" s="426"/>
      <c r="AS25" s="428"/>
      <c r="AT25" s="427"/>
      <c r="AU25" s="427"/>
      <c r="AV25" s="426"/>
      <c r="AW25" s="428"/>
      <c r="AX25" s="427"/>
      <c r="AY25" s="427"/>
      <c r="AZ25" s="426"/>
      <c r="BA25" s="428"/>
      <c r="BB25" s="427"/>
      <c r="BC25" s="427"/>
      <c r="BD25" s="426"/>
      <c r="BE25" s="428"/>
      <c r="BF25" s="426"/>
      <c r="BG25" s="428"/>
      <c r="BH25" s="427"/>
      <c r="BI25" s="428"/>
      <c r="BJ25" s="1775" t="s">
        <v>892</v>
      </c>
      <c r="BK25" s="1778">
        <f>SUM(H25:BJ27)/4</f>
        <v>4</v>
      </c>
    </row>
    <row r="26" spans="1:63" ht="3" customHeight="1">
      <c r="A26" s="1808"/>
      <c r="B26" s="1803"/>
      <c r="C26" s="1802"/>
      <c r="D26" s="1802"/>
      <c r="E26" s="1770"/>
      <c r="F26" s="426"/>
      <c r="G26" s="427"/>
      <c r="H26" s="426"/>
      <c r="I26" s="427"/>
      <c r="J26" s="426"/>
      <c r="K26" s="428"/>
      <c r="L26" s="427">
        <v>1</v>
      </c>
      <c r="M26" s="427">
        <v>1</v>
      </c>
      <c r="N26" s="427">
        <v>1</v>
      </c>
      <c r="O26" s="427">
        <v>1</v>
      </c>
      <c r="P26" s="427">
        <v>1</v>
      </c>
      <c r="Q26" s="427">
        <v>1</v>
      </c>
      <c r="R26" s="427">
        <v>1</v>
      </c>
      <c r="S26" s="427">
        <v>1</v>
      </c>
      <c r="T26" s="427">
        <v>1</v>
      </c>
      <c r="U26" s="427">
        <v>1</v>
      </c>
      <c r="V26" s="427">
        <v>1</v>
      </c>
      <c r="W26" s="427">
        <v>1</v>
      </c>
      <c r="X26" s="427">
        <v>1</v>
      </c>
      <c r="Y26" s="427">
        <v>1</v>
      </c>
      <c r="Z26" s="427">
        <v>1</v>
      </c>
      <c r="AA26" s="427">
        <v>1</v>
      </c>
      <c r="AB26" s="427"/>
      <c r="AC26" s="427"/>
      <c r="AD26" s="427"/>
      <c r="AE26" s="427"/>
      <c r="AF26" s="426"/>
      <c r="AG26" s="428"/>
      <c r="AH26" s="427"/>
      <c r="AI26" s="427"/>
      <c r="AJ26" s="426"/>
      <c r="AK26" s="428"/>
      <c r="AL26" s="427"/>
      <c r="AM26" s="427"/>
      <c r="AN26" s="426"/>
      <c r="AO26" s="428"/>
      <c r="AP26" s="427"/>
      <c r="AQ26" s="427"/>
      <c r="AR26" s="426"/>
      <c r="AS26" s="428"/>
      <c r="AT26" s="427"/>
      <c r="AU26" s="427"/>
      <c r="AV26" s="426"/>
      <c r="AW26" s="428"/>
      <c r="AX26" s="427"/>
      <c r="AY26" s="427"/>
      <c r="AZ26" s="426"/>
      <c r="BA26" s="428"/>
      <c r="BB26" s="427"/>
      <c r="BC26" s="427"/>
      <c r="BD26" s="426"/>
      <c r="BE26" s="428"/>
      <c r="BF26" s="426"/>
      <c r="BG26" s="428"/>
      <c r="BH26" s="427"/>
      <c r="BI26" s="428"/>
      <c r="BJ26" s="1776"/>
      <c r="BK26" s="1778"/>
    </row>
    <row r="27" spans="1:63" ht="6" customHeight="1">
      <c r="A27" s="1808"/>
      <c r="B27" s="1453"/>
      <c r="C27" s="1802"/>
      <c r="D27" s="1802"/>
      <c r="E27" s="1771"/>
      <c r="F27" s="429"/>
      <c r="G27" s="430"/>
      <c r="H27" s="429"/>
      <c r="I27" s="430"/>
      <c r="J27" s="429"/>
      <c r="K27" s="431"/>
      <c r="L27" s="430"/>
      <c r="M27" s="431"/>
      <c r="N27" s="430"/>
      <c r="O27" s="430"/>
      <c r="P27" s="429"/>
      <c r="Q27" s="430"/>
      <c r="R27" s="429"/>
      <c r="S27" s="431"/>
      <c r="T27" s="430"/>
      <c r="U27" s="431"/>
      <c r="V27" s="430"/>
      <c r="W27" s="430"/>
      <c r="X27" s="429"/>
      <c r="Y27" s="431"/>
      <c r="Z27" s="430"/>
      <c r="AA27" s="430"/>
      <c r="AB27" s="429"/>
      <c r="AC27" s="431"/>
      <c r="AD27" s="430"/>
      <c r="AE27" s="430"/>
      <c r="AF27" s="429"/>
      <c r="AG27" s="431"/>
      <c r="AH27" s="430"/>
      <c r="AI27" s="430"/>
      <c r="AJ27" s="429"/>
      <c r="AK27" s="431"/>
      <c r="AL27" s="430"/>
      <c r="AM27" s="430"/>
      <c r="AN27" s="429"/>
      <c r="AO27" s="431"/>
      <c r="AP27" s="430"/>
      <c r="AQ27" s="430"/>
      <c r="AR27" s="429"/>
      <c r="AS27" s="431"/>
      <c r="AT27" s="430"/>
      <c r="AU27" s="430"/>
      <c r="AV27" s="429"/>
      <c r="AW27" s="431"/>
      <c r="AX27" s="430"/>
      <c r="AY27" s="430"/>
      <c r="AZ27" s="429"/>
      <c r="BA27" s="431"/>
      <c r="BB27" s="430"/>
      <c r="BC27" s="430"/>
      <c r="BD27" s="429"/>
      <c r="BE27" s="431"/>
      <c r="BF27" s="429"/>
      <c r="BG27" s="431"/>
      <c r="BH27" s="430"/>
      <c r="BI27" s="431"/>
      <c r="BJ27" s="1777"/>
      <c r="BK27" s="1778"/>
    </row>
    <row r="28" spans="1:63" ht="6" customHeight="1">
      <c r="A28" s="1808"/>
      <c r="B28" s="1803">
        <v>5</v>
      </c>
      <c r="C28" s="1802" t="s">
        <v>100</v>
      </c>
      <c r="D28" s="1802" t="s">
        <v>84</v>
      </c>
      <c r="E28" s="1770" t="s">
        <v>860</v>
      </c>
      <c r="F28" s="426"/>
      <c r="G28" s="427"/>
      <c r="H28" s="426"/>
      <c r="I28" s="427"/>
      <c r="J28" s="426"/>
      <c r="K28" s="428"/>
      <c r="L28" s="427"/>
      <c r="M28" s="427"/>
      <c r="N28" s="432"/>
      <c r="O28" s="427"/>
      <c r="P28" s="426"/>
      <c r="Q28" s="427"/>
      <c r="R28" s="426"/>
      <c r="S28" s="428"/>
      <c r="T28" s="427"/>
      <c r="U28" s="428"/>
      <c r="V28" s="427"/>
      <c r="W28" s="427"/>
      <c r="X28" s="426"/>
      <c r="Y28" s="428"/>
      <c r="Z28" s="427"/>
      <c r="AA28" s="427"/>
      <c r="AB28" s="426"/>
      <c r="AC28" s="428"/>
      <c r="AD28" s="427"/>
      <c r="AE28" s="427"/>
      <c r="AF28" s="426"/>
      <c r="AG28" s="428"/>
      <c r="AH28" s="427"/>
      <c r="AI28" s="427"/>
      <c r="AJ28" s="426"/>
      <c r="AK28" s="428"/>
      <c r="AL28" s="427"/>
      <c r="AM28" s="427"/>
      <c r="AN28" s="426"/>
      <c r="AO28" s="428"/>
      <c r="AP28" s="427"/>
      <c r="AQ28" s="427"/>
      <c r="AR28" s="426"/>
      <c r="AS28" s="428"/>
      <c r="AT28" s="427"/>
      <c r="AU28" s="427"/>
      <c r="AV28" s="426"/>
      <c r="AW28" s="428"/>
      <c r="AX28" s="427"/>
      <c r="AY28" s="427"/>
      <c r="AZ28" s="426"/>
      <c r="BA28" s="428"/>
      <c r="BB28" s="427"/>
      <c r="BC28" s="427"/>
      <c r="BD28" s="426"/>
      <c r="BE28" s="428"/>
      <c r="BF28" s="426"/>
      <c r="BG28" s="428"/>
      <c r="BH28" s="427"/>
      <c r="BI28" s="428"/>
      <c r="BJ28" s="1775" t="s">
        <v>893</v>
      </c>
      <c r="BK28" s="1778">
        <f>SUM(H28:BJ30)/4</f>
        <v>7.75</v>
      </c>
    </row>
    <row r="29" spans="1:63" ht="3" customHeight="1">
      <c r="A29" s="1808"/>
      <c r="B29" s="1803"/>
      <c r="C29" s="1802"/>
      <c r="D29" s="1802"/>
      <c r="E29" s="1770"/>
      <c r="F29" s="426"/>
      <c r="G29" s="427"/>
      <c r="H29" s="426"/>
      <c r="I29" s="427"/>
      <c r="J29" s="426"/>
      <c r="K29" s="428"/>
      <c r="L29" s="427">
        <v>1</v>
      </c>
      <c r="M29" s="427">
        <v>1</v>
      </c>
      <c r="N29" s="426">
        <v>1</v>
      </c>
      <c r="O29" s="427">
        <v>1</v>
      </c>
      <c r="P29" s="427">
        <v>1</v>
      </c>
      <c r="Q29" s="427">
        <v>1</v>
      </c>
      <c r="R29" s="427">
        <v>1</v>
      </c>
      <c r="S29" s="427">
        <v>1</v>
      </c>
      <c r="T29" s="427">
        <v>1</v>
      </c>
      <c r="U29" s="427">
        <v>1</v>
      </c>
      <c r="V29" s="427">
        <v>1</v>
      </c>
      <c r="W29" s="427">
        <v>1</v>
      </c>
      <c r="X29" s="427">
        <v>1</v>
      </c>
      <c r="Y29" s="427">
        <v>1</v>
      </c>
      <c r="Z29" s="427">
        <v>1</v>
      </c>
      <c r="AA29" s="427">
        <v>1</v>
      </c>
      <c r="AB29" s="427">
        <v>1</v>
      </c>
      <c r="AC29" s="427">
        <v>1</v>
      </c>
      <c r="AD29" s="427">
        <v>1</v>
      </c>
      <c r="AE29" s="427"/>
      <c r="AF29" s="427"/>
      <c r="AG29" s="427"/>
      <c r="AH29" s="427">
        <v>1</v>
      </c>
      <c r="AI29" s="427">
        <v>1</v>
      </c>
      <c r="AJ29" s="427">
        <v>1</v>
      </c>
      <c r="AK29" s="427">
        <v>1</v>
      </c>
      <c r="AL29" s="427">
        <v>1</v>
      </c>
      <c r="AM29" s="427">
        <v>1</v>
      </c>
      <c r="AN29" s="427">
        <v>1</v>
      </c>
      <c r="AO29" s="427">
        <v>1</v>
      </c>
      <c r="AP29" s="427">
        <v>1</v>
      </c>
      <c r="AQ29" s="427">
        <v>1</v>
      </c>
      <c r="AR29" s="427">
        <v>1</v>
      </c>
      <c r="AS29" s="427">
        <v>1</v>
      </c>
      <c r="AT29" s="427"/>
      <c r="AU29" s="427"/>
      <c r="AV29" s="426"/>
      <c r="AW29" s="428"/>
      <c r="AX29" s="427"/>
      <c r="AY29" s="427"/>
      <c r="AZ29" s="426"/>
      <c r="BA29" s="428"/>
      <c r="BB29" s="427"/>
      <c r="BC29" s="427"/>
      <c r="BD29" s="426"/>
      <c r="BE29" s="428"/>
      <c r="BF29" s="426"/>
      <c r="BG29" s="428"/>
      <c r="BH29" s="427"/>
      <c r="BI29" s="428"/>
      <c r="BJ29" s="1776"/>
      <c r="BK29" s="1778"/>
    </row>
    <row r="30" spans="1:63" ht="6" customHeight="1">
      <c r="A30" s="1808"/>
      <c r="B30" s="1453"/>
      <c r="C30" s="1802"/>
      <c r="D30" s="1802"/>
      <c r="E30" s="1771"/>
      <c r="F30" s="429"/>
      <c r="G30" s="430"/>
      <c r="H30" s="429"/>
      <c r="I30" s="430"/>
      <c r="J30" s="429"/>
      <c r="K30" s="431"/>
      <c r="L30" s="430"/>
      <c r="M30" s="430"/>
      <c r="N30" s="429"/>
      <c r="O30" s="430"/>
      <c r="P30" s="429"/>
      <c r="Q30" s="430"/>
      <c r="R30" s="429"/>
      <c r="S30" s="431"/>
      <c r="T30" s="430"/>
      <c r="U30" s="431"/>
      <c r="V30" s="430"/>
      <c r="W30" s="430"/>
      <c r="X30" s="429"/>
      <c r="Y30" s="431"/>
      <c r="Z30" s="430"/>
      <c r="AA30" s="430"/>
      <c r="AB30" s="429"/>
      <c r="AC30" s="431"/>
      <c r="AD30" s="430"/>
      <c r="AE30" s="430"/>
      <c r="AF30" s="429"/>
      <c r="AG30" s="431"/>
      <c r="AH30" s="430"/>
      <c r="AI30" s="430"/>
      <c r="AJ30" s="429"/>
      <c r="AK30" s="431"/>
      <c r="AL30" s="430"/>
      <c r="AM30" s="430"/>
      <c r="AN30" s="429"/>
      <c r="AO30" s="431"/>
      <c r="AP30" s="430"/>
      <c r="AQ30" s="430"/>
      <c r="AR30" s="429"/>
      <c r="AS30" s="431"/>
      <c r="AT30" s="430"/>
      <c r="AU30" s="430"/>
      <c r="AV30" s="429"/>
      <c r="AW30" s="431"/>
      <c r="AX30" s="430"/>
      <c r="AY30" s="430"/>
      <c r="AZ30" s="429"/>
      <c r="BA30" s="431"/>
      <c r="BB30" s="430"/>
      <c r="BC30" s="430"/>
      <c r="BD30" s="429"/>
      <c r="BE30" s="431"/>
      <c r="BF30" s="429"/>
      <c r="BG30" s="431"/>
      <c r="BH30" s="430"/>
      <c r="BI30" s="431"/>
      <c r="BJ30" s="1777"/>
      <c r="BK30" s="1778"/>
    </row>
    <row r="31" spans="1:63" ht="6" customHeight="1">
      <c r="A31" s="1808"/>
      <c r="B31" s="1803">
        <v>6</v>
      </c>
      <c r="C31" s="1802" t="s">
        <v>100</v>
      </c>
      <c r="D31" s="1802" t="s">
        <v>84</v>
      </c>
      <c r="E31" s="1769" t="s">
        <v>860</v>
      </c>
      <c r="F31" s="426"/>
      <c r="G31" s="427"/>
      <c r="H31" s="426"/>
      <c r="I31" s="427"/>
      <c r="J31" s="426"/>
      <c r="K31" s="428"/>
      <c r="L31" s="427"/>
      <c r="M31" s="427"/>
      <c r="N31" s="426"/>
      <c r="O31" s="427"/>
      <c r="P31" s="426"/>
      <c r="Q31" s="427"/>
      <c r="R31" s="426"/>
      <c r="S31" s="428"/>
      <c r="T31" s="427"/>
      <c r="U31" s="428"/>
      <c r="V31" s="427"/>
      <c r="W31" s="427"/>
      <c r="X31" s="426"/>
      <c r="Y31" s="428"/>
      <c r="Z31" s="427"/>
      <c r="AA31" s="427"/>
      <c r="AB31" s="426"/>
      <c r="AC31" s="428"/>
      <c r="AD31" s="427"/>
      <c r="AE31" s="427"/>
      <c r="AF31" s="426"/>
      <c r="AG31" s="428"/>
      <c r="AH31" s="427"/>
      <c r="AI31" s="427"/>
      <c r="AJ31" s="426"/>
      <c r="AK31" s="428"/>
      <c r="AL31" s="427"/>
      <c r="AM31" s="427"/>
      <c r="AN31" s="426"/>
      <c r="AO31" s="428"/>
      <c r="AP31" s="427"/>
      <c r="AQ31" s="427"/>
      <c r="AR31" s="426"/>
      <c r="AS31" s="428"/>
      <c r="AT31" s="427"/>
      <c r="AU31" s="427"/>
      <c r="AV31" s="426"/>
      <c r="AW31" s="428"/>
      <c r="AX31" s="427"/>
      <c r="AY31" s="427"/>
      <c r="AZ31" s="426"/>
      <c r="BA31" s="428"/>
      <c r="BB31" s="427"/>
      <c r="BC31" s="427"/>
      <c r="BD31" s="426"/>
      <c r="BE31" s="428"/>
      <c r="BF31" s="426"/>
      <c r="BG31" s="428"/>
      <c r="BH31" s="427"/>
      <c r="BI31" s="428"/>
      <c r="BJ31" s="1775" t="s">
        <v>893</v>
      </c>
      <c r="BK31" s="1778">
        <f>SUM(H31:BJ33)/4</f>
        <v>7.5</v>
      </c>
    </row>
    <row r="32" spans="1:63" ht="3" customHeight="1">
      <c r="A32" s="1808"/>
      <c r="B32" s="1803"/>
      <c r="C32" s="1802"/>
      <c r="D32" s="1802"/>
      <c r="E32" s="1770"/>
      <c r="F32" s="426"/>
      <c r="G32" s="427"/>
      <c r="H32" s="426"/>
      <c r="I32" s="427"/>
      <c r="J32" s="426"/>
      <c r="K32" s="428"/>
      <c r="L32" s="427">
        <v>1</v>
      </c>
      <c r="M32" s="427">
        <v>1</v>
      </c>
      <c r="N32" s="426">
        <v>1</v>
      </c>
      <c r="O32" s="427">
        <v>1</v>
      </c>
      <c r="P32" s="427">
        <v>1</v>
      </c>
      <c r="Q32" s="427">
        <v>1</v>
      </c>
      <c r="R32" s="427">
        <v>1</v>
      </c>
      <c r="S32" s="427">
        <v>1</v>
      </c>
      <c r="T32" s="427">
        <v>1</v>
      </c>
      <c r="U32" s="427">
        <v>1</v>
      </c>
      <c r="V32" s="427">
        <v>1</v>
      </c>
      <c r="W32" s="427">
        <v>1</v>
      </c>
      <c r="X32" s="427">
        <v>1</v>
      </c>
      <c r="Y32" s="427">
        <v>1</v>
      </c>
      <c r="Z32" s="427"/>
      <c r="AA32" s="427"/>
      <c r="AB32" s="427"/>
      <c r="AC32" s="427"/>
      <c r="AD32" s="427">
        <v>1</v>
      </c>
      <c r="AE32" s="427">
        <v>1</v>
      </c>
      <c r="AF32" s="427">
        <v>1</v>
      </c>
      <c r="AG32" s="427">
        <v>1</v>
      </c>
      <c r="AH32" s="427">
        <v>1</v>
      </c>
      <c r="AI32" s="427">
        <v>1</v>
      </c>
      <c r="AJ32" s="427">
        <v>1</v>
      </c>
      <c r="AK32" s="427">
        <v>1</v>
      </c>
      <c r="AL32" s="427">
        <v>1</v>
      </c>
      <c r="AM32" s="427">
        <v>1</v>
      </c>
      <c r="AN32" s="427">
        <v>1</v>
      </c>
      <c r="AO32" s="427">
        <v>1</v>
      </c>
      <c r="AP32" s="427">
        <v>1</v>
      </c>
      <c r="AQ32" s="427">
        <v>1</v>
      </c>
      <c r="AR32" s="427">
        <v>1</v>
      </c>
      <c r="AS32" s="427">
        <v>1</v>
      </c>
      <c r="AT32" s="427"/>
      <c r="AU32" s="427"/>
      <c r="AV32" s="426"/>
      <c r="AW32" s="428"/>
      <c r="AX32" s="427"/>
      <c r="AY32" s="427"/>
      <c r="AZ32" s="426"/>
      <c r="BA32" s="428"/>
      <c r="BB32" s="427"/>
      <c r="BC32" s="427"/>
      <c r="BD32" s="426"/>
      <c r="BE32" s="428"/>
      <c r="BF32" s="426"/>
      <c r="BG32" s="428"/>
      <c r="BH32" s="427"/>
      <c r="BI32" s="428"/>
      <c r="BJ32" s="1776"/>
      <c r="BK32" s="1778"/>
    </row>
    <row r="33" spans="1:63" ht="6" customHeight="1">
      <c r="A33" s="1808"/>
      <c r="B33" s="1453"/>
      <c r="C33" s="1802"/>
      <c r="D33" s="1802"/>
      <c r="E33" s="1771"/>
      <c r="F33" s="429"/>
      <c r="G33" s="430"/>
      <c r="H33" s="429"/>
      <c r="I33" s="430"/>
      <c r="J33" s="429"/>
      <c r="K33" s="431"/>
      <c r="L33" s="430"/>
      <c r="M33" s="430"/>
      <c r="N33" s="429"/>
      <c r="O33" s="430"/>
      <c r="P33" s="429"/>
      <c r="Q33" s="430"/>
      <c r="R33" s="429"/>
      <c r="S33" s="431"/>
      <c r="T33" s="430"/>
      <c r="U33" s="431"/>
      <c r="V33" s="430"/>
      <c r="W33" s="430"/>
      <c r="X33" s="429"/>
      <c r="Y33" s="431"/>
      <c r="Z33" s="430"/>
      <c r="AA33" s="430"/>
      <c r="AB33" s="429"/>
      <c r="AC33" s="431"/>
      <c r="AD33" s="430"/>
      <c r="AE33" s="430"/>
      <c r="AF33" s="429"/>
      <c r="AG33" s="431"/>
      <c r="AH33" s="430"/>
      <c r="AI33" s="430"/>
      <c r="AJ33" s="429"/>
      <c r="AK33" s="431"/>
      <c r="AL33" s="430"/>
      <c r="AM33" s="430"/>
      <c r="AN33" s="429"/>
      <c r="AO33" s="431"/>
      <c r="AP33" s="430"/>
      <c r="AQ33" s="430"/>
      <c r="AR33" s="429"/>
      <c r="AS33" s="431"/>
      <c r="AT33" s="430"/>
      <c r="AU33" s="430"/>
      <c r="AV33" s="429"/>
      <c r="AW33" s="431"/>
      <c r="AX33" s="430"/>
      <c r="AY33" s="430"/>
      <c r="AZ33" s="429"/>
      <c r="BA33" s="431"/>
      <c r="BB33" s="430"/>
      <c r="BC33" s="430"/>
      <c r="BD33" s="429"/>
      <c r="BE33" s="431"/>
      <c r="BF33" s="429"/>
      <c r="BG33" s="431"/>
      <c r="BH33" s="430"/>
      <c r="BI33" s="431"/>
      <c r="BJ33" s="1777"/>
      <c r="BK33" s="1778"/>
    </row>
    <row r="34" spans="1:63" ht="6" customHeight="1">
      <c r="A34" s="1808"/>
      <c r="B34" s="1803">
        <v>7</v>
      </c>
      <c r="C34" s="1802" t="s">
        <v>100</v>
      </c>
      <c r="D34" s="1802" t="s">
        <v>84</v>
      </c>
      <c r="E34" s="1770" t="s">
        <v>860</v>
      </c>
      <c r="F34" s="426"/>
      <c r="G34" s="427"/>
      <c r="H34" s="426"/>
      <c r="I34" s="427"/>
      <c r="J34" s="426"/>
      <c r="K34" s="428"/>
      <c r="L34" s="427"/>
      <c r="M34" s="427"/>
      <c r="N34" s="426"/>
      <c r="O34" s="427"/>
      <c r="P34" s="426"/>
      <c r="Q34" s="427"/>
      <c r="R34" s="426"/>
      <c r="S34" s="428"/>
      <c r="T34" s="427"/>
      <c r="U34" s="428"/>
      <c r="V34" s="427"/>
      <c r="W34" s="427"/>
      <c r="X34" s="426"/>
      <c r="Y34" s="428"/>
      <c r="Z34" s="427"/>
      <c r="AA34" s="427"/>
      <c r="AB34" s="426"/>
      <c r="AC34" s="428"/>
      <c r="AD34" s="427"/>
      <c r="AE34" s="427"/>
      <c r="AF34" s="426"/>
      <c r="AG34" s="428"/>
      <c r="AH34" s="427"/>
      <c r="AI34" s="427"/>
      <c r="AJ34" s="426"/>
      <c r="AK34" s="428"/>
      <c r="AL34" s="427"/>
      <c r="AM34" s="427"/>
      <c r="AN34" s="426"/>
      <c r="AO34" s="428"/>
      <c r="AP34" s="427"/>
      <c r="AQ34" s="427"/>
      <c r="AR34" s="426"/>
      <c r="AS34" s="428"/>
      <c r="AT34" s="427"/>
      <c r="AU34" s="427"/>
      <c r="AV34" s="426"/>
      <c r="AW34" s="428"/>
      <c r="AX34" s="427"/>
      <c r="AY34" s="427"/>
      <c r="AZ34" s="426"/>
      <c r="BA34" s="428"/>
      <c r="BB34" s="427"/>
      <c r="BC34" s="427"/>
      <c r="BD34" s="426"/>
      <c r="BE34" s="428"/>
      <c r="BF34" s="426"/>
      <c r="BG34" s="428"/>
      <c r="BH34" s="427"/>
      <c r="BI34" s="428"/>
      <c r="BJ34" s="1775" t="s">
        <v>894</v>
      </c>
      <c r="BK34" s="1778">
        <f>SUM(H34:BJ36)/4</f>
        <v>4</v>
      </c>
    </row>
    <row r="35" spans="1:63" ht="3" customHeight="1">
      <c r="A35" s="1808"/>
      <c r="B35" s="1803"/>
      <c r="C35" s="1802"/>
      <c r="D35" s="1802"/>
      <c r="E35" s="1770"/>
      <c r="F35" s="426"/>
      <c r="G35" s="427"/>
      <c r="H35" s="426"/>
      <c r="I35" s="427"/>
      <c r="J35" s="426"/>
      <c r="K35" s="428"/>
      <c r="L35" s="427"/>
      <c r="M35" s="428"/>
      <c r="N35" s="427">
        <v>1</v>
      </c>
      <c r="O35" s="427">
        <v>1</v>
      </c>
      <c r="P35" s="427">
        <v>1</v>
      </c>
      <c r="Q35" s="427">
        <v>1</v>
      </c>
      <c r="R35" s="427">
        <v>1</v>
      </c>
      <c r="S35" s="427">
        <v>1</v>
      </c>
      <c r="T35" s="427">
        <v>1</v>
      </c>
      <c r="U35" s="427">
        <v>1</v>
      </c>
      <c r="V35" s="427">
        <v>1</v>
      </c>
      <c r="W35" s="427">
        <v>1</v>
      </c>
      <c r="X35" s="427">
        <v>1</v>
      </c>
      <c r="Y35" s="427">
        <v>1</v>
      </c>
      <c r="Z35" s="427">
        <v>1</v>
      </c>
      <c r="AA35" s="427">
        <v>1</v>
      </c>
      <c r="AB35" s="427">
        <v>1</v>
      </c>
      <c r="AC35" s="427">
        <v>1</v>
      </c>
      <c r="AD35" s="426"/>
      <c r="AE35" s="427"/>
      <c r="AF35" s="427"/>
      <c r="AG35" s="428"/>
      <c r="AH35" s="427"/>
      <c r="AI35" s="427"/>
      <c r="AJ35" s="426"/>
      <c r="AK35" s="428"/>
      <c r="AL35" s="427"/>
      <c r="AM35" s="427"/>
      <c r="AN35" s="426"/>
      <c r="AO35" s="428"/>
      <c r="AP35" s="427"/>
      <c r="AQ35" s="427"/>
      <c r="AR35" s="426"/>
      <c r="AS35" s="428"/>
      <c r="AT35" s="427"/>
      <c r="AU35" s="427"/>
      <c r="AV35" s="426"/>
      <c r="AW35" s="428"/>
      <c r="AX35" s="427"/>
      <c r="AY35" s="427"/>
      <c r="AZ35" s="426"/>
      <c r="BA35" s="428"/>
      <c r="BB35" s="427"/>
      <c r="BC35" s="427"/>
      <c r="BD35" s="426"/>
      <c r="BE35" s="428"/>
      <c r="BF35" s="426"/>
      <c r="BG35" s="428"/>
      <c r="BH35" s="427"/>
      <c r="BI35" s="428"/>
      <c r="BJ35" s="1776"/>
      <c r="BK35" s="1778"/>
    </row>
    <row r="36" spans="1:63" ht="6" customHeight="1">
      <c r="A36" s="1808"/>
      <c r="B36" s="1453"/>
      <c r="C36" s="1802"/>
      <c r="D36" s="1802"/>
      <c r="E36" s="1771"/>
      <c r="F36" s="429"/>
      <c r="G36" s="430"/>
      <c r="H36" s="429"/>
      <c r="I36" s="430"/>
      <c r="J36" s="429"/>
      <c r="K36" s="431"/>
      <c r="L36" s="430"/>
      <c r="M36" s="431"/>
      <c r="N36" s="430"/>
      <c r="O36" s="430"/>
      <c r="P36" s="429"/>
      <c r="Q36" s="430"/>
      <c r="R36" s="429"/>
      <c r="S36" s="431"/>
      <c r="T36" s="430"/>
      <c r="U36" s="431"/>
      <c r="V36" s="430"/>
      <c r="W36" s="430"/>
      <c r="X36" s="429"/>
      <c r="Y36" s="431"/>
      <c r="Z36" s="430"/>
      <c r="AA36" s="430"/>
      <c r="AB36" s="429"/>
      <c r="AC36" s="431"/>
      <c r="AD36" s="430"/>
      <c r="AE36" s="430"/>
      <c r="AF36" s="429"/>
      <c r="AG36" s="431"/>
      <c r="AH36" s="430"/>
      <c r="AI36" s="430"/>
      <c r="AJ36" s="429"/>
      <c r="AK36" s="431"/>
      <c r="AL36" s="430"/>
      <c r="AM36" s="430"/>
      <c r="AN36" s="429"/>
      <c r="AO36" s="431"/>
      <c r="AP36" s="430"/>
      <c r="AQ36" s="430"/>
      <c r="AR36" s="429"/>
      <c r="AS36" s="431"/>
      <c r="AT36" s="430"/>
      <c r="AU36" s="430"/>
      <c r="AV36" s="429"/>
      <c r="AW36" s="431"/>
      <c r="AX36" s="430"/>
      <c r="AY36" s="430"/>
      <c r="AZ36" s="429"/>
      <c r="BA36" s="431"/>
      <c r="BB36" s="430"/>
      <c r="BC36" s="430"/>
      <c r="BD36" s="429"/>
      <c r="BE36" s="431"/>
      <c r="BF36" s="429"/>
      <c r="BG36" s="431"/>
      <c r="BH36" s="430"/>
      <c r="BI36" s="431"/>
      <c r="BJ36" s="1777"/>
      <c r="BK36" s="1778"/>
    </row>
    <row r="37" spans="1:63" ht="6" customHeight="1">
      <c r="A37" s="1808"/>
      <c r="B37" s="1803">
        <v>8</v>
      </c>
      <c r="C37" s="1802" t="s">
        <v>100</v>
      </c>
      <c r="D37" s="1802" t="s">
        <v>84</v>
      </c>
      <c r="E37" s="1770" t="s">
        <v>860</v>
      </c>
      <c r="F37" s="426"/>
      <c r="G37" s="427"/>
      <c r="H37" s="426"/>
      <c r="I37" s="427"/>
      <c r="J37" s="426"/>
      <c r="K37" s="428"/>
      <c r="L37" s="427"/>
      <c r="M37" s="428"/>
      <c r="N37" s="426"/>
      <c r="O37" s="427"/>
      <c r="P37" s="426"/>
      <c r="Q37" s="427"/>
      <c r="R37" s="426"/>
      <c r="S37" s="428"/>
      <c r="T37" s="427"/>
      <c r="U37" s="428"/>
      <c r="V37" s="427"/>
      <c r="W37" s="427"/>
      <c r="X37" s="426"/>
      <c r="Y37" s="428"/>
      <c r="Z37" s="427"/>
      <c r="AA37" s="427"/>
      <c r="AB37" s="426"/>
      <c r="AC37" s="428"/>
      <c r="AD37" s="427"/>
      <c r="AE37" s="427"/>
      <c r="AF37" s="426"/>
      <c r="AG37" s="428"/>
      <c r="AH37" s="427"/>
      <c r="AI37" s="427"/>
      <c r="AJ37" s="426"/>
      <c r="AK37" s="428"/>
      <c r="AL37" s="427"/>
      <c r="AM37" s="427"/>
      <c r="AN37" s="426"/>
      <c r="AO37" s="428"/>
      <c r="AP37" s="427"/>
      <c r="AQ37" s="427"/>
      <c r="AR37" s="426"/>
      <c r="AS37" s="428"/>
      <c r="AT37" s="427"/>
      <c r="AU37" s="427"/>
      <c r="AV37" s="426"/>
      <c r="AW37" s="428"/>
      <c r="AX37" s="427"/>
      <c r="AY37" s="427"/>
      <c r="AZ37" s="426"/>
      <c r="BA37" s="428"/>
      <c r="BB37" s="427"/>
      <c r="BC37" s="427"/>
      <c r="BD37" s="426"/>
      <c r="BE37" s="428"/>
      <c r="BF37" s="426"/>
      <c r="BG37" s="428"/>
      <c r="BH37" s="427"/>
      <c r="BI37" s="428"/>
      <c r="BJ37" s="1775" t="s">
        <v>895</v>
      </c>
      <c r="BK37" s="1778">
        <f>SUM(H37:BJ39)/4</f>
        <v>7.75</v>
      </c>
    </row>
    <row r="38" spans="1:63" ht="3" customHeight="1">
      <c r="A38" s="1808"/>
      <c r="B38" s="1803"/>
      <c r="C38" s="1802"/>
      <c r="D38" s="1802"/>
      <c r="E38" s="1770"/>
      <c r="F38" s="426"/>
      <c r="G38" s="427"/>
      <c r="H38" s="426"/>
      <c r="I38" s="427"/>
      <c r="J38" s="426"/>
      <c r="K38" s="428"/>
      <c r="L38" s="427"/>
      <c r="M38" s="428"/>
      <c r="N38" s="427">
        <v>1</v>
      </c>
      <c r="O38" s="427">
        <v>1</v>
      </c>
      <c r="P38" s="426">
        <v>1</v>
      </c>
      <c r="Q38" s="426">
        <v>1</v>
      </c>
      <c r="R38" s="426">
        <v>1</v>
      </c>
      <c r="S38" s="426">
        <v>1</v>
      </c>
      <c r="T38" s="426">
        <v>1</v>
      </c>
      <c r="U38" s="426">
        <v>1</v>
      </c>
      <c r="V38" s="426">
        <v>1</v>
      </c>
      <c r="W38" s="426">
        <v>1</v>
      </c>
      <c r="X38" s="426">
        <v>1</v>
      </c>
      <c r="Y38" s="426">
        <v>1</v>
      </c>
      <c r="Z38" s="426">
        <v>1</v>
      </c>
      <c r="AA38" s="426">
        <v>1</v>
      </c>
      <c r="AB38" s="426">
        <v>1</v>
      </c>
      <c r="AC38" s="426">
        <v>1</v>
      </c>
      <c r="AD38" s="426">
        <v>1</v>
      </c>
      <c r="AE38" s="426">
        <v>1</v>
      </c>
      <c r="AF38" s="426">
        <v>1</v>
      </c>
      <c r="AG38" s="426">
        <v>1</v>
      </c>
      <c r="AH38" s="426"/>
      <c r="AI38" s="426"/>
      <c r="AJ38" s="426"/>
      <c r="AK38" s="426">
        <v>1</v>
      </c>
      <c r="AL38" s="426">
        <v>1</v>
      </c>
      <c r="AM38" s="426">
        <v>1</v>
      </c>
      <c r="AN38" s="426">
        <v>1</v>
      </c>
      <c r="AO38" s="426">
        <v>1</v>
      </c>
      <c r="AP38" s="426">
        <v>1</v>
      </c>
      <c r="AQ38" s="426">
        <v>1</v>
      </c>
      <c r="AR38" s="426">
        <v>1</v>
      </c>
      <c r="AS38" s="426">
        <v>1</v>
      </c>
      <c r="AT38" s="426">
        <v>1</v>
      </c>
      <c r="AU38" s="426">
        <v>1</v>
      </c>
      <c r="AV38" s="426"/>
      <c r="AW38" s="427"/>
      <c r="AX38" s="426"/>
      <c r="AY38" s="427"/>
      <c r="AZ38" s="426"/>
      <c r="BA38" s="428"/>
      <c r="BB38" s="427"/>
      <c r="BC38" s="427"/>
      <c r="BD38" s="426"/>
      <c r="BE38" s="428"/>
      <c r="BF38" s="426"/>
      <c r="BG38" s="428"/>
      <c r="BH38" s="427"/>
      <c r="BI38" s="428"/>
      <c r="BJ38" s="1776"/>
      <c r="BK38" s="1778"/>
    </row>
    <row r="39" spans="1:63" ht="6" customHeight="1">
      <c r="A39" s="1808"/>
      <c r="B39" s="1803"/>
      <c r="C39" s="1802"/>
      <c r="D39" s="1802"/>
      <c r="E39" s="1771"/>
      <c r="F39" s="429"/>
      <c r="G39" s="430"/>
      <c r="H39" s="429"/>
      <c r="I39" s="430"/>
      <c r="J39" s="429"/>
      <c r="K39" s="431"/>
      <c r="L39" s="430"/>
      <c r="M39" s="431"/>
      <c r="N39" s="430"/>
      <c r="O39" s="430"/>
      <c r="P39" s="429"/>
      <c r="Q39" s="430"/>
      <c r="R39" s="429"/>
      <c r="S39" s="431"/>
      <c r="T39" s="430"/>
      <c r="U39" s="431"/>
      <c r="V39" s="430"/>
      <c r="W39" s="430"/>
      <c r="X39" s="429"/>
      <c r="Y39" s="431"/>
      <c r="Z39" s="430"/>
      <c r="AA39" s="430"/>
      <c r="AB39" s="429"/>
      <c r="AC39" s="431"/>
      <c r="AD39" s="430"/>
      <c r="AE39" s="430"/>
      <c r="AF39" s="429"/>
      <c r="AG39" s="431"/>
      <c r="AH39" s="430"/>
      <c r="AI39" s="430"/>
      <c r="AJ39" s="429"/>
      <c r="AK39" s="431"/>
      <c r="AL39" s="430"/>
      <c r="AM39" s="430"/>
      <c r="AN39" s="429"/>
      <c r="AO39" s="431"/>
      <c r="AP39" s="430"/>
      <c r="AQ39" s="430"/>
      <c r="AR39" s="429"/>
      <c r="AS39" s="431"/>
      <c r="AT39" s="430"/>
      <c r="AU39" s="430"/>
      <c r="AV39" s="429"/>
      <c r="AW39" s="430"/>
      <c r="AX39" s="429"/>
      <c r="AY39" s="430"/>
      <c r="AZ39" s="429"/>
      <c r="BA39" s="431"/>
      <c r="BB39" s="430"/>
      <c r="BC39" s="430"/>
      <c r="BD39" s="429"/>
      <c r="BE39" s="431"/>
      <c r="BF39" s="429"/>
      <c r="BG39" s="431"/>
      <c r="BH39" s="430"/>
      <c r="BI39" s="431"/>
      <c r="BJ39" s="1777"/>
      <c r="BK39" s="1778"/>
    </row>
    <row r="40" spans="1:63" ht="6" customHeight="1">
      <c r="A40" s="1808"/>
      <c r="B40" s="1435">
        <v>9</v>
      </c>
      <c r="C40" s="1802" t="s">
        <v>100</v>
      </c>
      <c r="D40" s="1802" t="s">
        <v>493</v>
      </c>
      <c r="E40" s="1770" t="s">
        <v>860</v>
      </c>
      <c r="F40" s="426"/>
      <c r="G40" s="427"/>
      <c r="H40" s="426"/>
      <c r="I40" s="427"/>
      <c r="J40" s="426"/>
      <c r="K40" s="428"/>
      <c r="L40" s="427"/>
      <c r="M40" s="428"/>
      <c r="N40" s="427"/>
      <c r="O40" s="427"/>
      <c r="P40" s="426"/>
      <c r="Q40" s="427"/>
      <c r="R40" s="426"/>
      <c r="S40" s="428"/>
      <c r="T40" s="427"/>
      <c r="U40" s="428"/>
      <c r="V40" s="427"/>
      <c r="W40" s="427"/>
      <c r="X40" s="426"/>
      <c r="Y40" s="428"/>
      <c r="Z40" s="427"/>
      <c r="AA40" s="427"/>
      <c r="AB40" s="426"/>
      <c r="AC40" s="428"/>
      <c r="AD40" s="427"/>
      <c r="AE40" s="427"/>
      <c r="AF40" s="426"/>
      <c r="AG40" s="428"/>
      <c r="AH40" s="427"/>
      <c r="AI40" s="427"/>
      <c r="AJ40" s="426"/>
      <c r="AK40" s="428"/>
      <c r="AL40" s="427"/>
      <c r="AM40" s="427"/>
      <c r="AN40" s="426"/>
      <c r="AO40" s="428"/>
      <c r="AP40" s="427"/>
      <c r="AQ40" s="427"/>
      <c r="AR40" s="426"/>
      <c r="AS40" s="428"/>
      <c r="AT40" s="427"/>
      <c r="AU40" s="427"/>
      <c r="AV40" s="426"/>
      <c r="AW40" s="428"/>
      <c r="AX40" s="427"/>
      <c r="AY40" s="427"/>
      <c r="AZ40" s="426"/>
      <c r="BA40" s="428"/>
      <c r="BB40" s="427"/>
      <c r="BC40" s="427"/>
      <c r="BD40" s="426"/>
      <c r="BE40" s="428"/>
      <c r="BF40" s="426"/>
      <c r="BG40" s="428"/>
      <c r="BH40" s="427"/>
      <c r="BI40" s="428"/>
      <c r="BJ40" s="1775" t="s">
        <v>896</v>
      </c>
      <c r="BK40" s="1778">
        <f>SUM(H40:BJ42)/4</f>
        <v>4</v>
      </c>
    </row>
    <row r="41" spans="1:63" ht="3" customHeight="1">
      <c r="A41" s="1808"/>
      <c r="B41" s="1803"/>
      <c r="C41" s="1802"/>
      <c r="D41" s="1802"/>
      <c r="E41" s="1770"/>
      <c r="F41" s="426"/>
      <c r="G41" s="427"/>
      <c r="H41" s="426"/>
      <c r="I41" s="427"/>
      <c r="J41" s="426"/>
      <c r="K41" s="428"/>
      <c r="L41" s="427"/>
      <c r="M41" s="428"/>
      <c r="N41" s="427"/>
      <c r="O41" s="427"/>
      <c r="P41" s="426">
        <v>1</v>
      </c>
      <c r="Q41" s="427">
        <v>1</v>
      </c>
      <c r="R41" s="427">
        <v>1</v>
      </c>
      <c r="S41" s="427">
        <v>1</v>
      </c>
      <c r="T41" s="427">
        <v>1</v>
      </c>
      <c r="U41" s="427">
        <v>1</v>
      </c>
      <c r="V41" s="427">
        <v>1</v>
      </c>
      <c r="W41" s="427">
        <v>1</v>
      </c>
      <c r="X41" s="427">
        <v>1</v>
      </c>
      <c r="Y41" s="427">
        <v>1</v>
      </c>
      <c r="Z41" s="427">
        <v>1</v>
      </c>
      <c r="AA41" s="427">
        <v>1</v>
      </c>
      <c r="AB41" s="427">
        <v>1</v>
      </c>
      <c r="AC41" s="427">
        <v>1</v>
      </c>
      <c r="AD41" s="427">
        <v>1</v>
      </c>
      <c r="AE41" s="427">
        <v>1</v>
      </c>
      <c r="AF41" s="426"/>
      <c r="AG41" s="427"/>
      <c r="AH41" s="427"/>
      <c r="AI41" s="427"/>
      <c r="AJ41" s="426"/>
      <c r="AK41" s="428"/>
      <c r="AL41" s="427"/>
      <c r="AM41" s="427"/>
      <c r="AN41" s="426"/>
      <c r="AO41" s="428"/>
      <c r="AP41" s="427"/>
      <c r="AQ41" s="427"/>
      <c r="AR41" s="426"/>
      <c r="AS41" s="428"/>
      <c r="AT41" s="427"/>
      <c r="AU41" s="427"/>
      <c r="AV41" s="426"/>
      <c r="AW41" s="428"/>
      <c r="AX41" s="427"/>
      <c r="AY41" s="428"/>
      <c r="AZ41" s="426"/>
      <c r="BA41" s="427"/>
      <c r="BB41" s="426"/>
      <c r="BC41" s="427"/>
      <c r="BD41" s="426"/>
      <c r="BE41" s="428"/>
      <c r="BF41" s="426"/>
      <c r="BG41" s="428"/>
      <c r="BH41" s="427"/>
      <c r="BI41" s="428"/>
      <c r="BJ41" s="1776"/>
      <c r="BK41" s="1778"/>
    </row>
    <row r="42" spans="1:63" ht="6" customHeight="1">
      <c r="A42" s="1808"/>
      <c r="B42" s="1453"/>
      <c r="C42" s="1802"/>
      <c r="D42" s="1802"/>
      <c r="E42" s="1771"/>
      <c r="F42" s="429"/>
      <c r="G42" s="430"/>
      <c r="H42" s="429"/>
      <c r="I42" s="430"/>
      <c r="J42" s="429"/>
      <c r="K42" s="431"/>
      <c r="L42" s="430"/>
      <c r="M42" s="431"/>
      <c r="N42" s="430"/>
      <c r="O42" s="430"/>
      <c r="P42" s="429"/>
      <c r="Q42" s="430"/>
      <c r="R42" s="429"/>
      <c r="S42" s="431"/>
      <c r="T42" s="430"/>
      <c r="U42" s="431"/>
      <c r="V42" s="430"/>
      <c r="W42" s="430"/>
      <c r="X42" s="429"/>
      <c r="Y42" s="431"/>
      <c r="Z42" s="430"/>
      <c r="AA42" s="430"/>
      <c r="AB42" s="429"/>
      <c r="AC42" s="431"/>
      <c r="AD42" s="430"/>
      <c r="AE42" s="430"/>
      <c r="AF42" s="429"/>
      <c r="AG42" s="431"/>
      <c r="AH42" s="430"/>
      <c r="AI42" s="430"/>
      <c r="AJ42" s="429"/>
      <c r="AK42" s="431"/>
      <c r="AL42" s="430"/>
      <c r="AM42" s="430"/>
      <c r="AN42" s="429"/>
      <c r="AO42" s="431"/>
      <c r="AP42" s="430"/>
      <c r="AQ42" s="430"/>
      <c r="AR42" s="429"/>
      <c r="AS42" s="431"/>
      <c r="AT42" s="430"/>
      <c r="AU42" s="430"/>
      <c r="AV42" s="429"/>
      <c r="AW42" s="431"/>
      <c r="AX42" s="430"/>
      <c r="AY42" s="430"/>
      <c r="AZ42" s="429"/>
      <c r="BA42" s="431"/>
      <c r="BB42" s="430"/>
      <c r="BC42" s="430"/>
      <c r="BD42" s="429"/>
      <c r="BE42" s="431"/>
      <c r="BF42" s="429"/>
      <c r="BG42" s="431"/>
      <c r="BH42" s="430"/>
      <c r="BI42" s="431"/>
      <c r="BJ42" s="1777"/>
      <c r="BK42" s="1778"/>
    </row>
    <row r="43" spans="1:63" ht="6" customHeight="1">
      <c r="A43" s="1808"/>
      <c r="B43" s="1803">
        <v>10</v>
      </c>
      <c r="C43" s="1802" t="s">
        <v>100</v>
      </c>
      <c r="D43" s="1802" t="s">
        <v>1299</v>
      </c>
      <c r="E43" s="1769" t="s">
        <v>897</v>
      </c>
      <c r="F43" s="426"/>
      <c r="G43" s="427"/>
      <c r="H43" s="426"/>
      <c r="I43" s="427"/>
      <c r="J43" s="426"/>
      <c r="K43" s="428"/>
      <c r="L43" s="427"/>
      <c r="M43" s="428"/>
      <c r="N43" s="427"/>
      <c r="O43" s="427"/>
      <c r="P43" s="426"/>
      <c r="Q43" s="427"/>
      <c r="R43" s="426"/>
      <c r="S43" s="428"/>
      <c r="T43" s="427"/>
      <c r="U43" s="428"/>
      <c r="V43" s="427"/>
      <c r="W43" s="427"/>
      <c r="X43" s="426"/>
      <c r="Y43" s="428"/>
      <c r="Z43" s="427"/>
      <c r="AA43" s="427"/>
      <c r="AB43" s="426"/>
      <c r="AC43" s="428"/>
      <c r="AD43" s="427"/>
      <c r="AE43" s="427"/>
      <c r="AF43" s="426"/>
      <c r="AG43" s="428"/>
      <c r="AH43" s="427"/>
      <c r="AI43" s="427"/>
      <c r="AJ43" s="426"/>
      <c r="AK43" s="428"/>
      <c r="AL43" s="427"/>
      <c r="AM43" s="427"/>
      <c r="AN43" s="426"/>
      <c r="AO43" s="428"/>
      <c r="AP43" s="427"/>
      <c r="AQ43" s="427"/>
      <c r="AR43" s="426"/>
      <c r="AS43" s="428"/>
      <c r="AT43" s="427"/>
      <c r="AU43" s="427"/>
      <c r="AV43" s="426"/>
      <c r="AW43" s="428"/>
      <c r="AX43" s="427"/>
      <c r="AY43" s="427"/>
      <c r="AZ43" s="426"/>
      <c r="BA43" s="427"/>
      <c r="BB43" s="432"/>
      <c r="BC43" s="427"/>
      <c r="BD43" s="426"/>
      <c r="BE43" s="428"/>
      <c r="BF43" s="426"/>
      <c r="BG43" s="428"/>
      <c r="BH43" s="427"/>
      <c r="BI43" s="428"/>
      <c r="BJ43" s="1775" t="s">
        <v>898</v>
      </c>
      <c r="BK43" s="1778">
        <f>SUM(H43:BJ45)/4</f>
        <v>7.75</v>
      </c>
    </row>
    <row r="44" spans="1:63" ht="3" customHeight="1">
      <c r="A44" s="1808"/>
      <c r="B44" s="1803"/>
      <c r="C44" s="1802"/>
      <c r="D44" s="1802"/>
      <c r="E44" s="1770"/>
      <c r="F44" s="426"/>
      <c r="G44" s="427"/>
      <c r="H44" s="426"/>
      <c r="I44" s="427"/>
      <c r="J44" s="426"/>
      <c r="K44" s="428"/>
      <c r="L44" s="427"/>
      <c r="M44" s="428"/>
      <c r="N44" s="427"/>
      <c r="O44" s="427"/>
      <c r="P44" s="426">
        <v>1</v>
      </c>
      <c r="Q44" s="427">
        <v>1</v>
      </c>
      <c r="R44" s="427">
        <v>1</v>
      </c>
      <c r="S44" s="427">
        <v>1</v>
      </c>
      <c r="T44" s="427">
        <v>1</v>
      </c>
      <c r="U44" s="427">
        <v>1</v>
      </c>
      <c r="V44" s="427">
        <v>1</v>
      </c>
      <c r="W44" s="427">
        <v>1</v>
      </c>
      <c r="X44" s="427">
        <v>1</v>
      </c>
      <c r="Y44" s="427">
        <v>1</v>
      </c>
      <c r="Z44" s="427">
        <v>1</v>
      </c>
      <c r="AA44" s="427">
        <v>1</v>
      </c>
      <c r="AB44" s="427">
        <v>1</v>
      </c>
      <c r="AC44" s="427">
        <v>1</v>
      </c>
      <c r="AD44" s="427">
        <v>1</v>
      </c>
      <c r="AE44" s="427">
        <v>1</v>
      </c>
      <c r="AF44" s="426">
        <v>1</v>
      </c>
      <c r="AG44" s="426">
        <v>1</v>
      </c>
      <c r="AH44" s="426"/>
      <c r="AI44" s="426"/>
      <c r="AJ44" s="426"/>
      <c r="AK44" s="426">
        <v>1</v>
      </c>
      <c r="AL44" s="426">
        <v>1</v>
      </c>
      <c r="AM44" s="426">
        <v>1</v>
      </c>
      <c r="AN44" s="426">
        <v>1</v>
      </c>
      <c r="AO44" s="426">
        <v>1</v>
      </c>
      <c r="AP44" s="426">
        <v>1</v>
      </c>
      <c r="AQ44" s="426">
        <v>1</v>
      </c>
      <c r="AR44" s="426">
        <v>1</v>
      </c>
      <c r="AS44" s="426">
        <v>1</v>
      </c>
      <c r="AT44" s="426">
        <v>1</v>
      </c>
      <c r="AU44" s="426">
        <v>1</v>
      </c>
      <c r="AV44" s="426">
        <v>1</v>
      </c>
      <c r="AW44" s="426">
        <v>1</v>
      </c>
      <c r="AX44" s="426"/>
      <c r="AY44" s="427"/>
      <c r="AZ44" s="426"/>
      <c r="BA44" s="427"/>
      <c r="BB44" s="426"/>
      <c r="BC44" s="427"/>
      <c r="BD44" s="426"/>
      <c r="BE44" s="428"/>
      <c r="BF44" s="426"/>
      <c r="BG44" s="428"/>
      <c r="BH44" s="427"/>
      <c r="BI44" s="428"/>
      <c r="BJ44" s="1776"/>
      <c r="BK44" s="1778"/>
    </row>
    <row r="45" spans="1:63" ht="6" customHeight="1">
      <c r="A45" s="1808"/>
      <c r="B45" s="1803"/>
      <c r="C45" s="1802"/>
      <c r="D45" s="1802"/>
      <c r="E45" s="1771"/>
      <c r="F45" s="429"/>
      <c r="G45" s="430"/>
      <c r="H45" s="429"/>
      <c r="I45" s="430"/>
      <c r="J45" s="429"/>
      <c r="K45" s="431"/>
      <c r="L45" s="430"/>
      <c r="M45" s="431"/>
      <c r="N45" s="430"/>
      <c r="O45" s="430"/>
      <c r="P45" s="429"/>
      <c r="Q45" s="430"/>
      <c r="R45" s="429"/>
      <c r="S45" s="431"/>
      <c r="T45" s="430"/>
      <c r="U45" s="431"/>
      <c r="V45" s="430"/>
      <c r="W45" s="430"/>
      <c r="X45" s="429"/>
      <c r="Y45" s="431"/>
      <c r="Z45" s="430"/>
      <c r="AA45" s="430"/>
      <c r="AB45" s="429"/>
      <c r="AC45" s="431"/>
      <c r="AD45" s="430"/>
      <c r="AE45" s="430"/>
      <c r="AF45" s="429"/>
      <c r="AG45" s="431"/>
      <c r="AH45" s="430"/>
      <c r="AI45" s="430"/>
      <c r="AJ45" s="429"/>
      <c r="AK45" s="431"/>
      <c r="AL45" s="430"/>
      <c r="AM45" s="430"/>
      <c r="AN45" s="429"/>
      <c r="AO45" s="431"/>
      <c r="AP45" s="430"/>
      <c r="AQ45" s="430"/>
      <c r="AR45" s="429"/>
      <c r="AS45" s="431"/>
      <c r="AT45" s="430"/>
      <c r="AU45" s="430"/>
      <c r="AV45" s="429"/>
      <c r="AW45" s="431"/>
      <c r="AX45" s="430"/>
      <c r="AY45" s="430"/>
      <c r="AZ45" s="429"/>
      <c r="BA45" s="430"/>
      <c r="BB45" s="429"/>
      <c r="BC45" s="430"/>
      <c r="BD45" s="429"/>
      <c r="BE45" s="431"/>
      <c r="BF45" s="429"/>
      <c r="BG45" s="431"/>
      <c r="BH45" s="430"/>
      <c r="BI45" s="431"/>
      <c r="BJ45" s="1777"/>
      <c r="BK45" s="1778"/>
    </row>
    <row r="46" spans="1:63" ht="6" customHeight="1">
      <c r="A46" s="1808"/>
      <c r="B46" s="1435">
        <v>11</v>
      </c>
      <c r="C46" s="1802" t="s">
        <v>100</v>
      </c>
      <c r="D46" s="1802" t="s">
        <v>1299</v>
      </c>
      <c r="E46" s="1770" t="s">
        <v>862</v>
      </c>
      <c r="F46" s="426"/>
      <c r="G46" s="427"/>
      <c r="H46" s="426"/>
      <c r="I46" s="427"/>
      <c r="J46" s="426"/>
      <c r="K46" s="428"/>
      <c r="L46" s="427"/>
      <c r="M46" s="428"/>
      <c r="N46" s="427"/>
      <c r="O46" s="427"/>
      <c r="P46" s="426"/>
      <c r="Q46" s="427"/>
      <c r="R46" s="426"/>
      <c r="S46" s="428"/>
      <c r="T46" s="427"/>
      <c r="U46" s="428"/>
      <c r="V46" s="427"/>
      <c r="W46" s="427"/>
      <c r="X46" s="426"/>
      <c r="Y46" s="428"/>
      <c r="Z46" s="427"/>
      <c r="AA46" s="427"/>
      <c r="AB46" s="426"/>
      <c r="AC46" s="428"/>
      <c r="AD46" s="427"/>
      <c r="AE46" s="427"/>
      <c r="AF46" s="426"/>
      <c r="AG46" s="428"/>
      <c r="AH46" s="427"/>
      <c r="AI46" s="427"/>
      <c r="AJ46" s="426"/>
      <c r="AK46" s="428"/>
      <c r="AL46" s="427"/>
      <c r="AM46" s="427"/>
      <c r="AN46" s="426"/>
      <c r="AO46" s="428"/>
      <c r="AP46" s="427"/>
      <c r="AQ46" s="427"/>
      <c r="AR46" s="426"/>
      <c r="AS46" s="428"/>
      <c r="AT46" s="427"/>
      <c r="AU46" s="427"/>
      <c r="AV46" s="426"/>
      <c r="AW46" s="428"/>
      <c r="AX46" s="427"/>
      <c r="AY46" s="427"/>
      <c r="AZ46" s="426"/>
      <c r="BA46" s="428"/>
      <c r="BB46" s="427"/>
      <c r="BC46" s="427"/>
      <c r="BD46" s="426"/>
      <c r="BE46" s="428"/>
      <c r="BF46" s="426"/>
      <c r="BG46" s="428"/>
      <c r="BH46" s="427"/>
      <c r="BI46" s="428"/>
      <c r="BJ46" s="1775" t="s">
        <v>899</v>
      </c>
      <c r="BK46" s="1778">
        <f>SUM(H46:BJ48)/4</f>
        <v>8.25</v>
      </c>
    </row>
    <row r="47" spans="1:63" ht="3" customHeight="1">
      <c r="A47" s="1808"/>
      <c r="B47" s="1803"/>
      <c r="C47" s="1802"/>
      <c r="D47" s="1802"/>
      <c r="E47" s="1770"/>
      <c r="F47" s="426"/>
      <c r="G47" s="427"/>
      <c r="H47" s="426"/>
      <c r="I47" s="427"/>
      <c r="J47" s="426"/>
      <c r="K47" s="428"/>
      <c r="L47" s="427"/>
      <c r="M47" s="428"/>
      <c r="N47" s="427"/>
      <c r="O47" s="427"/>
      <c r="P47" s="426">
        <v>1</v>
      </c>
      <c r="Q47" s="426">
        <v>1</v>
      </c>
      <c r="R47" s="426">
        <v>1</v>
      </c>
      <c r="S47" s="426">
        <v>1</v>
      </c>
      <c r="T47" s="426">
        <v>1</v>
      </c>
      <c r="U47" s="426">
        <v>1</v>
      </c>
      <c r="V47" s="426">
        <v>1</v>
      </c>
      <c r="W47" s="427">
        <v>1</v>
      </c>
      <c r="X47" s="427">
        <v>1</v>
      </c>
      <c r="Y47" s="427">
        <v>1</v>
      </c>
      <c r="Z47" s="427">
        <v>1</v>
      </c>
      <c r="AA47" s="427">
        <v>1</v>
      </c>
      <c r="AB47" s="427">
        <v>1</v>
      </c>
      <c r="AC47" s="427">
        <v>1</v>
      </c>
      <c r="AD47" s="427">
        <v>1</v>
      </c>
      <c r="AE47" s="427">
        <v>1</v>
      </c>
      <c r="AF47" s="426">
        <v>1</v>
      </c>
      <c r="AG47" s="426">
        <v>1</v>
      </c>
      <c r="AH47" s="426"/>
      <c r="AI47" s="426"/>
      <c r="AJ47" s="426"/>
      <c r="AK47" s="426">
        <v>1</v>
      </c>
      <c r="AL47" s="426">
        <v>1</v>
      </c>
      <c r="AM47" s="426">
        <v>1</v>
      </c>
      <c r="AN47" s="426">
        <v>1</v>
      </c>
      <c r="AO47" s="426">
        <v>1</v>
      </c>
      <c r="AP47" s="426">
        <v>1</v>
      </c>
      <c r="AQ47" s="426">
        <v>1</v>
      </c>
      <c r="AR47" s="426">
        <v>1</v>
      </c>
      <c r="AS47" s="426">
        <v>1</v>
      </c>
      <c r="AT47" s="426">
        <v>1</v>
      </c>
      <c r="AU47" s="426">
        <v>1</v>
      </c>
      <c r="AV47" s="426">
        <v>1</v>
      </c>
      <c r="AW47" s="426">
        <v>1</v>
      </c>
      <c r="AX47" s="426">
        <v>1</v>
      </c>
      <c r="AY47" s="426">
        <v>1</v>
      </c>
      <c r="AZ47" s="426"/>
      <c r="BA47" s="428"/>
      <c r="BB47" s="426"/>
      <c r="BC47" s="428"/>
      <c r="BD47" s="426"/>
      <c r="BE47" s="428"/>
      <c r="BF47" s="426"/>
      <c r="BG47" s="428"/>
      <c r="BH47" s="427"/>
      <c r="BI47" s="428"/>
      <c r="BJ47" s="1776"/>
      <c r="BK47" s="1778"/>
    </row>
    <row r="48" spans="1:63" ht="6" customHeight="1">
      <c r="A48" s="1808"/>
      <c r="B48" s="1803"/>
      <c r="C48" s="1802"/>
      <c r="D48" s="1802"/>
      <c r="E48" s="1771"/>
      <c r="F48" s="429"/>
      <c r="G48" s="430"/>
      <c r="H48" s="429"/>
      <c r="I48" s="430"/>
      <c r="J48" s="429"/>
      <c r="K48" s="431"/>
      <c r="L48" s="430"/>
      <c r="M48" s="431"/>
      <c r="N48" s="430"/>
      <c r="O48" s="430"/>
      <c r="P48" s="429"/>
      <c r="Q48" s="430"/>
      <c r="R48" s="429"/>
      <c r="S48" s="431"/>
      <c r="T48" s="430"/>
      <c r="U48" s="431"/>
      <c r="V48" s="430"/>
      <c r="W48" s="430"/>
      <c r="X48" s="429"/>
      <c r="Y48" s="431"/>
      <c r="Z48" s="430"/>
      <c r="AA48" s="430"/>
      <c r="AB48" s="429"/>
      <c r="AC48" s="431"/>
      <c r="AD48" s="430"/>
      <c r="AE48" s="430"/>
      <c r="AF48" s="429"/>
      <c r="AG48" s="431"/>
      <c r="AH48" s="430"/>
      <c r="AI48" s="430"/>
      <c r="AJ48" s="429"/>
      <c r="AK48" s="431"/>
      <c r="AL48" s="430"/>
      <c r="AM48" s="430"/>
      <c r="AN48" s="429"/>
      <c r="AO48" s="431"/>
      <c r="AP48" s="430"/>
      <c r="AQ48" s="430"/>
      <c r="AR48" s="429"/>
      <c r="AS48" s="431"/>
      <c r="AT48" s="430"/>
      <c r="AU48" s="430"/>
      <c r="AV48" s="429"/>
      <c r="AW48" s="431"/>
      <c r="AX48" s="430"/>
      <c r="AY48" s="430"/>
      <c r="AZ48" s="429"/>
      <c r="BA48" s="431"/>
      <c r="BB48" s="430"/>
      <c r="BC48" s="430"/>
      <c r="BD48" s="429"/>
      <c r="BE48" s="431"/>
      <c r="BF48" s="429"/>
      <c r="BG48" s="431"/>
      <c r="BH48" s="430"/>
      <c r="BI48" s="431"/>
      <c r="BJ48" s="1777"/>
      <c r="BK48" s="1778"/>
    </row>
    <row r="49" spans="1:63" ht="6" customHeight="1">
      <c r="A49" s="1808"/>
      <c r="B49" s="1435">
        <v>12</v>
      </c>
      <c r="C49" s="1802" t="s">
        <v>100</v>
      </c>
      <c r="D49" s="1802" t="s">
        <v>84</v>
      </c>
      <c r="E49" s="1770" t="s">
        <v>863</v>
      </c>
      <c r="F49" s="426"/>
      <c r="G49" s="427"/>
      <c r="H49" s="426"/>
      <c r="I49" s="427"/>
      <c r="J49" s="426"/>
      <c r="K49" s="428"/>
      <c r="L49" s="427"/>
      <c r="M49" s="428"/>
      <c r="N49" s="427"/>
      <c r="O49" s="427"/>
      <c r="P49" s="426"/>
      <c r="Q49" s="427"/>
      <c r="R49" s="426"/>
      <c r="S49" s="428"/>
      <c r="T49" s="427"/>
      <c r="U49" s="428"/>
      <c r="V49" s="427"/>
      <c r="W49" s="427"/>
      <c r="X49" s="426"/>
      <c r="Y49" s="428"/>
      <c r="Z49" s="427"/>
      <c r="AA49" s="427"/>
      <c r="AB49" s="426"/>
      <c r="AC49" s="428"/>
      <c r="AD49" s="427"/>
      <c r="AE49" s="427"/>
      <c r="AF49" s="426"/>
      <c r="AG49" s="428"/>
      <c r="AH49" s="427"/>
      <c r="AI49" s="427"/>
      <c r="AJ49" s="426"/>
      <c r="AK49" s="428"/>
      <c r="AL49" s="427"/>
      <c r="AM49" s="427"/>
      <c r="AN49" s="426"/>
      <c r="AO49" s="428"/>
      <c r="AP49" s="427"/>
      <c r="AQ49" s="427"/>
      <c r="AR49" s="426"/>
      <c r="AS49" s="428"/>
      <c r="AT49" s="427"/>
      <c r="AU49" s="427"/>
      <c r="AV49" s="426"/>
      <c r="AW49" s="428"/>
      <c r="AX49" s="427"/>
      <c r="AY49" s="427"/>
      <c r="AZ49" s="426"/>
      <c r="BA49" s="428"/>
      <c r="BB49" s="427"/>
      <c r="BC49" s="427"/>
      <c r="BD49" s="426"/>
      <c r="BE49" s="428"/>
      <c r="BF49" s="426"/>
      <c r="BG49" s="428"/>
      <c r="BH49" s="427"/>
      <c r="BI49" s="428"/>
      <c r="BJ49" s="1775" t="s">
        <v>1300</v>
      </c>
      <c r="BK49" s="1778">
        <f>SUM(H49:BI51)/4</f>
        <v>5.5</v>
      </c>
    </row>
    <row r="50" spans="1:63" ht="3" customHeight="1">
      <c r="A50" s="1808"/>
      <c r="B50" s="1803"/>
      <c r="C50" s="1802"/>
      <c r="D50" s="1802"/>
      <c r="E50" s="1770"/>
      <c r="F50" s="426"/>
      <c r="G50" s="427"/>
      <c r="H50" s="426"/>
      <c r="I50" s="427"/>
      <c r="J50" s="426"/>
      <c r="K50" s="428"/>
      <c r="L50" s="427"/>
      <c r="M50" s="428"/>
      <c r="N50" s="427"/>
      <c r="O50" s="427"/>
      <c r="P50" s="426"/>
      <c r="Q50" s="427"/>
      <c r="R50" s="426"/>
      <c r="S50" s="428"/>
      <c r="T50" s="427"/>
      <c r="U50" s="428"/>
      <c r="V50" s="427"/>
      <c r="W50" s="427"/>
      <c r="X50" s="426"/>
      <c r="Y50" s="428"/>
      <c r="Z50" s="427"/>
      <c r="AA50" s="427"/>
      <c r="AB50" s="426"/>
      <c r="AC50" s="428"/>
      <c r="AD50" s="427"/>
      <c r="AE50" s="427"/>
      <c r="AF50" s="426"/>
      <c r="AG50" s="426"/>
      <c r="AH50" s="426">
        <v>1</v>
      </c>
      <c r="AI50" s="426">
        <v>1</v>
      </c>
      <c r="AJ50" s="426">
        <v>1</v>
      </c>
      <c r="AK50" s="426">
        <v>1</v>
      </c>
      <c r="AL50" s="426">
        <v>1</v>
      </c>
      <c r="AM50" s="426">
        <v>1</v>
      </c>
      <c r="AN50" s="426">
        <v>1</v>
      </c>
      <c r="AO50" s="426">
        <v>1</v>
      </c>
      <c r="AP50" s="426">
        <v>1</v>
      </c>
      <c r="AQ50" s="426">
        <v>1</v>
      </c>
      <c r="AR50" s="426">
        <v>1</v>
      </c>
      <c r="AS50" s="426">
        <v>1</v>
      </c>
      <c r="AT50" s="426">
        <v>1</v>
      </c>
      <c r="AU50" s="426">
        <v>1</v>
      </c>
      <c r="AV50" s="426">
        <v>1</v>
      </c>
      <c r="AW50" s="426">
        <v>1</v>
      </c>
      <c r="AX50" s="426">
        <v>1</v>
      </c>
      <c r="AY50" s="426">
        <v>1</v>
      </c>
      <c r="AZ50" s="426">
        <v>1</v>
      </c>
      <c r="BA50" s="426">
        <v>1</v>
      </c>
      <c r="BB50" s="426">
        <v>1</v>
      </c>
      <c r="BC50" s="426">
        <v>1</v>
      </c>
      <c r="BD50" s="426"/>
      <c r="BE50" s="428"/>
      <c r="BF50" s="426"/>
      <c r="BG50" s="428"/>
      <c r="BH50" s="427"/>
      <c r="BI50" s="428"/>
      <c r="BJ50" s="1776"/>
      <c r="BK50" s="1778"/>
    </row>
    <row r="51" spans="1:63" ht="6" customHeight="1">
      <c r="A51" s="1808"/>
      <c r="B51" s="1453"/>
      <c r="C51" s="1802"/>
      <c r="D51" s="1802"/>
      <c r="E51" s="1771"/>
      <c r="F51" s="429"/>
      <c r="G51" s="430"/>
      <c r="H51" s="429"/>
      <c r="I51" s="430"/>
      <c r="J51" s="429"/>
      <c r="K51" s="431"/>
      <c r="L51" s="430"/>
      <c r="M51" s="431"/>
      <c r="N51" s="430"/>
      <c r="O51" s="430"/>
      <c r="P51" s="429"/>
      <c r="Q51" s="430"/>
      <c r="R51" s="429"/>
      <c r="S51" s="431"/>
      <c r="T51" s="430"/>
      <c r="U51" s="431"/>
      <c r="V51" s="430"/>
      <c r="W51" s="430"/>
      <c r="X51" s="429"/>
      <c r="Y51" s="431"/>
      <c r="Z51" s="430"/>
      <c r="AA51" s="430"/>
      <c r="AB51" s="429"/>
      <c r="AC51" s="431"/>
      <c r="AD51" s="430"/>
      <c r="AE51" s="430"/>
      <c r="AF51" s="429"/>
      <c r="AG51" s="431"/>
      <c r="AH51" s="430"/>
      <c r="AI51" s="430"/>
      <c r="AJ51" s="429"/>
      <c r="AK51" s="431"/>
      <c r="AL51" s="430"/>
      <c r="AM51" s="430"/>
      <c r="AN51" s="429"/>
      <c r="AO51" s="431"/>
      <c r="AP51" s="430"/>
      <c r="AQ51" s="430"/>
      <c r="AR51" s="429"/>
      <c r="AS51" s="431"/>
      <c r="AT51" s="430"/>
      <c r="AU51" s="430"/>
      <c r="AV51" s="429"/>
      <c r="AW51" s="431"/>
      <c r="AX51" s="430"/>
      <c r="AY51" s="430"/>
      <c r="AZ51" s="429"/>
      <c r="BA51" s="431"/>
      <c r="BB51" s="430"/>
      <c r="BC51" s="430"/>
      <c r="BD51" s="429"/>
      <c r="BE51" s="431"/>
      <c r="BF51" s="429"/>
      <c r="BG51" s="431"/>
      <c r="BH51" s="430"/>
      <c r="BI51" s="431"/>
      <c r="BJ51" s="1777"/>
      <c r="BK51" s="1778"/>
    </row>
    <row r="52" spans="1:63" ht="6" customHeight="1">
      <c r="A52" s="1808"/>
      <c r="B52" s="1803">
        <v>13</v>
      </c>
      <c r="C52" s="1802" t="s">
        <v>100</v>
      </c>
      <c r="D52" s="1802" t="s">
        <v>84</v>
      </c>
      <c r="E52" s="1770" t="s">
        <v>863</v>
      </c>
      <c r="F52" s="426"/>
      <c r="G52" s="427"/>
      <c r="H52" s="426"/>
      <c r="I52" s="427"/>
      <c r="J52" s="426"/>
      <c r="K52" s="428"/>
      <c r="L52" s="427"/>
      <c r="M52" s="428"/>
      <c r="N52" s="427"/>
      <c r="O52" s="427"/>
      <c r="P52" s="426"/>
      <c r="Q52" s="427"/>
      <c r="R52" s="426"/>
      <c r="S52" s="428"/>
      <c r="T52" s="427"/>
      <c r="U52" s="428"/>
      <c r="V52" s="427"/>
      <c r="W52" s="427"/>
      <c r="X52" s="426"/>
      <c r="Y52" s="428"/>
      <c r="Z52" s="427"/>
      <c r="AA52" s="427"/>
      <c r="AB52" s="426"/>
      <c r="AC52" s="428"/>
      <c r="AD52" s="427"/>
      <c r="AE52" s="427"/>
      <c r="AF52" s="426"/>
      <c r="AG52" s="428"/>
      <c r="AH52" s="427"/>
      <c r="AI52" s="427"/>
      <c r="AJ52" s="426"/>
      <c r="AK52" s="428"/>
      <c r="AL52" s="427"/>
      <c r="AM52" s="427"/>
      <c r="AN52" s="426"/>
      <c r="AO52" s="428"/>
      <c r="AP52" s="427"/>
      <c r="AQ52" s="427"/>
      <c r="AR52" s="426"/>
      <c r="AS52" s="428"/>
      <c r="AT52" s="427"/>
      <c r="AU52" s="427"/>
      <c r="AV52" s="426"/>
      <c r="AW52" s="428"/>
      <c r="AX52" s="427"/>
      <c r="AY52" s="427"/>
      <c r="AZ52" s="426"/>
      <c r="BA52" s="428"/>
      <c r="BB52" s="427"/>
      <c r="BC52" s="427"/>
      <c r="BD52" s="426"/>
      <c r="BE52" s="428"/>
      <c r="BF52" s="426"/>
      <c r="BG52" s="428"/>
      <c r="BH52" s="427"/>
      <c r="BI52" s="428"/>
      <c r="BJ52" s="1775" t="s">
        <v>1300</v>
      </c>
      <c r="BK52" s="1778">
        <f>SUM(H52:BJ54)/4</f>
        <v>5.5</v>
      </c>
    </row>
    <row r="53" spans="1:63" ht="3" customHeight="1">
      <c r="A53" s="1808"/>
      <c r="B53" s="1803"/>
      <c r="C53" s="1802"/>
      <c r="D53" s="1802"/>
      <c r="E53" s="1770"/>
      <c r="F53" s="426"/>
      <c r="G53" s="427"/>
      <c r="H53" s="426"/>
      <c r="I53" s="427"/>
      <c r="J53" s="426"/>
      <c r="K53" s="428"/>
      <c r="L53" s="427"/>
      <c r="M53" s="428"/>
      <c r="N53" s="427"/>
      <c r="O53" s="427"/>
      <c r="P53" s="426"/>
      <c r="Q53" s="427"/>
      <c r="R53" s="426"/>
      <c r="S53" s="428"/>
      <c r="T53" s="427"/>
      <c r="U53" s="428"/>
      <c r="V53" s="427"/>
      <c r="W53" s="427"/>
      <c r="X53" s="426"/>
      <c r="Y53" s="428"/>
      <c r="Z53" s="427"/>
      <c r="AA53" s="427"/>
      <c r="AB53" s="426"/>
      <c r="AC53" s="428"/>
      <c r="AD53" s="427"/>
      <c r="AE53" s="427"/>
      <c r="AF53" s="426"/>
      <c r="AG53" s="428"/>
      <c r="AH53" s="427">
        <v>1</v>
      </c>
      <c r="AI53" s="427">
        <v>1</v>
      </c>
      <c r="AJ53" s="426">
        <v>1</v>
      </c>
      <c r="AK53" s="428">
        <v>1</v>
      </c>
      <c r="AL53" s="427">
        <v>1</v>
      </c>
      <c r="AM53" s="427">
        <v>1</v>
      </c>
      <c r="AN53" s="426">
        <v>1</v>
      </c>
      <c r="AO53" s="428">
        <v>1</v>
      </c>
      <c r="AP53" s="427">
        <v>1</v>
      </c>
      <c r="AQ53" s="427">
        <v>1</v>
      </c>
      <c r="AR53" s="426">
        <v>1</v>
      </c>
      <c r="AS53" s="428">
        <v>1</v>
      </c>
      <c r="AT53" s="427">
        <v>1</v>
      </c>
      <c r="AU53" s="427">
        <v>1</v>
      </c>
      <c r="AV53" s="426">
        <v>1</v>
      </c>
      <c r="AW53" s="428">
        <v>1</v>
      </c>
      <c r="AX53" s="427">
        <v>1</v>
      </c>
      <c r="AY53" s="427">
        <v>1</v>
      </c>
      <c r="AZ53" s="426">
        <v>1</v>
      </c>
      <c r="BA53" s="428">
        <v>1</v>
      </c>
      <c r="BB53" s="427">
        <v>1</v>
      </c>
      <c r="BC53" s="427">
        <v>1</v>
      </c>
      <c r="BD53" s="426"/>
      <c r="BE53" s="428"/>
      <c r="BF53" s="426"/>
      <c r="BG53" s="428"/>
      <c r="BH53" s="427"/>
      <c r="BI53" s="428"/>
      <c r="BJ53" s="1776"/>
      <c r="BK53" s="1778"/>
    </row>
    <row r="54" spans="1:63" ht="6" customHeight="1">
      <c r="A54" s="1808"/>
      <c r="B54" s="1803"/>
      <c r="C54" s="1802"/>
      <c r="D54" s="1802"/>
      <c r="E54" s="1771"/>
      <c r="F54" s="429"/>
      <c r="G54" s="430"/>
      <c r="H54" s="429"/>
      <c r="I54" s="430"/>
      <c r="J54" s="429"/>
      <c r="K54" s="431"/>
      <c r="L54" s="430"/>
      <c r="M54" s="431"/>
      <c r="N54" s="430"/>
      <c r="O54" s="430"/>
      <c r="P54" s="429"/>
      <c r="Q54" s="430"/>
      <c r="R54" s="429"/>
      <c r="S54" s="431"/>
      <c r="T54" s="430"/>
      <c r="U54" s="431"/>
      <c r="V54" s="430"/>
      <c r="W54" s="430"/>
      <c r="X54" s="429"/>
      <c r="Y54" s="431"/>
      <c r="Z54" s="430"/>
      <c r="AA54" s="430"/>
      <c r="AB54" s="429"/>
      <c r="AC54" s="431"/>
      <c r="AD54" s="430"/>
      <c r="AE54" s="430"/>
      <c r="AF54" s="429"/>
      <c r="AG54" s="431"/>
      <c r="AH54" s="430"/>
      <c r="AI54" s="430"/>
      <c r="AJ54" s="429"/>
      <c r="AK54" s="431"/>
      <c r="AL54" s="430"/>
      <c r="AM54" s="430"/>
      <c r="AN54" s="429"/>
      <c r="AO54" s="431"/>
      <c r="AP54" s="430"/>
      <c r="AQ54" s="430"/>
      <c r="AR54" s="429"/>
      <c r="AS54" s="431"/>
      <c r="AT54" s="430"/>
      <c r="AU54" s="430"/>
      <c r="AV54" s="429"/>
      <c r="AW54" s="431"/>
      <c r="AX54" s="430"/>
      <c r="AY54" s="430"/>
      <c r="AZ54" s="429"/>
      <c r="BA54" s="431"/>
      <c r="BB54" s="430"/>
      <c r="BC54" s="430"/>
      <c r="BD54" s="429"/>
      <c r="BE54" s="431"/>
      <c r="BF54" s="429"/>
      <c r="BG54" s="431"/>
      <c r="BH54" s="430"/>
      <c r="BI54" s="431"/>
      <c r="BJ54" s="1777"/>
      <c r="BK54" s="1778"/>
    </row>
    <row r="55" spans="1:63" ht="6" customHeight="1">
      <c r="A55" s="1808"/>
      <c r="B55" s="1435">
        <v>14</v>
      </c>
      <c r="C55" s="1802"/>
      <c r="D55" s="1802"/>
      <c r="E55" s="1769"/>
      <c r="F55" s="426"/>
      <c r="G55" s="427"/>
      <c r="H55" s="426"/>
      <c r="I55" s="427"/>
      <c r="J55" s="426"/>
      <c r="K55" s="428"/>
      <c r="L55" s="427"/>
      <c r="M55" s="428"/>
      <c r="N55" s="427"/>
      <c r="O55" s="427"/>
      <c r="P55" s="426"/>
      <c r="Q55" s="427"/>
      <c r="R55" s="426"/>
      <c r="S55" s="428"/>
      <c r="T55" s="427"/>
      <c r="U55" s="428"/>
      <c r="V55" s="427"/>
      <c r="W55" s="427"/>
      <c r="X55" s="426"/>
      <c r="Y55" s="428"/>
      <c r="Z55" s="427"/>
      <c r="AA55" s="427"/>
      <c r="AB55" s="426"/>
      <c r="AC55" s="428"/>
      <c r="AD55" s="427"/>
      <c r="AE55" s="427"/>
      <c r="AF55" s="426"/>
      <c r="AG55" s="428"/>
      <c r="AH55" s="427"/>
      <c r="AI55" s="427"/>
      <c r="AJ55" s="426"/>
      <c r="AK55" s="428"/>
      <c r="AL55" s="427"/>
      <c r="AM55" s="427"/>
      <c r="AN55" s="426"/>
      <c r="AO55" s="428"/>
      <c r="AP55" s="427"/>
      <c r="AQ55" s="427"/>
      <c r="AR55" s="426"/>
      <c r="AS55" s="428"/>
      <c r="AT55" s="427"/>
      <c r="AU55" s="427"/>
      <c r="AV55" s="426"/>
      <c r="AW55" s="428"/>
      <c r="AX55" s="427"/>
      <c r="AY55" s="427"/>
      <c r="AZ55" s="426"/>
      <c r="BA55" s="428"/>
      <c r="BB55" s="427"/>
      <c r="BC55" s="427"/>
      <c r="BD55" s="426"/>
      <c r="BE55" s="428"/>
      <c r="BF55" s="426"/>
      <c r="BG55" s="428"/>
      <c r="BH55" s="427"/>
      <c r="BI55" s="428"/>
      <c r="BJ55" s="1775" t="s">
        <v>67</v>
      </c>
      <c r="BK55" s="1768">
        <f>SUM(H55:BJ57)/4</f>
        <v>0</v>
      </c>
    </row>
    <row r="56" spans="1:63" ht="3" customHeight="1">
      <c r="A56" s="1808"/>
      <c r="B56" s="1803"/>
      <c r="C56" s="1802"/>
      <c r="D56" s="1802"/>
      <c r="E56" s="1770"/>
      <c r="F56" s="426"/>
      <c r="G56" s="427"/>
      <c r="H56" s="426"/>
      <c r="I56" s="427"/>
      <c r="J56" s="426"/>
      <c r="K56" s="428"/>
      <c r="L56" s="427"/>
      <c r="M56" s="428"/>
      <c r="N56" s="427"/>
      <c r="O56" s="427"/>
      <c r="P56" s="426"/>
      <c r="Q56" s="427"/>
      <c r="R56" s="426"/>
      <c r="S56" s="428"/>
      <c r="T56" s="427"/>
      <c r="U56" s="428"/>
      <c r="V56" s="427"/>
      <c r="W56" s="427"/>
      <c r="X56" s="426"/>
      <c r="Y56" s="428"/>
      <c r="Z56" s="427"/>
      <c r="AA56" s="427"/>
      <c r="AB56" s="426"/>
      <c r="AC56" s="428"/>
      <c r="AD56" s="427"/>
      <c r="AE56" s="427"/>
      <c r="AF56" s="426"/>
      <c r="AG56" s="428"/>
      <c r="AH56" s="427"/>
      <c r="AI56" s="427"/>
      <c r="AJ56" s="426"/>
      <c r="AK56" s="428"/>
      <c r="AL56" s="427"/>
      <c r="AM56" s="427"/>
      <c r="AN56" s="426"/>
      <c r="AO56" s="428"/>
      <c r="AP56" s="427"/>
      <c r="AQ56" s="427"/>
      <c r="AR56" s="426"/>
      <c r="AS56" s="428"/>
      <c r="AT56" s="427"/>
      <c r="AU56" s="427"/>
      <c r="AV56" s="426"/>
      <c r="AW56" s="428"/>
      <c r="AX56" s="427"/>
      <c r="AY56" s="427"/>
      <c r="AZ56" s="426"/>
      <c r="BA56" s="428"/>
      <c r="BB56" s="427"/>
      <c r="BC56" s="427"/>
      <c r="BD56" s="426"/>
      <c r="BE56" s="428"/>
      <c r="BF56" s="426"/>
      <c r="BG56" s="428"/>
      <c r="BH56" s="427"/>
      <c r="BI56" s="428"/>
      <c r="BJ56" s="1776"/>
      <c r="BK56" s="1768"/>
    </row>
    <row r="57" spans="1:63" ht="6" customHeight="1">
      <c r="A57" s="1808"/>
      <c r="B57" s="1453"/>
      <c r="C57" s="1802"/>
      <c r="D57" s="1802"/>
      <c r="E57" s="1771"/>
      <c r="F57" s="429"/>
      <c r="G57" s="430"/>
      <c r="H57" s="429"/>
      <c r="I57" s="430"/>
      <c r="J57" s="429"/>
      <c r="K57" s="431"/>
      <c r="L57" s="430"/>
      <c r="M57" s="431"/>
      <c r="N57" s="430"/>
      <c r="O57" s="430"/>
      <c r="P57" s="429"/>
      <c r="Q57" s="430"/>
      <c r="R57" s="429"/>
      <c r="S57" s="431"/>
      <c r="T57" s="430"/>
      <c r="U57" s="431"/>
      <c r="V57" s="430"/>
      <c r="W57" s="430"/>
      <c r="X57" s="429"/>
      <c r="Y57" s="431"/>
      <c r="Z57" s="430"/>
      <c r="AA57" s="430"/>
      <c r="AB57" s="429"/>
      <c r="AC57" s="431"/>
      <c r="AD57" s="430"/>
      <c r="AE57" s="430"/>
      <c r="AF57" s="429"/>
      <c r="AG57" s="431"/>
      <c r="AH57" s="430"/>
      <c r="AI57" s="430"/>
      <c r="AJ57" s="429"/>
      <c r="AK57" s="431"/>
      <c r="AL57" s="430"/>
      <c r="AM57" s="430"/>
      <c r="AN57" s="429"/>
      <c r="AO57" s="431"/>
      <c r="AP57" s="430"/>
      <c r="AQ57" s="430"/>
      <c r="AR57" s="429"/>
      <c r="AS57" s="431"/>
      <c r="AT57" s="430"/>
      <c r="AU57" s="430"/>
      <c r="AV57" s="429"/>
      <c r="AW57" s="431"/>
      <c r="AX57" s="430"/>
      <c r="AY57" s="430"/>
      <c r="AZ57" s="429"/>
      <c r="BA57" s="431"/>
      <c r="BB57" s="430"/>
      <c r="BC57" s="430"/>
      <c r="BD57" s="429"/>
      <c r="BE57" s="431"/>
      <c r="BF57" s="429"/>
      <c r="BG57" s="431"/>
      <c r="BH57" s="430"/>
      <c r="BI57" s="431"/>
      <c r="BJ57" s="1777"/>
      <c r="BK57" s="1768"/>
    </row>
    <row r="58" spans="1:63" ht="6" customHeight="1">
      <c r="A58" s="1808"/>
      <c r="B58" s="1803">
        <v>15</v>
      </c>
      <c r="C58" s="1802"/>
      <c r="D58" s="1802"/>
      <c r="E58" s="1769"/>
      <c r="F58" s="426"/>
      <c r="G58" s="427"/>
      <c r="H58" s="426"/>
      <c r="I58" s="427"/>
      <c r="J58" s="426"/>
      <c r="K58" s="428"/>
      <c r="L58" s="427"/>
      <c r="M58" s="428"/>
      <c r="N58" s="427"/>
      <c r="O58" s="427"/>
      <c r="P58" s="426"/>
      <c r="Q58" s="427"/>
      <c r="R58" s="426"/>
      <c r="S58" s="428"/>
      <c r="T58" s="427"/>
      <c r="U58" s="428"/>
      <c r="V58" s="427"/>
      <c r="W58" s="427"/>
      <c r="X58" s="426"/>
      <c r="Y58" s="428"/>
      <c r="Z58" s="427"/>
      <c r="AA58" s="427"/>
      <c r="AB58" s="426"/>
      <c r="AC58" s="428"/>
      <c r="AD58" s="427"/>
      <c r="AE58" s="427"/>
      <c r="AF58" s="426"/>
      <c r="AG58" s="428"/>
      <c r="AH58" s="427"/>
      <c r="AI58" s="427"/>
      <c r="AJ58" s="426"/>
      <c r="AK58" s="428"/>
      <c r="AL58" s="427"/>
      <c r="AM58" s="427"/>
      <c r="AN58" s="426"/>
      <c r="AO58" s="428"/>
      <c r="AP58" s="427"/>
      <c r="AQ58" s="427"/>
      <c r="AR58" s="426"/>
      <c r="AS58" s="428"/>
      <c r="AT58" s="427"/>
      <c r="AU58" s="427"/>
      <c r="AV58" s="426"/>
      <c r="AW58" s="428"/>
      <c r="AX58" s="427"/>
      <c r="AY58" s="427"/>
      <c r="AZ58" s="426"/>
      <c r="BA58" s="428"/>
      <c r="BB58" s="427"/>
      <c r="BC58" s="427"/>
      <c r="BD58" s="426"/>
      <c r="BE58" s="428"/>
      <c r="BF58" s="426"/>
      <c r="BG58" s="428"/>
      <c r="BH58" s="427"/>
      <c r="BI58" s="428"/>
      <c r="BJ58" s="1775" t="s">
        <v>67</v>
      </c>
      <c r="BK58" s="1768">
        <f>SUM(H58:BJ60)/4</f>
        <v>0</v>
      </c>
    </row>
    <row r="59" spans="1:63" ht="3" customHeight="1">
      <c r="A59" s="1808"/>
      <c r="B59" s="1803"/>
      <c r="C59" s="1802"/>
      <c r="D59" s="1802"/>
      <c r="E59" s="1770"/>
      <c r="F59" s="426"/>
      <c r="G59" s="427"/>
      <c r="H59" s="426"/>
      <c r="I59" s="427"/>
      <c r="J59" s="426"/>
      <c r="K59" s="428"/>
      <c r="L59" s="427"/>
      <c r="M59" s="428"/>
      <c r="N59" s="427"/>
      <c r="O59" s="427"/>
      <c r="P59" s="426"/>
      <c r="Q59" s="427"/>
      <c r="R59" s="426"/>
      <c r="S59" s="428"/>
      <c r="T59" s="427"/>
      <c r="U59" s="428"/>
      <c r="V59" s="427"/>
      <c r="W59" s="427"/>
      <c r="X59" s="426"/>
      <c r="Y59" s="428"/>
      <c r="Z59" s="427"/>
      <c r="AA59" s="427"/>
      <c r="AB59" s="426"/>
      <c r="AC59" s="428"/>
      <c r="AD59" s="427"/>
      <c r="AE59" s="427"/>
      <c r="AF59" s="426"/>
      <c r="AG59" s="428"/>
      <c r="AH59" s="427"/>
      <c r="AI59" s="427"/>
      <c r="AJ59" s="426"/>
      <c r="AK59" s="428"/>
      <c r="AL59" s="427"/>
      <c r="AM59" s="427"/>
      <c r="AN59" s="426"/>
      <c r="AO59" s="428"/>
      <c r="AP59" s="427"/>
      <c r="AQ59" s="427"/>
      <c r="AR59" s="426"/>
      <c r="AS59" s="428"/>
      <c r="AT59" s="427"/>
      <c r="AU59" s="427"/>
      <c r="AV59" s="426"/>
      <c r="AW59" s="428"/>
      <c r="AX59" s="427"/>
      <c r="AY59" s="427"/>
      <c r="AZ59" s="426"/>
      <c r="BA59" s="428"/>
      <c r="BB59" s="427"/>
      <c r="BC59" s="427"/>
      <c r="BD59" s="426"/>
      <c r="BE59" s="428"/>
      <c r="BF59" s="426"/>
      <c r="BG59" s="428"/>
      <c r="BH59" s="427"/>
      <c r="BI59" s="428"/>
      <c r="BJ59" s="1776"/>
      <c r="BK59" s="1768"/>
    </row>
    <row r="60" spans="1:63" ht="6" customHeight="1">
      <c r="A60" s="1808"/>
      <c r="B60" s="1453"/>
      <c r="C60" s="1802"/>
      <c r="D60" s="1802"/>
      <c r="E60" s="1771"/>
      <c r="F60" s="429"/>
      <c r="G60" s="430"/>
      <c r="H60" s="429"/>
      <c r="I60" s="430"/>
      <c r="J60" s="429"/>
      <c r="K60" s="431"/>
      <c r="L60" s="430"/>
      <c r="M60" s="431"/>
      <c r="N60" s="430"/>
      <c r="O60" s="430"/>
      <c r="P60" s="429"/>
      <c r="Q60" s="430"/>
      <c r="R60" s="429"/>
      <c r="S60" s="431"/>
      <c r="T60" s="430"/>
      <c r="U60" s="431"/>
      <c r="V60" s="430"/>
      <c r="W60" s="430"/>
      <c r="X60" s="429"/>
      <c r="Y60" s="431"/>
      <c r="Z60" s="430"/>
      <c r="AA60" s="430"/>
      <c r="AB60" s="429"/>
      <c r="AC60" s="431"/>
      <c r="AD60" s="430"/>
      <c r="AE60" s="430"/>
      <c r="AF60" s="429"/>
      <c r="AG60" s="431"/>
      <c r="AH60" s="430"/>
      <c r="AI60" s="430"/>
      <c r="AJ60" s="429"/>
      <c r="AK60" s="431"/>
      <c r="AL60" s="430"/>
      <c r="AM60" s="430"/>
      <c r="AN60" s="429"/>
      <c r="AO60" s="431"/>
      <c r="AP60" s="430"/>
      <c r="AQ60" s="430"/>
      <c r="AR60" s="429"/>
      <c r="AS60" s="431"/>
      <c r="AT60" s="430"/>
      <c r="AU60" s="430"/>
      <c r="AV60" s="429"/>
      <c r="AW60" s="431"/>
      <c r="AX60" s="430"/>
      <c r="AY60" s="430"/>
      <c r="AZ60" s="429"/>
      <c r="BA60" s="431"/>
      <c r="BB60" s="430"/>
      <c r="BC60" s="430"/>
      <c r="BD60" s="429"/>
      <c r="BE60" s="431"/>
      <c r="BF60" s="429"/>
      <c r="BG60" s="431"/>
      <c r="BH60" s="430"/>
      <c r="BI60" s="431"/>
      <c r="BJ60" s="1777"/>
      <c r="BK60" s="1768"/>
    </row>
    <row r="61" spans="1:63" ht="6" customHeight="1">
      <c r="A61" s="1808"/>
      <c r="B61" s="1803">
        <v>16</v>
      </c>
      <c r="C61" s="1836"/>
      <c r="D61" s="1804"/>
      <c r="E61" s="1770"/>
      <c r="F61" s="426"/>
      <c r="G61" s="427"/>
      <c r="H61" s="426"/>
      <c r="I61" s="427"/>
      <c r="J61" s="426"/>
      <c r="K61" s="428"/>
      <c r="L61" s="427"/>
      <c r="M61" s="428"/>
      <c r="N61" s="427"/>
      <c r="O61" s="427"/>
      <c r="P61" s="426"/>
      <c r="Q61" s="427"/>
      <c r="R61" s="426"/>
      <c r="S61" s="428"/>
      <c r="T61" s="427"/>
      <c r="U61" s="428"/>
      <c r="V61" s="427"/>
      <c r="W61" s="427"/>
      <c r="X61" s="426"/>
      <c r="Y61" s="428"/>
      <c r="Z61" s="427"/>
      <c r="AA61" s="427"/>
      <c r="AB61" s="426"/>
      <c r="AC61" s="428"/>
      <c r="AD61" s="427"/>
      <c r="AE61" s="427"/>
      <c r="AF61" s="426"/>
      <c r="AG61" s="428"/>
      <c r="AH61" s="427"/>
      <c r="AI61" s="427"/>
      <c r="AJ61" s="426"/>
      <c r="AK61" s="428"/>
      <c r="AL61" s="427"/>
      <c r="AM61" s="427"/>
      <c r="AN61" s="426"/>
      <c r="AO61" s="428"/>
      <c r="AP61" s="427"/>
      <c r="AQ61" s="427"/>
      <c r="AR61" s="426"/>
      <c r="AS61" s="428"/>
      <c r="AT61" s="427"/>
      <c r="AU61" s="427"/>
      <c r="AV61" s="426"/>
      <c r="AW61" s="428"/>
      <c r="AX61" s="427"/>
      <c r="AY61" s="427"/>
      <c r="AZ61" s="426"/>
      <c r="BA61" s="428"/>
      <c r="BB61" s="427"/>
      <c r="BC61" s="427"/>
      <c r="BD61" s="426"/>
      <c r="BE61" s="428"/>
      <c r="BF61" s="426"/>
      <c r="BG61" s="428"/>
      <c r="BH61" s="427"/>
      <c r="BI61" s="428"/>
      <c r="BJ61" s="1775" t="s">
        <v>67</v>
      </c>
      <c r="BK61" s="1768">
        <f>SUM(H61:BJ63)/4</f>
        <v>0</v>
      </c>
    </row>
    <row r="62" spans="1:63" ht="3" customHeight="1">
      <c r="A62" s="1808"/>
      <c r="B62" s="1803"/>
      <c r="C62" s="1804"/>
      <c r="D62" s="1804"/>
      <c r="E62" s="1770"/>
      <c r="F62" s="426"/>
      <c r="G62" s="427"/>
      <c r="H62" s="426"/>
      <c r="I62" s="427"/>
      <c r="J62" s="426"/>
      <c r="K62" s="428"/>
      <c r="L62" s="427"/>
      <c r="M62" s="428"/>
      <c r="N62" s="427"/>
      <c r="O62" s="427"/>
      <c r="P62" s="426"/>
      <c r="Q62" s="427"/>
      <c r="R62" s="426"/>
      <c r="S62" s="428"/>
      <c r="T62" s="427"/>
      <c r="U62" s="428"/>
      <c r="V62" s="427"/>
      <c r="W62" s="427"/>
      <c r="X62" s="426"/>
      <c r="Y62" s="428"/>
      <c r="Z62" s="427"/>
      <c r="AA62" s="427"/>
      <c r="AB62" s="426"/>
      <c r="AC62" s="428"/>
      <c r="AD62" s="427"/>
      <c r="AE62" s="427"/>
      <c r="AF62" s="426"/>
      <c r="AG62" s="428"/>
      <c r="AH62" s="427"/>
      <c r="AI62" s="427"/>
      <c r="AJ62" s="426"/>
      <c r="AK62" s="428"/>
      <c r="AL62" s="427"/>
      <c r="AM62" s="427"/>
      <c r="AN62" s="426"/>
      <c r="AO62" s="428"/>
      <c r="AP62" s="427"/>
      <c r="AQ62" s="427"/>
      <c r="AR62" s="426"/>
      <c r="AS62" s="428"/>
      <c r="AT62" s="427"/>
      <c r="AU62" s="427"/>
      <c r="AV62" s="426"/>
      <c r="AW62" s="428"/>
      <c r="AX62" s="427"/>
      <c r="AY62" s="427"/>
      <c r="AZ62" s="426"/>
      <c r="BA62" s="428"/>
      <c r="BB62" s="427"/>
      <c r="BC62" s="427"/>
      <c r="BD62" s="426"/>
      <c r="BE62" s="428"/>
      <c r="BF62" s="426"/>
      <c r="BG62" s="428"/>
      <c r="BH62" s="427"/>
      <c r="BI62" s="428"/>
      <c r="BJ62" s="1776"/>
      <c r="BK62" s="1768"/>
    </row>
    <row r="63" spans="1:63" ht="6" customHeight="1">
      <c r="A63" s="1808"/>
      <c r="B63" s="1803"/>
      <c r="C63" s="1805"/>
      <c r="D63" s="1805"/>
      <c r="E63" s="1771"/>
      <c r="F63" s="429"/>
      <c r="G63" s="430"/>
      <c r="H63" s="429"/>
      <c r="I63" s="430"/>
      <c r="J63" s="429"/>
      <c r="K63" s="431"/>
      <c r="L63" s="430"/>
      <c r="M63" s="431"/>
      <c r="N63" s="430"/>
      <c r="O63" s="430"/>
      <c r="P63" s="429"/>
      <c r="Q63" s="430"/>
      <c r="R63" s="429"/>
      <c r="S63" s="431"/>
      <c r="T63" s="430"/>
      <c r="U63" s="431"/>
      <c r="V63" s="430"/>
      <c r="W63" s="430"/>
      <c r="X63" s="429"/>
      <c r="Y63" s="431"/>
      <c r="Z63" s="430"/>
      <c r="AA63" s="430"/>
      <c r="AB63" s="429"/>
      <c r="AC63" s="431"/>
      <c r="AD63" s="430"/>
      <c r="AE63" s="430"/>
      <c r="AF63" s="429"/>
      <c r="AG63" s="431"/>
      <c r="AH63" s="430"/>
      <c r="AI63" s="430"/>
      <c r="AJ63" s="429"/>
      <c r="AK63" s="431"/>
      <c r="AL63" s="430"/>
      <c r="AM63" s="430"/>
      <c r="AN63" s="429"/>
      <c r="AO63" s="431"/>
      <c r="AP63" s="430"/>
      <c r="AQ63" s="430"/>
      <c r="AR63" s="429"/>
      <c r="AS63" s="431"/>
      <c r="AT63" s="430"/>
      <c r="AU63" s="430"/>
      <c r="AV63" s="429"/>
      <c r="AW63" s="431"/>
      <c r="AX63" s="430"/>
      <c r="AY63" s="430"/>
      <c r="AZ63" s="429"/>
      <c r="BA63" s="431"/>
      <c r="BB63" s="430"/>
      <c r="BC63" s="430"/>
      <c r="BD63" s="429"/>
      <c r="BE63" s="431"/>
      <c r="BF63" s="429"/>
      <c r="BG63" s="431"/>
      <c r="BH63" s="430"/>
      <c r="BI63" s="431"/>
      <c r="BJ63" s="1777"/>
      <c r="BK63" s="1768"/>
    </row>
    <row r="64" spans="1:63" ht="6" customHeight="1">
      <c r="A64" s="1808"/>
      <c r="B64" s="1435">
        <v>17</v>
      </c>
      <c r="C64" s="1836"/>
      <c r="D64" s="1804"/>
      <c r="E64" s="1769"/>
      <c r="F64" s="426"/>
      <c r="G64" s="427"/>
      <c r="H64" s="426"/>
      <c r="I64" s="427"/>
      <c r="J64" s="426"/>
      <c r="K64" s="428"/>
      <c r="L64" s="427"/>
      <c r="M64" s="428"/>
      <c r="N64" s="427"/>
      <c r="O64" s="427"/>
      <c r="P64" s="426"/>
      <c r="Q64" s="427"/>
      <c r="R64" s="426"/>
      <c r="S64" s="428"/>
      <c r="T64" s="427"/>
      <c r="U64" s="428"/>
      <c r="V64" s="427"/>
      <c r="W64" s="427"/>
      <c r="X64" s="426"/>
      <c r="Y64" s="428"/>
      <c r="Z64" s="427"/>
      <c r="AA64" s="427"/>
      <c r="AB64" s="426"/>
      <c r="AC64" s="428"/>
      <c r="AD64" s="427"/>
      <c r="AE64" s="427"/>
      <c r="AF64" s="426"/>
      <c r="AG64" s="428"/>
      <c r="AH64" s="427"/>
      <c r="AI64" s="427"/>
      <c r="AJ64" s="426"/>
      <c r="AK64" s="428"/>
      <c r="AL64" s="427"/>
      <c r="AM64" s="427"/>
      <c r="AN64" s="426"/>
      <c r="AO64" s="428"/>
      <c r="AP64" s="427"/>
      <c r="AQ64" s="427"/>
      <c r="AR64" s="426"/>
      <c r="AS64" s="428"/>
      <c r="AT64" s="427"/>
      <c r="AU64" s="427"/>
      <c r="AV64" s="426"/>
      <c r="AW64" s="428"/>
      <c r="AX64" s="427"/>
      <c r="AY64" s="427"/>
      <c r="AZ64" s="426"/>
      <c r="BA64" s="428"/>
      <c r="BB64" s="427"/>
      <c r="BC64" s="427"/>
      <c r="BD64" s="426"/>
      <c r="BE64" s="428"/>
      <c r="BF64" s="426"/>
      <c r="BG64" s="428"/>
      <c r="BH64" s="427"/>
      <c r="BI64" s="428"/>
      <c r="BJ64" s="1775" t="s">
        <v>67</v>
      </c>
      <c r="BK64" s="1768">
        <f>SUM(H64:BJ66)/4</f>
        <v>0</v>
      </c>
    </row>
    <row r="65" spans="1:63" ht="3" customHeight="1">
      <c r="A65" s="1808"/>
      <c r="B65" s="1803"/>
      <c r="C65" s="1804"/>
      <c r="D65" s="1804"/>
      <c r="E65" s="1770"/>
      <c r="F65" s="426"/>
      <c r="G65" s="427"/>
      <c r="H65" s="426"/>
      <c r="I65" s="427"/>
      <c r="J65" s="426"/>
      <c r="K65" s="428"/>
      <c r="L65" s="427"/>
      <c r="M65" s="428"/>
      <c r="N65" s="427"/>
      <c r="O65" s="427"/>
      <c r="P65" s="426"/>
      <c r="Q65" s="427"/>
      <c r="R65" s="426"/>
      <c r="S65" s="428"/>
      <c r="T65" s="427"/>
      <c r="U65" s="428"/>
      <c r="V65" s="427"/>
      <c r="W65" s="427"/>
      <c r="X65" s="426"/>
      <c r="Y65" s="428"/>
      <c r="Z65" s="427"/>
      <c r="AA65" s="427"/>
      <c r="AB65" s="426"/>
      <c r="AC65" s="428"/>
      <c r="AD65" s="427"/>
      <c r="AE65" s="427"/>
      <c r="AF65" s="426"/>
      <c r="AG65" s="428"/>
      <c r="AH65" s="427"/>
      <c r="AI65" s="427"/>
      <c r="AJ65" s="426"/>
      <c r="AK65" s="428"/>
      <c r="AL65" s="427"/>
      <c r="AM65" s="427"/>
      <c r="AN65" s="426"/>
      <c r="AO65" s="428"/>
      <c r="AP65" s="427"/>
      <c r="AQ65" s="427"/>
      <c r="AR65" s="426"/>
      <c r="AS65" s="428"/>
      <c r="AT65" s="427"/>
      <c r="AU65" s="427"/>
      <c r="AV65" s="426"/>
      <c r="AW65" s="428"/>
      <c r="AX65" s="427"/>
      <c r="AY65" s="427"/>
      <c r="AZ65" s="426"/>
      <c r="BA65" s="428"/>
      <c r="BB65" s="427"/>
      <c r="BC65" s="427"/>
      <c r="BD65" s="426"/>
      <c r="BE65" s="428"/>
      <c r="BF65" s="426"/>
      <c r="BG65" s="428"/>
      <c r="BH65" s="427"/>
      <c r="BI65" s="428"/>
      <c r="BJ65" s="1776"/>
      <c r="BK65" s="1768"/>
    </row>
    <row r="66" spans="1:63" ht="6" customHeight="1">
      <c r="A66" s="1808"/>
      <c r="B66" s="1453"/>
      <c r="C66" s="1805"/>
      <c r="D66" s="1805"/>
      <c r="E66" s="1771"/>
      <c r="F66" s="429"/>
      <c r="G66" s="430"/>
      <c r="H66" s="429"/>
      <c r="I66" s="430"/>
      <c r="J66" s="429"/>
      <c r="K66" s="431"/>
      <c r="L66" s="430"/>
      <c r="M66" s="431"/>
      <c r="N66" s="430"/>
      <c r="O66" s="430"/>
      <c r="P66" s="429"/>
      <c r="Q66" s="430"/>
      <c r="R66" s="429"/>
      <c r="S66" s="431"/>
      <c r="T66" s="430"/>
      <c r="U66" s="431"/>
      <c r="V66" s="430"/>
      <c r="W66" s="430"/>
      <c r="X66" s="429"/>
      <c r="Y66" s="431"/>
      <c r="Z66" s="430"/>
      <c r="AA66" s="430"/>
      <c r="AB66" s="429"/>
      <c r="AC66" s="431"/>
      <c r="AD66" s="430"/>
      <c r="AE66" s="430"/>
      <c r="AF66" s="429"/>
      <c r="AG66" s="431"/>
      <c r="AH66" s="430"/>
      <c r="AI66" s="430"/>
      <c r="AJ66" s="429"/>
      <c r="AK66" s="431"/>
      <c r="AL66" s="430"/>
      <c r="AM66" s="430"/>
      <c r="AN66" s="429"/>
      <c r="AO66" s="431"/>
      <c r="AP66" s="430"/>
      <c r="AQ66" s="430"/>
      <c r="AR66" s="429"/>
      <c r="AS66" s="431"/>
      <c r="AT66" s="430"/>
      <c r="AU66" s="430"/>
      <c r="AV66" s="429"/>
      <c r="AW66" s="431"/>
      <c r="AX66" s="430"/>
      <c r="AY66" s="430"/>
      <c r="AZ66" s="429"/>
      <c r="BA66" s="431"/>
      <c r="BB66" s="430"/>
      <c r="BC66" s="430"/>
      <c r="BD66" s="429"/>
      <c r="BE66" s="431"/>
      <c r="BF66" s="429"/>
      <c r="BG66" s="431"/>
      <c r="BH66" s="430"/>
      <c r="BI66" s="431"/>
      <c r="BJ66" s="1777"/>
      <c r="BK66" s="1768"/>
    </row>
    <row r="67" spans="1:63" ht="6" customHeight="1">
      <c r="A67" s="1808"/>
      <c r="B67" s="1803">
        <v>18</v>
      </c>
      <c r="C67" s="1824"/>
      <c r="D67" s="1804"/>
      <c r="E67" s="1772"/>
      <c r="F67" s="426"/>
      <c r="G67" s="427"/>
      <c r="H67" s="426"/>
      <c r="I67" s="427"/>
      <c r="J67" s="426"/>
      <c r="K67" s="428"/>
      <c r="L67" s="427"/>
      <c r="M67" s="428"/>
      <c r="N67" s="427"/>
      <c r="O67" s="427"/>
      <c r="P67" s="426"/>
      <c r="Q67" s="427"/>
      <c r="R67" s="426"/>
      <c r="S67" s="428"/>
      <c r="T67" s="427"/>
      <c r="U67" s="428"/>
      <c r="V67" s="427"/>
      <c r="W67" s="427"/>
      <c r="X67" s="426"/>
      <c r="Y67" s="428"/>
      <c r="Z67" s="427"/>
      <c r="AA67" s="427"/>
      <c r="AB67" s="426"/>
      <c r="AC67" s="428"/>
      <c r="AD67" s="427"/>
      <c r="AE67" s="427"/>
      <c r="AF67" s="426"/>
      <c r="AG67" s="428"/>
      <c r="AH67" s="427"/>
      <c r="AI67" s="427"/>
      <c r="AJ67" s="426"/>
      <c r="AK67" s="428"/>
      <c r="AL67" s="427"/>
      <c r="AM67" s="427"/>
      <c r="AN67" s="426"/>
      <c r="AO67" s="428"/>
      <c r="AP67" s="427"/>
      <c r="AQ67" s="427"/>
      <c r="AR67" s="426"/>
      <c r="AS67" s="428"/>
      <c r="AT67" s="427"/>
      <c r="AU67" s="427"/>
      <c r="AV67" s="426"/>
      <c r="AW67" s="428"/>
      <c r="AX67" s="427"/>
      <c r="AY67" s="427"/>
      <c r="AZ67" s="426"/>
      <c r="BA67" s="428"/>
      <c r="BB67" s="427"/>
      <c r="BC67" s="427"/>
      <c r="BD67" s="426"/>
      <c r="BE67" s="428"/>
      <c r="BF67" s="426"/>
      <c r="BG67" s="428"/>
      <c r="BH67" s="427"/>
      <c r="BI67" s="428"/>
      <c r="BJ67" s="1775" t="s">
        <v>67</v>
      </c>
      <c r="BK67" s="1768">
        <f>SUM(H67:BJ69)/4</f>
        <v>0</v>
      </c>
    </row>
    <row r="68" spans="1:63" ht="3" customHeight="1">
      <c r="A68" s="1808"/>
      <c r="B68" s="1803"/>
      <c r="C68" s="1825"/>
      <c r="D68" s="1804"/>
      <c r="E68" s="1773"/>
      <c r="F68" s="426"/>
      <c r="G68" s="427"/>
      <c r="H68" s="426"/>
      <c r="I68" s="427"/>
      <c r="J68" s="426"/>
      <c r="K68" s="428"/>
      <c r="L68" s="427"/>
      <c r="M68" s="428"/>
      <c r="N68" s="427"/>
      <c r="O68" s="427"/>
      <c r="P68" s="426"/>
      <c r="Q68" s="427"/>
      <c r="R68" s="426"/>
      <c r="S68" s="428"/>
      <c r="T68" s="427"/>
      <c r="U68" s="428"/>
      <c r="V68" s="427"/>
      <c r="W68" s="427"/>
      <c r="X68" s="426"/>
      <c r="Y68" s="428"/>
      <c r="Z68" s="427"/>
      <c r="AA68" s="427"/>
      <c r="AB68" s="426"/>
      <c r="AC68" s="428"/>
      <c r="AD68" s="427"/>
      <c r="AE68" s="427"/>
      <c r="AF68" s="426"/>
      <c r="AG68" s="428"/>
      <c r="AH68" s="427"/>
      <c r="AI68" s="427"/>
      <c r="AJ68" s="426"/>
      <c r="AK68" s="428"/>
      <c r="AL68" s="427"/>
      <c r="AM68" s="427"/>
      <c r="AN68" s="426"/>
      <c r="AO68" s="428"/>
      <c r="AP68" s="427"/>
      <c r="AQ68" s="427"/>
      <c r="AR68" s="426"/>
      <c r="AS68" s="428"/>
      <c r="AT68" s="427"/>
      <c r="AU68" s="427"/>
      <c r="AV68" s="426"/>
      <c r="AW68" s="428"/>
      <c r="AX68" s="427"/>
      <c r="AY68" s="427"/>
      <c r="AZ68" s="426"/>
      <c r="BA68" s="428"/>
      <c r="BB68" s="427"/>
      <c r="BC68" s="427"/>
      <c r="BD68" s="426"/>
      <c r="BE68" s="428"/>
      <c r="BF68" s="426"/>
      <c r="BG68" s="428"/>
      <c r="BH68" s="427"/>
      <c r="BI68" s="428"/>
      <c r="BJ68" s="1776"/>
      <c r="BK68" s="1768"/>
    </row>
    <row r="69" spans="1:63" ht="6" customHeight="1">
      <c r="A69" s="1808"/>
      <c r="B69" s="1803"/>
      <c r="C69" s="1826"/>
      <c r="D69" s="1805"/>
      <c r="E69" s="1774"/>
      <c r="F69" s="429"/>
      <c r="G69" s="430"/>
      <c r="H69" s="429"/>
      <c r="I69" s="430"/>
      <c r="J69" s="429"/>
      <c r="K69" s="431"/>
      <c r="L69" s="430"/>
      <c r="M69" s="431"/>
      <c r="N69" s="430"/>
      <c r="O69" s="430"/>
      <c r="P69" s="429"/>
      <c r="Q69" s="430"/>
      <c r="R69" s="429"/>
      <c r="S69" s="431"/>
      <c r="T69" s="430"/>
      <c r="U69" s="431"/>
      <c r="V69" s="430"/>
      <c r="W69" s="430"/>
      <c r="X69" s="429"/>
      <c r="Y69" s="431"/>
      <c r="Z69" s="430"/>
      <c r="AA69" s="430"/>
      <c r="AB69" s="429"/>
      <c r="AC69" s="431"/>
      <c r="AD69" s="430"/>
      <c r="AE69" s="430"/>
      <c r="AF69" s="429"/>
      <c r="AG69" s="431"/>
      <c r="AH69" s="430"/>
      <c r="AI69" s="430"/>
      <c r="AJ69" s="429"/>
      <c r="AK69" s="431"/>
      <c r="AL69" s="430"/>
      <c r="AM69" s="430"/>
      <c r="AN69" s="429"/>
      <c r="AO69" s="431"/>
      <c r="AP69" s="430"/>
      <c r="AQ69" s="430"/>
      <c r="AR69" s="429"/>
      <c r="AS69" s="431"/>
      <c r="AT69" s="430"/>
      <c r="AU69" s="430"/>
      <c r="AV69" s="429"/>
      <c r="AW69" s="431"/>
      <c r="AX69" s="430"/>
      <c r="AY69" s="430"/>
      <c r="AZ69" s="429"/>
      <c r="BA69" s="431"/>
      <c r="BB69" s="430"/>
      <c r="BC69" s="430"/>
      <c r="BD69" s="429"/>
      <c r="BE69" s="431"/>
      <c r="BF69" s="429"/>
      <c r="BG69" s="431"/>
      <c r="BH69" s="430"/>
      <c r="BI69" s="431"/>
      <c r="BJ69" s="1777"/>
      <c r="BK69" s="1768"/>
    </row>
    <row r="70" spans="1:63" ht="6" customHeight="1">
      <c r="A70" s="1808"/>
      <c r="B70" s="1435">
        <v>19</v>
      </c>
      <c r="C70" s="1824"/>
      <c r="D70" s="1804"/>
      <c r="E70" s="1769"/>
      <c r="F70" s="426"/>
      <c r="G70" s="427"/>
      <c r="H70" s="426"/>
      <c r="I70" s="427"/>
      <c r="J70" s="426"/>
      <c r="K70" s="428"/>
      <c r="L70" s="427"/>
      <c r="M70" s="428"/>
      <c r="N70" s="427"/>
      <c r="O70" s="427"/>
      <c r="P70" s="426"/>
      <c r="Q70" s="427"/>
      <c r="R70" s="426"/>
      <c r="S70" s="428"/>
      <c r="T70" s="427"/>
      <c r="U70" s="428"/>
      <c r="V70" s="427"/>
      <c r="W70" s="427"/>
      <c r="X70" s="426"/>
      <c r="Y70" s="428"/>
      <c r="Z70" s="427"/>
      <c r="AA70" s="427"/>
      <c r="AB70" s="426"/>
      <c r="AC70" s="428"/>
      <c r="AD70" s="427"/>
      <c r="AE70" s="427"/>
      <c r="AF70" s="426"/>
      <c r="AG70" s="428"/>
      <c r="AH70" s="427"/>
      <c r="AI70" s="427"/>
      <c r="AJ70" s="426"/>
      <c r="AK70" s="428"/>
      <c r="AL70" s="427"/>
      <c r="AM70" s="427"/>
      <c r="AN70" s="426"/>
      <c r="AO70" s="428"/>
      <c r="AP70" s="427"/>
      <c r="AQ70" s="427"/>
      <c r="AR70" s="426"/>
      <c r="AS70" s="428"/>
      <c r="AT70" s="427"/>
      <c r="AU70" s="427"/>
      <c r="AV70" s="426"/>
      <c r="AW70" s="428"/>
      <c r="AX70" s="427"/>
      <c r="AY70" s="427"/>
      <c r="AZ70" s="426"/>
      <c r="BA70" s="428"/>
      <c r="BB70" s="427"/>
      <c r="BC70" s="427"/>
      <c r="BD70" s="426"/>
      <c r="BE70" s="428"/>
      <c r="BF70" s="426"/>
      <c r="BG70" s="428"/>
      <c r="BH70" s="427"/>
      <c r="BI70" s="428"/>
      <c r="BJ70" s="1775" t="s">
        <v>67</v>
      </c>
    </row>
    <row r="71" spans="1:63" ht="3" customHeight="1">
      <c r="A71" s="1808"/>
      <c r="B71" s="1803"/>
      <c r="C71" s="1825"/>
      <c r="D71" s="1804"/>
      <c r="E71" s="1770"/>
      <c r="F71" s="426"/>
      <c r="G71" s="427"/>
      <c r="H71" s="426"/>
      <c r="I71" s="427"/>
      <c r="J71" s="426"/>
      <c r="K71" s="428"/>
      <c r="L71" s="427"/>
      <c r="M71" s="428"/>
      <c r="N71" s="427"/>
      <c r="O71" s="427"/>
      <c r="P71" s="426"/>
      <c r="Q71" s="427"/>
      <c r="R71" s="426"/>
      <c r="S71" s="428"/>
      <c r="T71" s="427"/>
      <c r="U71" s="428"/>
      <c r="V71" s="427"/>
      <c r="W71" s="427"/>
      <c r="X71" s="426"/>
      <c r="Y71" s="428"/>
      <c r="Z71" s="427"/>
      <c r="AA71" s="427"/>
      <c r="AB71" s="426"/>
      <c r="AC71" s="428"/>
      <c r="AD71" s="427"/>
      <c r="AE71" s="427"/>
      <c r="AF71" s="426"/>
      <c r="AG71" s="428"/>
      <c r="AH71" s="427"/>
      <c r="AI71" s="427"/>
      <c r="AJ71" s="426"/>
      <c r="AK71" s="428"/>
      <c r="AL71" s="427"/>
      <c r="AM71" s="427"/>
      <c r="AN71" s="426"/>
      <c r="AO71" s="428"/>
      <c r="AP71" s="427"/>
      <c r="AQ71" s="427"/>
      <c r="AR71" s="426"/>
      <c r="AS71" s="428"/>
      <c r="AT71" s="427"/>
      <c r="AU71" s="427"/>
      <c r="AV71" s="426"/>
      <c r="AW71" s="428"/>
      <c r="AX71" s="427"/>
      <c r="AY71" s="427"/>
      <c r="AZ71" s="426"/>
      <c r="BA71" s="428"/>
      <c r="BB71" s="427"/>
      <c r="BC71" s="427"/>
      <c r="BD71" s="426"/>
      <c r="BE71" s="428"/>
      <c r="BF71" s="426"/>
      <c r="BG71" s="428"/>
      <c r="BH71" s="427"/>
      <c r="BI71" s="428"/>
      <c r="BJ71" s="1776"/>
    </row>
    <row r="72" spans="1:63" ht="6" customHeight="1">
      <c r="A72" s="1808"/>
      <c r="B72" s="1453"/>
      <c r="C72" s="1826"/>
      <c r="D72" s="1805"/>
      <c r="E72" s="1771"/>
      <c r="F72" s="429"/>
      <c r="G72" s="430"/>
      <c r="H72" s="429"/>
      <c r="I72" s="430"/>
      <c r="J72" s="429"/>
      <c r="K72" s="431"/>
      <c r="L72" s="430"/>
      <c r="M72" s="431"/>
      <c r="N72" s="430"/>
      <c r="O72" s="430"/>
      <c r="P72" s="429"/>
      <c r="Q72" s="430"/>
      <c r="R72" s="429"/>
      <c r="S72" s="431"/>
      <c r="T72" s="430"/>
      <c r="U72" s="431"/>
      <c r="V72" s="430"/>
      <c r="W72" s="430"/>
      <c r="X72" s="429"/>
      <c r="Y72" s="431"/>
      <c r="Z72" s="430"/>
      <c r="AA72" s="430"/>
      <c r="AB72" s="429"/>
      <c r="AC72" s="431"/>
      <c r="AD72" s="430"/>
      <c r="AE72" s="430"/>
      <c r="AF72" s="429"/>
      <c r="AG72" s="431"/>
      <c r="AH72" s="430"/>
      <c r="AI72" s="430"/>
      <c r="AJ72" s="429"/>
      <c r="AK72" s="431"/>
      <c r="AL72" s="430"/>
      <c r="AM72" s="430"/>
      <c r="AN72" s="429"/>
      <c r="AO72" s="431"/>
      <c r="AP72" s="430"/>
      <c r="AQ72" s="430"/>
      <c r="AR72" s="429"/>
      <c r="AS72" s="431"/>
      <c r="AT72" s="430"/>
      <c r="AU72" s="430"/>
      <c r="AV72" s="429"/>
      <c r="AW72" s="431"/>
      <c r="AX72" s="430"/>
      <c r="AY72" s="430"/>
      <c r="AZ72" s="429"/>
      <c r="BA72" s="431"/>
      <c r="BB72" s="430"/>
      <c r="BC72" s="430"/>
      <c r="BD72" s="429"/>
      <c r="BE72" s="431"/>
      <c r="BF72" s="429"/>
      <c r="BG72" s="431"/>
      <c r="BH72" s="430"/>
      <c r="BI72" s="431"/>
      <c r="BJ72" s="1777"/>
    </row>
    <row r="73" spans="1:63" ht="6" customHeight="1">
      <c r="A73" s="1808"/>
      <c r="B73" s="1803">
        <v>20</v>
      </c>
      <c r="C73" s="1824"/>
      <c r="D73" s="1804"/>
      <c r="E73" s="1769"/>
      <c r="F73" s="426"/>
      <c r="G73" s="427"/>
      <c r="H73" s="426"/>
      <c r="I73" s="427"/>
      <c r="J73" s="426"/>
      <c r="K73" s="428"/>
      <c r="L73" s="427"/>
      <c r="M73" s="428"/>
      <c r="N73" s="427"/>
      <c r="O73" s="427"/>
      <c r="P73" s="426"/>
      <c r="Q73" s="427"/>
      <c r="R73" s="426"/>
      <c r="S73" s="428"/>
      <c r="T73" s="427"/>
      <c r="U73" s="428"/>
      <c r="V73" s="427"/>
      <c r="W73" s="427"/>
      <c r="X73" s="426"/>
      <c r="Y73" s="428"/>
      <c r="Z73" s="427"/>
      <c r="AA73" s="427"/>
      <c r="AB73" s="426"/>
      <c r="AC73" s="428"/>
      <c r="AD73" s="427"/>
      <c r="AE73" s="427"/>
      <c r="AF73" s="426"/>
      <c r="AG73" s="428"/>
      <c r="AH73" s="427"/>
      <c r="AI73" s="427"/>
      <c r="AJ73" s="426"/>
      <c r="AK73" s="428"/>
      <c r="AL73" s="427"/>
      <c r="AM73" s="427"/>
      <c r="AN73" s="426"/>
      <c r="AO73" s="428"/>
      <c r="AP73" s="427"/>
      <c r="AQ73" s="427"/>
      <c r="AR73" s="426"/>
      <c r="AS73" s="428"/>
      <c r="AT73" s="427"/>
      <c r="AU73" s="427"/>
      <c r="AV73" s="426"/>
      <c r="AW73" s="428"/>
      <c r="AX73" s="427"/>
      <c r="AY73" s="427"/>
      <c r="AZ73" s="426"/>
      <c r="BA73" s="428"/>
      <c r="BB73" s="427"/>
      <c r="BC73" s="427"/>
      <c r="BD73" s="426"/>
      <c r="BE73" s="428"/>
      <c r="BF73" s="426"/>
      <c r="BG73" s="428"/>
      <c r="BH73" s="427"/>
      <c r="BI73" s="428"/>
      <c r="BJ73" s="1775" t="s">
        <v>67</v>
      </c>
    </row>
    <row r="74" spans="1:63" ht="3" customHeight="1">
      <c r="A74" s="1808"/>
      <c r="B74" s="1803"/>
      <c r="C74" s="1825"/>
      <c r="D74" s="1804"/>
      <c r="E74" s="1770"/>
      <c r="F74" s="426"/>
      <c r="G74" s="427"/>
      <c r="H74" s="426"/>
      <c r="I74" s="427"/>
      <c r="J74" s="426"/>
      <c r="K74" s="428"/>
      <c r="L74" s="427"/>
      <c r="M74" s="428"/>
      <c r="N74" s="427"/>
      <c r="O74" s="427"/>
      <c r="P74" s="426"/>
      <c r="Q74" s="427"/>
      <c r="R74" s="426"/>
      <c r="S74" s="428"/>
      <c r="T74" s="427"/>
      <c r="U74" s="428"/>
      <c r="V74" s="427"/>
      <c r="W74" s="427"/>
      <c r="X74" s="426"/>
      <c r="Y74" s="428"/>
      <c r="Z74" s="427"/>
      <c r="AA74" s="427"/>
      <c r="AB74" s="426"/>
      <c r="AC74" s="428"/>
      <c r="AD74" s="427"/>
      <c r="AE74" s="427"/>
      <c r="AF74" s="426"/>
      <c r="AG74" s="428"/>
      <c r="AH74" s="427"/>
      <c r="AI74" s="427"/>
      <c r="AJ74" s="426"/>
      <c r="AK74" s="428"/>
      <c r="AL74" s="427"/>
      <c r="AM74" s="427"/>
      <c r="AN74" s="426"/>
      <c r="AO74" s="428"/>
      <c r="AP74" s="427"/>
      <c r="AQ74" s="427"/>
      <c r="AR74" s="426"/>
      <c r="AS74" s="428"/>
      <c r="AT74" s="427"/>
      <c r="AU74" s="427"/>
      <c r="AV74" s="426"/>
      <c r="AW74" s="428"/>
      <c r="AX74" s="427"/>
      <c r="AY74" s="427"/>
      <c r="AZ74" s="426"/>
      <c r="BA74" s="428"/>
      <c r="BB74" s="427"/>
      <c r="BC74" s="427"/>
      <c r="BD74" s="426"/>
      <c r="BE74" s="428"/>
      <c r="BF74" s="426"/>
      <c r="BG74" s="428"/>
      <c r="BH74" s="427"/>
      <c r="BI74" s="428"/>
      <c r="BJ74" s="1776"/>
    </row>
    <row r="75" spans="1:63" ht="6" customHeight="1">
      <c r="A75" s="1808"/>
      <c r="B75" s="1806"/>
      <c r="C75" s="1826"/>
      <c r="D75" s="1805"/>
      <c r="E75" s="1771"/>
      <c r="F75" s="429"/>
      <c r="G75" s="430"/>
      <c r="H75" s="429"/>
      <c r="I75" s="430"/>
      <c r="J75" s="429"/>
      <c r="K75" s="431"/>
      <c r="L75" s="430"/>
      <c r="M75" s="431"/>
      <c r="N75" s="430"/>
      <c r="O75" s="430"/>
      <c r="P75" s="429"/>
      <c r="Q75" s="430"/>
      <c r="R75" s="429"/>
      <c r="S75" s="431"/>
      <c r="T75" s="430"/>
      <c r="U75" s="431"/>
      <c r="V75" s="430"/>
      <c r="W75" s="430"/>
      <c r="X75" s="429"/>
      <c r="Y75" s="431"/>
      <c r="Z75" s="430"/>
      <c r="AA75" s="430"/>
      <c r="AB75" s="429"/>
      <c r="AC75" s="431"/>
      <c r="AD75" s="430"/>
      <c r="AE75" s="430"/>
      <c r="AF75" s="429"/>
      <c r="AG75" s="431"/>
      <c r="AH75" s="430"/>
      <c r="AI75" s="430"/>
      <c r="AJ75" s="429"/>
      <c r="AK75" s="431"/>
      <c r="AL75" s="430"/>
      <c r="AM75" s="430"/>
      <c r="AN75" s="429"/>
      <c r="AO75" s="431"/>
      <c r="AP75" s="430"/>
      <c r="AQ75" s="430"/>
      <c r="AR75" s="429"/>
      <c r="AS75" s="431"/>
      <c r="AT75" s="430"/>
      <c r="AU75" s="430"/>
      <c r="AV75" s="429"/>
      <c r="AW75" s="431"/>
      <c r="AX75" s="430"/>
      <c r="AY75" s="430"/>
      <c r="AZ75" s="429"/>
      <c r="BA75" s="431"/>
      <c r="BB75" s="430"/>
      <c r="BC75" s="430"/>
      <c r="BD75" s="429"/>
      <c r="BE75" s="431"/>
      <c r="BF75" s="429"/>
      <c r="BG75" s="431"/>
      <c r="BH75" s="430"/>
      <c r="BI75" s="431"/>
      <c r="BJ75" s="1777"/>
    </row>
    <row r="76" spans="1:63" ht="15.95" customHeight="1">
      <c r="A76" s="1809"/>
      <c r="B76" s="1333" t="s">
        <v>856</v>
      </c>
      <c r="C76" s="1334"/>
      <c r="D76" s="1334"/>
      <c r="E76" s="1335"/>
      <c r="F76" s="433">
        <f>SUM(F13:F75)</f>
        <v>0</v>
      </c>
      <c r="G76" s="434">
        <f t="shared" ref="G76:BI76" si="49">SUM(G13:G75)</f>
        <v>0</v>
      </c>
      <c r="H76" s="433">
        <f t="shared" si="49"/>
        <v>2</v>
      </c>
      <c r="I76" s="434">
        <f t="shared" si="49"/>
        <v>2</v>
      </c>
      <c r="J76" s="433">
        <f t="shared" si="49"/>
        <v>3</v>
      </c>
      <c r="K76" s="435">
        <f t="shared" si="49"/>
        <v>3</v>
      </c>
      <c r="L76" s="434">
        <f t="shared" si="49"/>
        <v>6</v>
      </c>
      <c r="M76" s="435">
        <f t="shared" si="49"/>
        <v>6</v>
      </c>
      <c r="N76" s="434">
        <f t="shared" si="49"/>
        <v>8</v>
      </c>
      <c r="O76" s="434">
        <f t="shared" si="49"/>
        <v>8</v>
      </c>
      <c r="P76" s="433">
        <f t="shared" si="49"/>
        <v>11</v>
      </c>
      <c r="Q76" s="434">
        <f t="shared" si="49"/>
        <v>11</v>
      </c>
      <c r="R76" s="433">
        <f t="shared" si="49"/>
        <v>11</v>
      </c>
      <c r="S76" s="435">
        <f t="shared" si="49"/>
        <v>11</v>
      </c>
      <c r="T76" s="434">
        <f t="shared" si="49"/>
        <v>11</v>
      </c>
      <c r="U76" s="435">
        <f t="shared" si="49"/>
        <v>11</v>
      </c>
      <c r="V76" s="434">
        <f t="shared" si="49"/>
        <v>11</v>
      </c>
      <c r="W76" s="434">
        <f t="shared" si="49"/>
        <v>11</v>
      </c>
      <c r="X76" s="433">
        <f t="shared" si="49"/>
        <v>11</v>
      </c>
      <c r="Y76" s="434">
        <f t="shared" si="49"/>
        <v>11</v>
      </c>
      <c r="Z76" s="433">
        <f t="shared" si="49"/>
        <v>10</v>
      </c>
      <c r="AA76" s="435">
        <f t="shared" si="49"/>
        <v>10</v>
      </c>
      <c r="AB76" s="434">
        <f t="shared" si="49"/>
        <v>8</v>
      </c>
      <c r="AC76" s="435">
        <f t="shared" si="49"/>
        <v>8</v>
      </c>
      <c r="AD76" s="434">
        <f t="shared" si="49"/>
        <v>8</v>
      </c>
      <c r="AE76" s="434">
        <f t="shared" si="49"/>
        <v>6</v>
      </c>
      <c r="AF76" s="433">
        <f t="shared" si="49"/>
        <v>6</v>
      </c>
      <c r="AG76" s="435">
        <f t="shared" si="49"/>
        <v>6</v>
      </c>
      <c r="AH76" s="433">
        <f t="shared" si="49"/>
        <v>6</v>
      </c>
      <c r="AI76" s="435">
        <f t="shared" si="49"/>
        <v>6</v>
      </c>
      <c r="AJ76" s="434">
        <f t="shared" si="49"/>
        <v>6</v>
      </c>
      <c r="AK76" s="435">
        <f t="shared" si="49"/>
        <v>10</v>
      </c>
      <c r="AL76" s="433">
        <f t="shared" si="49"/>
        <v>10</v>
      </c>
      <c r="AM76" s="434">
        <f t="shared" si="49"/>
        <v>10</v>
      </c>
      <c r="AN76" s="433">
        <f t="shared" si="49"/>
        <v>10</v>
      </c>
      <c r="AO76" s="435">
        <f t="shared" si="49"/>
        <v>10</v>
      </c>
      <c r="AP76" s="433">
        <f t="shared" si="49"/>
        <v>8</v>
      </c>
      <c r="AQ76" s="435">
        <f t="shared" si="49"/>
        <v>8</v>
      </c>
      <c r="AR76" s="434">
        <f t="shared" si="49"/>
        <v>7</v>
      </c>
      <c r="AS76" s="435">
        <f t="shared" si="49"/>
        <v>7</v>
      </c>
      <c r="AT76" s="433">
        <f t="shared" si="49"/>
        <v>5</v>
      </c>
      <c r="AU76" s="434">
        <f t="shared" si="49"/>
        <v>5</v>
      </c>
      <c r="AV76" s="433">
        <f t="shared" si="49"/>
        <v>4</v>
      </c>
      <c r="AW76" s="435">
        <f t="shared" si="49"/>
        <v>4</v>
      </c>
      <c r="AX76" s="433">
        <f t="shared" si="49"/>
        <v>3</v>
      </c>
      <c r="AY76" s="435">
        <f t="shared" si="49"/>
        <v>3</v>
      </c>
      <c r="AZ76" s="434">
        <f t="shared" si="49"/>
        <v>2</v>
      </c>
      <c r="BA76" s="435">
        <f t="shared" si="49"/>
        <v>2</v>
      </c>
      <c r="BB76" s="433">
        <f t="shared" si="49"/>
        <v>2</v>
      </c>
      <c r="BC76" s="434">
        <f t="shared" si="49"/>
        <v>2</v>
      </c>
      <c r="BD76" s="433">
        <f t="shared" si="49"/>
        <v>0</v>
      </c>
      <c r="BE76" s="435">
        <f t="shared" si="49"/>
        <v>0</v>
      </c>
      <c r="BF76" s="433">
        <f t="shared" si="49"/>
        <v>0</v>
      </c>
      <c r="BG76" s="435">
        <f t="shared" si="49"/>
        <v>0</v>
      </c>
      <c r="BH76" s="434">
        <f t="shared" si="49"/>
        <v>0</v>
      </c>
      <c r="BI76" s="434">
        <f t="shared" si="49"/>
        <v>0</v>
      </c>
      <c r="BJ76" s="436"/>
    </row>
    <row r="77" spans="1:63" ht="15.95" customHeight="1">
      <c r="A77" s="1435" t="s">
        <v>857</v>
      </c>
      <c r="B77" s="1436"/>
      <c r="C77" s="1436"/>
      <c r="D77" s="1437"/>
      <c r="E77" s="406" t="s">
        <v>886</v>
      </c>
      <c r="F77" s="378" t="str">
        <f>IF(F11=0,"",IF(F76&gt;=F11,"適","否"))</f>
        <v/>
      </c>
      <c r="G77" s="379" t="str">
        <f>IF(F11=0,"",IF(G76&gt;=F11,"適","否"))</f>
        <v/>
      </c>
      <c r="H77" s="378" t="str">
        <f>IF(H11=0,"",IF(H76&gt;=H11,"適","否"))</f>
        <v>適</v>
      </c>
      <c r="I77" s="379" t="str">
        <f>IF(H11=0,"",IF(I76&gt;=H11,"適","否"))</f>
        <v>適</v>
      </c>
      <c r="J77" s="378" t="str">
        <f>IF(J11=0,"",IF(J76&gt;=J11,"適","否"))</f>
        <v>適</v>
      </c>
      <c r="K77" s="380" t="str">
        <f>IF(J11=0,"",IF(K76&gt;=J11,"適","否"))</f>
        <v>適</v>
      </c>
      <c r="L77" s="379" t="str">
        <f>IF(L11=0,"",IF(L76&gt;=L11,"適","否"))</f>
        <v>適</v>
      </c>
      <c r="M77" s="380" t="str">
        <f>IF(L11=0,"",IF(M76&gt;=L11,"適","否"))</f>
        <v>適</v>
      </c>
      <c r="N77" s="379" t="str">
        <f>IF(N11=0,"",IF(N76&gt;=N11,"適","否"))</f>
        <v>適</v>
      </c>
      <c r="O77" s="379" t="str">
        <f>IF(N11=0,"",IF(O76&gt;=N11,"適","否"))</f>
        <v>適</v>
      </c>
      <c r="P77" s="378" t="str">
        <f>IF(P11=0,"",IF(P76&gt;=P11,"適","否"))</f>
        <v>適</v>
      </c>
      <c r="Q77" s="379" t="str">
        <f>IF(P11=0,"",IF(Q76&gt;=P11,"適","否"))</f>
        <v>適</v>
      </c>
      <c r="R77" s="378" t="str">
        <f>IF(R11=0,"",IF(R76&gt;=R11,"適","否"))</f>
        <v>適</v>
      </c>
      <c r="S77" s="380" t="str">
        <f>IF(R11=0,"",IF(S76&gt;=R11,"適","否"))</f>
        <v>適</v>
      </c>
      <c r="T77" s="379" t="str">
        <f>IF(T11=0,"",IF(T76&gt;=T11,"適","否"))</f>
        <v>適</v>
      </c>
      <c r="U77" s="380" t="str">
        <f>IF(T11=0,"",IF(U76&gt;=T11,"適","否"))</f>
        <v>適</v>
      </c>
      <c r="V77" s="379" t="str">
        <f>IF(V11=0,"",IF(V76&gt;=V11,"適","否"))</f>
        <v>適</v>
      </c>
      <c r="W77" s="379" t="str">
        <f>IF(V11=0,"",IF(W76&gt;=V11,"適","否"))</f>
        <v>適</v>
      </c>
      <c r="X77" s="378" t="str">
        <f>IF(X11=0,"",IF(X76&gt;=X11,"適","否"))</f>
        <v>適</v>
      </c>
      <c r="Y77" s="379" t="str">
        <f>IF(X11=0,"",IF(Y76&gt;=X11,"適","否"))</f>
        <v>適</v>
      </c>
      <c r="Z77" s="378" t="str">
        <f>IF(Z11=0,"",IF(Z76&gt;=Z11,"適","否"))</f>
        <v>適</v>
      </c>
      <c r="AA77" s="380" t="str">
        <f>IF(Z11=0,"",IF(AA76&gt;=Z11,"適","否"))</f>
        <v>適</v>
      </c>
      <c r="AB77" s="379" t="str">
        <f>IF(AB11=0,"",IF(AB76&gt;=AB11,"適","否"))</f>
        <v>適</v>
      </c>
      <c r="AC77" s="380" t="str">
        <f>IF(AB11=0,"",IF(AC76&gt;=AB11,"適","否"))</f>
        <v>適</v>
      </c>
      <c r="AD77" s="379" t="str">
        <f>IF(AD11=0,"",IF(AD76&gt;=AD11,"適","否"))</f>
        <v>適</v>
      </c>
      <c r="AE77" s="379" t="str">
        <f>IF(AD11=0,"",IF(AE76&gt;=AD11,"適","否"))</f>
        <v>適</v>
      </c>
      <c r="AF77" s="378" t="str">
        <f>IF(AF11=0,"",IF(AF76&gt;=AF11,"適","否"))</f>
        <v>適</v>
      </c>
      <c r="AG77" s="380" t="str">
        <f>IF(AF11=0,"",IF(AG76&gt;=AF11,"適","否"))</f>
        <v>適</v>
      </c>
      <c r="AH77" s="378" t="str">
        <f>IF(AH11=0,"",IF(AH76&gt;=AH11,"適","否"))</f>
        <v>適</v>
      </c>
      <c r="AI77" s="380" t="str">
        <f>IF(AH11=0,"",IF(AI76&gt;=AH11,"適","否"))</f>
        <v>適</v>
      </c>
      <c r="AJ77" s="379" t="str">
        <f>IF(AJ11=0,"",IF(AJ76&gt;=AJ11,"適","否"))</f>
        <v>適</v>
      </c>
      <c r="AK77" s="380" t="str">
        <f>IF(AJ11=0,"",IF(AK76&gt;=AJ11,"適","否"))</f>
        <v>適</v>
      </c>
      <c r="AL77" s="378" t="str">
        <f>IF(AL11=0,"",IF(AL76&gt;=AL11,"適","否"))</f>
        <v>適</v>
      </c>
      <c r="AM77" s="379" t="str">
        <f>IF(AL11=0,"",IF(AM76&gt;=AL11,"適","否"))</f>
        <v>適</v>
      </c>
      <c r="AN77" s="378" t="str">
        <f>IF(AN11=0,"",IF(AN76&gt;=AN11,"適","否"))</f>
        <v>適</v>
      </c>
      <c r="AO77" s="380" t="str">
        <f>IF(AN11=0,"",IF(AO76&gt;=AN11,"適","否"))</f>
        <v>適</v>
      </c>
      <c r="AP77" s="378" t="str">
        <f>IF(AP11=0,"",IF(AP76&gt;=AP11,"適","否"))</f>
        <v>適</v>
      </c>
      <c r="AQ77" s="380" t="str">
        <f>IF(AP11=0,"",IF(AQ76&gt;=AP11,"適","否"))</f>
        <v>適</v>
      </c>
      <c r="AR77" s="379" t="str">
        <f>IF(AR11=0,"",IF(AR76&gt;=AR11,"適","否"))</f>
        <v>適</v>
      </c>
      <c r="AS77" s="380" t="str">
        <f>IF(AR11=0,"",IF(AS76&gt;=AR11,"適","否"))</f>
        <v>適</v>
      </c>
      <c r="AT77" s="378" t="str">
        <f>IF(AT11=0,"",IF(AT76&gt;=AT11,"適","否"))</f>
        <v>適</v>
      </c>
      <c r="AU77" s="379" t="str">
        <f>IF(AT11=0,"",IF(AU76&gt;=AT11,"適","否"))</f>
        <v>適</v>
      </c>
      <c r="AV77" s="378" t="str">
        <f>IF(AV11=0,"",IF(AV76&gt;=AV11,"適","否"))</f>
        <v>適</v>
      </c>
      <c r="AW77" s="380" t="str">
        <f>IF(AV11=0,"",IF(AW76&gt;=AV11,"適","否"))</f>
        <v>適</v>
      </c>
      <c r="AX77" s="378" t="str">
        <f>IF(AX11=0,"",IF(AX76&gt;=AX11,"適","否"))</f>
        <v>適</v>
      </c>
      <c r="AY77" s="380" t="str">
        <f>IF(AX11=0,"",IF(AY76&gt;=AX11,"適","否"))</f>
        <v>適</v>
      </c>
      <c r="AZ77" s="379" t="str">
        <f>IF(AZ11=0,"",IF(AZ76&gt;=AZ11,"適","否"))</f>
        <v>適</v>
      </c>
      <c r="BA77" s="380" t="str">
        <f>IF(AZ11=0,"",IF(BA76&gt;=AZ11,"適","否"))</f>
        <v>適</v>
      </c>
      <c r="BB77" s="378" t="str">
        <f>IF(BB11=0,"",IF(BB76&gt;=BB11,"適","否"))</f>
        <v>適</v>
      </c>
      <c r="BC77" s="379" t="str">
        <f>IF(BB11=0,"",IF(BC76&gt;=BB11,"適","否"))</f>
        <v>適</v>
      </c>
      <c r="BD77" s="378" t="str">
        <f>IF(BD11=0,"",IF(BD76&gt;=BD11,"適","否"))</f>
        <v/>
      </c>
      <c r="BE77" s="380" t="str">
        <f>IF(BD11=0,"",IF(BE76&gt;=BD11,"適","否"))</f>
        <v/>
      </c>
      <c r="BF77" s="378" t="str">
        <f>IF(BF11=0,"",IF(BF76&gt;=BF11,"適","否"))</f>
        <v/>
      </c>
      <c r="BG77" s="380" t="str">
        <f>IF(BF11=0,"",IF(BG76&gt;=BF11,"適","否"))</f>
        <v/>
      </c>
      <c r="BH77" s="379" t="str">
        <f>IF(BH11=0,"",IF(BH76&gt;=BH11,"適","否"))</f>
        <v/>
      </c>
      <c r="BI77" s="380" t="str">
        <f>IF(BH11=0,"",IF(BI76&gt;=BH11,"適","否"))</f>
        <v/>
      </c>
      <c r="BJ77" s="437"/>
    </row>
    <row r="78" spans="1:63" ht="15.95" customHeight="1">
      <c r="A78" s="1453"/>
      <c r="B78" s="1454"/>
      <c r="C78" s="1454"/>
      <c r="D78" s="1455"/>
      <c r="E78" s="407" t="s">
        <v>887</v>
      </c>
      <c r="F78" s="438"/>
      <c r="G78" s="438"/>
      <c r="H78" s="439" t="str">
        <f>IF(H12=0,"",IF(H76&gt;=H12,"適","否"))</f>
        <v>適</v>
      </c>
      <c r="I78" s="438" t="str">
        <f>IF(H12=0,"",IF(I76&gt;=H12,"適","否"))</f>
        <v>適</v>
      </c>
      <c r="J78" s="439" t="str">
        <f t="shared" ref="J78" si="50">IF(J12=0,"",IF(J76&gt;=J12,"適","否"))</f>
        <v>適</v>
      </c>
      <c r="K78" s="438" t="str">
        <f t="shared" ref="K78" si="51">IF(J12=0,"",IF(K76&gt;=J12,"適","否"))</f>
        <v>適</v>
      </c>
      <c r="L78" s="439" t="str">
        <f t="shared" ref="L78" si="52">IF(L12=0,"",IF(L76&gt;=L12,"適","否"))</f>
        <v>適</v>
      </c>
      <c r="M78" s="438" t="str">
        <f t="shared" ref="M78" si="53">IF(L12=0,"",IF(M76&gt;=L12,"適","否"))</f>
        <v>適</v>
      </c>
      <c r="N78" s="439" t="str">
        <f t="shared" ref="N78" si="54">IF(N12=0,"",IF(N76&gt;=N12,"適","否"))</f>
        <v>適</v>
      </c>
      <c r="O78" s="438" t="str">
        <f t="shared" ref="O78" si="55">IF(N12=0,"",IF(O76&gt;=N12,"適","否"))</f>
        <v>適</v>
      </c>
      <c r="P78" s="439" t="str">
        <f t="shared" ref="P78" si="56">IF(P12=0,"",IF(P76&gt;=P12,"適","否"))</f>
        <v>適</v>
      </c>
      <c r="Q78" s="438" t="str">
        <f t="shared" ref="Q78" si="57">IF(P12=0,"",IF(Q76&gt;=P12,"適","否"))</f>
        <v>適</v>
      </c>
      <c r="R78" s="439" t="str">
        <f t="shared" ref="R78" si="58">IF(R12=0,"",IF(R76&gt;=R12,"適","否"))</f>
        <v>適</v>
      </c>
      <c r="S78" s="438" t="str">
        <f t="shared" ref="S78" si="59">IF(R12=0,"",IF(S76&gt;=R12,"適","否"))</f>
        <v>適</v>
      </c>
      <c r="T78" s="439" t="str">
        <f t="shared" ref="T78" si="60">IF(T12=0,"",IF(T76&gt;=T12,"適","否"))</f>
        <v>適</v>
      </c>
      <c r="U78" s="438" t="str">
        <f t="shared" ref="U78" si="61">IF(T12=0,"",IF(U76&gt;=T12,"適","否"))</f>
        <v>適</v>
      </c>
      <c r="V78" s="439" t="str">
        <f t="shared" ref="V78" si="62">IF(V12=0,"",IF(V76&gt;=V12,"適","否"))</f>
        <v>適</v>
      </c>
      <c r="W78" s="438" t="str">
        <f t="shared" ref="W78" si="63">IF(V12=0,"",IF(W76&gt;=V12,"適","否"))</f>
        <v>適</v>
      </c>
      <c r="X78" s="439" t="str">
        <f t="shared" ref="X78" si="64">IF(X12=0,"",IF(X76&gt;=X12,"適","否"))</f>
        <v>適</v>
      </c>
      <c r="Y78" s="438" t="str">
        <f t="shared" ref="Y78" si="65">IF(X12=0,"",IF(Y76&gt;=X12,"適","否"))</f>
        <v>適</v>
      </c>
      <c r="Z78" s="439" t="str">
        <f t="shared" ref="Z78" si="66">IF(Z12=0,"",IF(Z76&gt;=Z12,"適","否"))</f>
        <v>適</v>
      </c>
      <c r="AA78" s="438" t="str">
        <f t="shared" ref="AA78" si="67">IF(Z12=0,"",IF(AA76&gt;=Z12,"適","否"))</f>
        <v>適</v>
      </c>
      <c r="AB78" s="439" t="str">
        <f t="shared" ref="AB78" si="68">IF(AB12=0,"",IF(AB76&gt;=AB12,"適","否"))</f>
        <v>適</v>
      </c>
      <c r="AC78" s="438" t="str">
        <f t="shared" ref="AC78" si="69">IF(AB12=0,"",IF(AC76&gt;=AB12,"適","否"))</f>
        <v>適</v>
      </c>
      <c r="AD78" s="439" t="str">
        <f t="shared" ref="AD78" si="70">IF(AD12=0,"",IF(AD76&gt;=AD12,"適","否"))</f>
        <v>適</v>
      </c>
      <c r="AE78" s="438" t="str">
        <f t="shared" ref="AE78" si="71">IF(AD12=0,"",IF(AE76&gt;=AD12,"適","否"))</f>
        <v>適</v>
      </c>
      <c r="AF78" s="439" t="str">
        <f t="shared" ref="AF78" si="72">IF(AF12=0,"",IF(AF76&gt;=AF12,"適","否"))</f>
        <v>適</v>
      </c>
      <c r="AG78" s="438" t="str">
        <f t="shared" ref="AG78" si="73">IF(AF12=0,"",IF(AG76&gt;=AF12,"適","否"))</f>
        <v>適</v>
      </c>
      <c r="AH78" s="439" t="str">
        <f t="shared" ref="AH78" si="74">IF(AH12=0,"",IF(AH76&gt;=AH12,"適","否"))</f>
        <v>適</v>
      </c>
      <c r="AI78" s="438" t="str">
        <f t="shared" ref="AI78" si="75">IF(AH12=0,"",IF(AI76&gt;=AH12,"適","否"))</f>
        <v>適</v>
      </c>
      <c r="AJ78" s="439" t="str">
        <f t="shared" ref="AJ78" si="76">IF(AJ12=0,"",IF(AJ76&gt;=AJ12,"適","否"))</f>
        <v>適</v>
      </c>
      <c r="AK78" s="438" t="str">
        <f t="shared" ref="AK78" si="77">IF(AJ12=0,"",IF(AK76&gt;=AJ12,"適","否"))</f>
        <v>適</v>
      </c>
      <c r="AL78" s="439" t="str">
        <f t="shared" ref="AL78" si="78">IF(AL12=0,"",IF(AL76&gt;=AL12,"適","否"))</f>
        <v>適</v>
      </c>
      <c r="AM78" s="438" t="str">
        <f t="shared" ref="AM78" si="79">IF(AL12=0,"",IF(AM76&gt;=AL12,"適","否"))</f>
        <v>適</v>
      </c>
      <c r="AN78" s="439" t="str">
        <f t="shared" ref="AN78" si="80">IF(AN12=0,"",IF(AN76&gt;=AN12,"適","否"))</f>
        <v>適</v>
      </c>
      <c r="AO78" s="438" t="str">
        <f t="shared" ref="AO78" si="81">IF(AN12=0,"",IF(AO76&gt;=AN12,"適","否"))</f>
        <v>適</v>
      </c>
      <c r="AP78" s="439" t="str">
        <f t="shared" ref="AP78" si="82">IF(AP12=0,"",IF(AP76&gt;=AP12,"適","否"))</f>
        <v>適</v>
      </c>
      <c r="AQ78" s="438" t="str">
        <f t="shared" ref="AQ78" si="83">IF(AP12=0,"",IF(AQ76&gt;=AP12,"適","否"))</f>
        <v>適</v>
      </c>
      <c r="AR78" s="439" t="str">
        <f t="shared" ref="AR78" si="84">IF(AR12=0,"",IF(AR76&gt;=AR12,"適","否"))</f>
        <v>適</v>
      </c>
      <c r="AS78" s="438" t="str">
        <f t="shared" ref="AS78" si="85">IF(AR12=0,"",IF(AS76&gt;=AR12,"適","否"))</f>
        <v>適</v>
      </c>
      <c r="AT78" s="439" t="str">
        <f t="shared" ref="AT78" si="86">IF(AT12=0,"",IF(AT76&gt;=AT12,"適","否"))</f>
        <v>適</v>
      </c>
      <c r="AU78" s="438" t="str">
        <f t="shared" ref="AU78" si="87">IF(AT12=0,"",IF(AU76&gt;=AT12,"適","否"))</f>
        <v>適</v>
      </c>
      <c r="AV78" s="439" t="str">
        <f t="shared" ref="AV78" si="88">IF(AV12=0,"",IF(AV76&gt;=AV12,"適","否"))</f>
        <v>適</v>
      </c>
      <c r="AW78" s="438" t="str">
        <f t="shared" ref="AW78" si="89">IF(AV12=0,"",IF(AW76&gt;=AV12,"適","否"))</f>
        <v>適</v>
      </c>
      <c r="AX78" s="439" t="str">
        <f t="shared" ref="AX78" si="90">IF(AX12=0,"",IF(AX76&gt;=AX12,"適","否"))</f>
        <v>適</v>
      </c>
      <c r="AY78" s="438" t="str">
        <f t="shared" ref="AY78" si="91">IF(AX12=0,"",IF(AY76&gt;=AX12,"適","否"))</f>
        <v>適</v>
      </c>
      <c r="AZ78" s="439" t="str">
        <f t="shared" ref="AZ78:BH78" si="92">IF(AZ12=0,"",IF(AZ76&gt;=AZ12,"適","否"))</f>
        <v>適</v>
      </c>
      <c r="BA78" s="438" t="str">
        <f t="shared" ref="BA78:BI78" si="93">IF(AZ12=0,"",IF(BA76&gt;=AZ12,"適","否"))</f>
        <v>適</v>
      </c>
      <c r="BB78" s="439" t="str">
        <f t="shared" si="92"/>
        <v>適</v>
      </c>
      <c r="BC78" s="438" t="str">
        <f t="shared" si="93"/>
        <v>適</v>
      </c>
      <c r="BD78" s="439" t="str">
        <f t="shared" si="92"/>
        <v/>
      </c>
      <c r="BE78" s="438" t="str">
        <f t="shared" si="93"/>
        <v/>
      </c>
      <c r="BF78" s="439" t="str">
        <f t="shared" si="92"/>
        <v/>
      </c>
      <c r="BG78" s="438" t="str">
        <f t="shared" si="93"/>
        <v/>
      </c>
      <c r="BH78" s="439" t="str">
        <f t="shared" si="92"/>
        <v/>
      </c>
      <c r="BI78" s="438" t="str">
        <f t="shared" si="93"/>
        <v/>
      </c>
      <c r="BJ78" s="440" t="s">
        <v>888</v>
      </c>
    </row>
    <row r="79" spans="1:63" s="442" customFormat="1" ht="12.75" customHeight="1">
      <c r="A79" s="441" t="s">
        <v>858</v>
      </c>
      <c r="B79" s="442" t="s">
        <v>859</v>
      </c>
    </row>
    <row r="80" spans="1:63" s="442" customFormat="1" ht="12.75" customHeight="1">
      <c r="A80" s="442">
        <v>2</v>
      </c>
      <c r="B80" s="442" t="s">
        <v>900</v>
      </c>
    </row>
    <row r="81" spans="1:62" s="442" customFormat="1" ht="12.75" customHeight="1">
      <c r="A81" s="420" t="s">
        <v>1283</v>
      </c>
      <c r="B81" s="396" t="s">
        <v>1284</v>
      </c>
      <c r="C81" s="396"/>
      <c r="D81" s="396"/>
    </row>
    <row r="82" spans="1:62" s="442" customFormat="1" ht="12.75" customHeight="1">
      <c r="A82" s="396"/>
      <c r="B82" s="396" t="s">
        <v>1285</v>
      </c>
      <c r="C82" s="396"/>
      <c r="D82" s="396"/>
    </row>
    <row r="83" spans="1:62" s="442" customFormat="1" ht="15" customHeight="1">
      <c r="A83" s="396"/>
      <c r="B83" s="396" t="s">
        <v>1286</v>
      </c>
      <c r="C83" s="396"/>
      <c r="D83" s="396"/>
    </row>
    <row r="84" spans="1:62" s="442" customFormat="1" ht="12.75" customHeight="1">
      <c r="A84" s="396"/>
      <c r="B84" s="396" t="s">
        <v>1287</v>
      </c>
      <c r="C84" s="396"/>
      <c r="D84" s="396"/>
    </row>
    <row r="85" spans="1:62" s="442" customFormat="1">
      <c r="A85" s="396"/>
      <c r="B85" s="396" t="s">
        <v>1288</v>
      </c>
      <c r="C85" s="396"/>
      <c r="D85" s="396"/>
    </row>
    <row r="86" spans="1:62" s="442" customFormat="1">
      <c r="A86" s="1835"/>
      <c r="B86" s="1835"/>
      <c r="C86" s="1835"/>
      <c r="D86" s="1835"/>
      <c r="E86" s="1835"/>
      <c r="F86" s="1835"/>
      <c r="G86" s="1835"/>
      <c r="H86" s="1835"/>
      <c r="I86" s="1835"/>
      <c r="J86" s="1835"/>
      <c r="K86" s="1835"/>
      <c r="L86" s="1835"/>
      <c r="M86" s="1835"/>
      <c r="N86" s="1835"/>
      <c r="O86" s="1835"/>
      <c r="P86" s="1835"/>
      <c r="Q86" s="1835"/>
      <c r="R86" s="1835"/>
      <c r="S86" s="1835"/>
      <c r="T86" s="1835"/>
      <c r="U86" s="1835"/>
      <c r="V86" s="1835"/>
      <c r="W86" s="1835"/>
      <c r="X86" s="1835"/>
      <c r="Y86" s="1835"/>
      <c r="Z86" s="1835"/>
      <c r="AA86" s="1835"/>
      <c r="AB86" s="1835"/>
      <c r="AC86" s="1835"/>
      <c r="AD86" s="1835"/>
      <c r="AE86" s="1835"/>
      <c r="AF86" s="1835"/>
      <c r="AG86" s="1835"/>
      <c r="AH86" s="1835"/>
      <c r="AI86" s="1835"/>
      <c r="AJ86" s="1835"/>
      <c r="AK86" s="1835"/>
      <c r="AL86" s="1835"/>
      <c r="AM86" s="1835"/>
      <c r="AN86" s="1835"/>
      <c r="AO86" s="1835"/>
      <c r="AP86" s="1835"/>
      <c r="AQ86" s="1835"/>
      <c r="AR86" s="1835"/>
      <c r="AS86" s="1835"/>
      <c r="AT86" s="1835"/>
      <c r="AU86" s="1835"/>
      <c r="AV86" s="1835"/>
      <c r="AW86" s="1835"/>
      <c r="AX86" s="1835"/>
      <c r="AY86" s="1835"/>
      <c r="AZ86" s="1835"/>
      <c r="BA86" s="1835"/>
      <c r="BB86" s="1835"/>
      <c r="BC86" s="1835"/>
      <c r="BD86" s="1835"/>
      <c r="BE86" s="1835"/>
      <c r="BF86" s="1835"/>
      <c r="BG86" s="1835"/>
      <c r="BH86" s="1835"/>
      <c r="BI86" s="1835"/>
      <c r="BJ86" s="1835"/>
    </row>
  </sheetData>
  <mergeCells count="399">
    <mergeCell ref="D64:D66"/>
    <mergeCell ref="E73:E75"/>
    <mergeCell ref="BJ73:BJ75"/>
    <mergeCell ref="B76:E76"/>
    <mergeCell ref="C22:C24"/>
    <mergeCell ref="D22:D24"/>
    <mergeCell ref="BJ22:BJ24"/>
    <mergeCell ref="C46:C48"/>
    <mergeCell ref="D46:D48"/>
    <mergeCell ref="BJ46:BJ48"/>
    <mergeCell ref="B40:B42"/>
    <mergeCell ref="C40:C42"/>
    <mergeCell ref="D40:D42"/>
    <mergeCell ref="E43:E45"/>
    <mergeCell ref="B37:B39"/>
    <mergeCell ref="C37:C39"/>
    <mergeCell ref="D37:D39"/>
    <mergeCell ref="BJ37:BJ39"/>
    <mergeCell ref="C34:C36"/>
    <mergeCell ref="D34:D36"/>
    <mergeCell ref="BJ40:BJ42"/>
    <mergeCell ref="B43:B45"/>
    <mergeCell ref="C43:C45"/>
    <mergeCell ref="D43:D45"/>
    <mergeCell ref="A4:A10"/>
    <mergeCell ref="B4:B9"/>
    <mergeCell ref="AH3:AK3"/>
    <mergeCell ref="A13:A76"/>
    <mergeCell ref="B13:C15"/>
    <mergeCell ref="D13:D15"/>
    <mergeCell ref="B16:B18"/>
    <mergeCell ref="C16:C18"/>
    <mergeCell ref="D16:D18"/>
    <mergeCell ref="B25:B27"/>
    <mergeCell ref="C25:C27"/>
    <mergeCell ref="D25:D27"/>
    <mergeCell ref="B28:B30"/>
    <mergeCell ref="C28:C30"/>
    <mergeCell ref="D28:D30"/>
    <mergeCell ref="B31:B33"/>
    <mergeCell ref="C31:C33"/>
    <mergeCell ref="D31:D33"/>
    <mergeCell ref="B34:B36"/>
    <mergeCell ref="B46:B48"/>
    <mergeCell ref="B19:B21"/>
    <mergeCell ref="C19:C21"/>
    <mergeCell ref="D19:D21"/>
    <mergeCell ref="B22:B24"/>
    <mergeCell ref="AX8:AY8"/>
    <mergeCell ref="AZ8:BA8"/>
    <mergeCell ref="BB8:BC8"/>
    <mergeCell ref="BD8:BE8"/>
    <mergeCell ref="BF8:BG8"/>
    <mergeCell ref="BH8:BI8"/>
    <mergeCell ref="BH9:BI9"/>
    <mergeCell ref="AP6:AQ6"/>
    <mergeCell ref="AR6:AS6"/>
    <mergeCell ref="AT6:AU6"/>
    <mergeCell ref="AV6:AW6"/>
    <mergeCell ref="AX6:AY6"/>
    <mergeCell ref="AZ6:BA6"/>
    <mergeCell ref="BB6:BC6"/>
    <mergeCell ref="BD6:BE6"/>
    <mergeCell ref="BF6:BG6"/>
    <mergeCell ref="BH6:BI6"/>
    <mergeCell ref="AP7:AQ7"/>
    <mergeCell ref="AR7:AS7"/>
    <mergeCell ref="AT7:AU7"/>
    <mergeCell ref="AV7:AW7"/>
    <mergeCell ref="AX7:AY7"/>
    <mergeCell ref="AZ7:BA7"/>
    <mergeCell ref="BB7:BC7"/>
    <mergeCell ref="AZ11:BA11"/>
    <mergeCell ref="BB11:BC11"/>
    <mergeCell ref="BD11:BE11"/>
    <mergeCell ref="BF11:BG11"/>
    <mergeCell ref="BH11:BI11"/>
    <mergeCell ref="X12:Y12"/>
    <mergeCell ref="Z12:AA12"/>
    <mergeCell ref="AP9:AQ9"/>
    <mergeCell ref="AR9:AS9"/>
    <mergeCell ref="AT9:AU9"/>
    <mergeCell ref="AV9:AW9"/>
    <mergeCell ref="AX9:AY9"/>
    <mergeCell ref="AZ9:BA9"/>
    <mergeCell ref="BB9:BC9"/>
    <mergeCell ref="BD9:BE9"/>
    <mergeCell ref="BF9:BG9"/>
    <mergeCell ref="AZ10:BA10"/>
    <mergeCell ref="BB10:BC10"/>
    <mergeCell ref="BD10:BE10"/>
    <mergeCell ref="AP11:AQ11"/>
    <mergeCell ref="AR11:AS11"/>
    <mergeCell ref="AT11:AU11"/>
    <mergeCell ref="AN10:AO10"/>
    <mergeCell ref="AP10:AQ10"/>
    <mergeCell ref="B49:B51"/>
    <mergeCell ref="C49:C51"/>
    <mergeCell ref="D49:D51"/>
    <mergeCell ref="BJ49:BJ51"/>
    <mergeCell ref="B52:B54"/>
    <mergeCell ref="C52:C54"/>
    <mergeCell ref="D52:D54"/>
    <mergeCell ref="B61:B63"/>
    <mergeCell ref="C61:C63"/>
    <mergeCell ref="D61:D63"/>
    <mergeCell ref="BJ61:BJ63"/>
    <mergeCell ref="BJ52:BJ54"/>
    <mergeCell ref="B55:B57"/>
    <mergeCell ref="C55:C57"/>
    <mergeCell ref="D55:D57"/>
    <mergeCell ref="BJ55:BJ57"/>
    <mergeCell ref="B58:B60"/>
    <mergeCell ref="C58:C60"/>
    <mergeCell ref="D58:D60"/>
    <mergeCell ref="BJ58:BJ60"/>
    <mergeCell ref="E58:E60"/>
    <mergeCell ref="A1:D1"/>
    <mergeCell ref="A3:E3"/>
    <mergeCell ref="F3:I3"/>
    <mergeCell ref="J3:M3"/>
    <mergeCell ref="N3:Q3"/>
    <mergeCell ref="R3:U3"/>
    <mergeCell ref="V3:Y3"/>
    <mergeCell ref="Z3:AC3"/>
    <mergeCell ref="AD3:AG3"/>
    <mergeCell ref="AL3:AO3"/>
    <mergeCell ref="AP3:AS3"/>
    <mergeCell ref="AT3:AW3"/>
    <mergeCell ref="AX3:BA3"/>
    <mergeCell ref="BB3:BE3"/>
    <mergeCell ref="BF3:BI3"/>
    <mergeCell ref="BJ3:BJ11"/>
    <mergeCell ref="F4:G4"/>
    <mergeCell ref="H4:I4"/>
    <mergeCell ref="J4:K4"/>
    <mergeCell ref="L4:M4"/>
    <mergeCell ref="N4:O4"/>
    <mergeCell ref="P4:Q4"/>
    <mergeCell ref="R4:S4"/>
    <mergeCell ref="T4:U4"/>
    <mergeCell ref="V4:W4"/>
    <mergeCell ref="X4:Y4"/>
    <mergeCell ref="Z4:AA4"/>
    <mergeCell ref="AB4:AC4"/>
    <mergeCell ref="AD4:AE4"/>
    <mergeCell ref="AF4:AG4"/>
    <mergeCell ref="AH4:AI4"/>
    <mergeCell ref="AJ4:AK4"/>
    <mergeCell ref="AL4:AM4"/>
    <mergeCell ref="AN4:AO4"/>
    <mergeCell ref="AP4:AQ4"/>
    <mergeCell ref="AR4:AS4"/>
    <mergeCell ref="AT4:AU4"/>
    <mergeCell ref="AV4:AW4"/>
    <mergeCell ref="AX4:AY4"/>
    <mergeCell ref="AZ4:BA4"/>
    <mergeCell ref="BB4:BC4"/>
    <mergeCell ref="BD4:BE4"/>
    <mergeCell ref="BF4:BG4"/>
    <mergeCell ref="BH4:BI4"/>
    <mergeCell ref="F5:G5"/>
    <mergeCell ref="H5:I5"/>
    <mergeCell ref="J5:K5"/>
    <mergeCell ref="L5:M5"/>
    <mergeCell ref="N5:O5"/>
    <mergeCell ref="P5:Q5"/>
    <mergeCell ref="R5:S5"/>
    <mergeCell ref="T5:U5"/>
    <mergeCell ref="V5:W5"/>
    <mergeCell ref="X5:Y5"/>
    <mergeCell ref="Z5:AA5"/>
    <mergeCell ref="AB5:AC5"/>
    <mergeCell ref="AD5:AE5"/>
    <mergeCell ref="AF5:AG5"/>
    <mergeCell ref="AH5:AI5"/>
    <mergeCell ref="AJ5:AK5"/>
    <mergeCell ref="AL5:AM5"/>
    <mergeCell ref="AN5:AO5"/>
    <mergeCell ref="AP5:AQ5"/>
    <mergeCell ref="AR5:AS5"/>
    <mergeCell ref="AT5:AU5"/>
    <mergeCell ref="AV5:AW5"/>
    <mergeCell ref="AX5:AY5"/>
    <mergeCell ref="AZ5:BA5"/>
    <mergeCell ref="BB5:BC5"/>
    <mergeCell ref="BD5:BE5"/>
    <mergeCell ref="BF5:BG5"/>
    <mergeCell ref="BH5:BI5"/>
    <mergeCell ref="F6:G6"/>
    <mergeCell ref="H6:I6"/>
    <mergeCell ref="J6:K6"/>
    <mergeCell ref="L6:M6"/>
    <mergeCell ref="N6:O6"/>
    <mergeCell ref="P6:Q6"/>
    <mergeCell ref="R6:S6"/>
    <mergeCell ref="T6:U6"/>
    <mergeCell ref="V6:W6"/>
    <mergeCell ref="X6:Y6"/>
    <mergeCell ref="Z6:AA6"/>
    <mergeCell ref="AB6:AC6"/>
    <mergeCell ref="AD6:AE6"/>
    <mergeCell ref="AF6:AG6"/>
    <mergeCell ref="AH6:AI6"/>
    <mergeCell ref="AJ6:AK6"/>
    <mergeCell ref="AL6:AM6"/>
    <mergeCell ref="AN6:AO6"/>
    <mergeCell ref="F7:G7"/>
    <mergeCell ref="H7:I7"/>
    <mergeCell ref="J7:K7"/>
    <mergeCell ref="L7:M7"/>
    <mergeCell ref="N7:O7"/>
    <mergeCell ref="P7:Q7"/>
    <mergeCell ref="R7:S7"/>
    <mergeCell ref="T7:U7"/>
    <mergeCell ref="V7:W7"/>
    <mergeCell ref="X7:Y7"/>
    <mergeCell ref="Z7:AA7"/>
    <mergeCell ref="AB7:AC7"/>
    <mergeCell ref="AD7:AE7"/>
    <mergeCell ref="AF7:AG7"/>
    <mergeCell ref="AH7:AI7"/>
    <mergeCell ref="AJ7:AK7"/>
    <mergeCell ref="AL7:AM7"/>
    <mergeCell ref="AN7:AO7"/>
    <mergeCell ref="BD7:BE7"/>
    <mergeCell ref="BF7:BG7"/>
    <mergeCell ref="BH7:BI7"/>
    <mergeCell ref="F8:G8"/>
    <mergeCell ref="H8:I8"/>
    <mergeCell ref="J8:K8"/>
    <mergeCell ref="L8:M8"/>
    <mergeCell ref="N8:O8"/>
    <mergeCell ref="P8:Q8"/>
    <mergeCell ref="R8:S8"/>
    <mergeCell ref="T8:U8"/>
    <mergeCell ref="V8:W8"/>
    <mergeCell ref="X8:Y8"/>
    <mergeCell ref="Z8:AA8"/>
    <mergeCell ref="AB8:AC8"/>
    <mergeCell ref="AD8:AE8"/>
    <mergeCell ref="AF8:AG8"/>
    <mergeCell ref="AH8:AI8"/>
    <mergeCell ref="AJ8:AK8"/>
    <mergeCell ref="AL8:AM8"/>
    <mergeCell ref="AN8:AO8"/>
    <mergeCell ref="AP8:AQ8"/>
    <mergeCell ref="AR8:AS8"/>
    <mergeCell ref="AT8:AU8"/>
    <mergeCell ref="AV8:AW8"/>
    <mergeCell ref="F9:G9"/>
    <mergeCell ref="H9:I9"/>
    <mergeCell ref="J9:K9"/>
    <mergeCell ref="L9:M9"/>
    <mergeCell ref="N9:O9"/>
    <mergeCell ref="P9:Q9"/>
    <mergeCell ref="R9:S9"/>
    <mergeCell ref="T9:U9"/>
    <mergeCell ref="V9:W9"/>
    <mergeCell ref="X9:Y9"/>
    <mergeCell ref="Z9:AA9"/>
    <mergeCell ref="AB9:AC9"/>
    <mergeCell ref="AD9:AE9"/>
    <mergeCell ref="AF9:AG9"/>
    <mergeCell ref="AH9:AI9"/>
    <mergeCell ref="AJ9:AK9"/>
    <mergeCell ref="AL9:AM9"/>
    <mergeCell ref="AN9:AO9"/>
    <mergeCell ref="B10:E10"/>
    <mergeCell ref="F10:G10"/>
    <mergeCell ref="H10:I10"/>
    <mergeCell ref="J10:K10"/>
    <mergeCell ref="L10:M10"/>
    <mergeCell ref="N10:O10"/>
    <mergeCell ref="P10:Q10"/>
    <mergeCell ref="R10:S10"/>
    <mergeCell ref="T10:U10"/>
    <mergeCell ref="AR10:AS10"/>
    <mergeCell ref="AT10:AU10"/>
    <mergeCell ref="AV10:AW10"/>
    <mergeCell ref="AX10:AY10"/>
    <mergeCell ref="AV11:AW11"/>
    <mergeCell ref="AX11:AY11"/>
    <mergeCell ref="R12:S12"/>
    <mergeCell ref="T12:U12"/>
    <mergeCell ref="V12:W12"/>
    <mergeCell ref="V10:W10"/>
    <mergeCell ref="X10:Y10"/>
    <mergeCell ref="Z10:AA10"/>
    <mergeCell ref="AB10:AC10"/>
    <mergeCell ref="AD10:AE10"/>
    <mergeCell ref="AF10:AG10"/>
    <mergeCell ref="AH10:AI10"/>
    <mergeCell ref="AJ10:AK10"/>
    <mergeCell ref="AL10:AM10"/>
    <mergeCell ref="BF10:BG10"/>
    <mergeCell ref="BH10:BI10"/>
    <mergeCell ref="A11:D12"/>
    <mergeCell ref="F11:G11"/>
    <mergeCell ref="H11:I11"/>
    <mergeCell ref="J11:K11"/>
    <mergeCell ref="L11:M11"/>
    <mergeCell ref="N11:O11"/>
    <mergeCell ref="P11:Q11"/>
    <mergeCell ref="R11:S11"/>
    <mergeCell ref="T11:U11"/>
    <mergeCell ref="V11:W11"/>
    <mergeCell ref="X11:Y11"/>
    <mergeCell ref="Z11:AA11"/>
    <mergeCell ref="AB11:AC11"/>
    <mergeCell ref="AD11:AE11"/>
    <mergeCell ref="AF11:AG11"/>
    <mergeCell ref="AH11:AI11"/>
    <mergeCell ref="AJ11:AK11"/>
    <mergeCell ref="AL11:AM11"/>
    <mergeCell ref="AN11:AO11"/>
    <mergeCell ref="AT12:AU12"/>
    <mergeCell ref="AV12:AW12"/>
    <mergeCell ref="AX12:AY12"/>
    <mergeCell ref="AZ12:BA12"/>
    <mergeCell ref="BB12:BC12"/>
    <mergeCell ref="BD12:BE12"/>
    <mergeCell ref="BF12:BG12"/>
    <mergeCell ref="BH12:BI12"/>
    <mergeCell ref="E13:E15"/>
    <mergeCell ref="AB12:AC12"/>
    <mergeCell ref="AD12:AE12"/>
    <mergeCell ref="AF12:AG12"/>
    <mergeCell ref="AH12:AI12"/>
    <mergeCell ref="AJ12:AK12"/>
    <mergeCell ref="AL12:AM12"/>
    <mergeCell ref="AN12:AO12"/>
    <mergeCell ref="AP12:AQ12"/>
    <mergeCell ref="AR12:AS12"/>
    <mergeCell ref="F12:G12"/>
    <mergeCell ref="H12:I12"/>
    <mergeCell ref="J12:K12"/>
    <mergeCell ref="L12:M12"/>
    <mergeCell ref="N12:O12"/>
    <mergeCell ref="P12:Q12"/>
    <mergeCell ref="BJ13:BJ15"/>
    <mergeCell ref="E16:E18"/>
    <mergeCell ref="BK16:BK18"/>
    <mergeCell ref="E19:E21"/>
    <mergeCell ref="BK19:BK21"/>
    <mergeCell ref="E22:E24"/>
    <mergeCell ref="BK22:BK24"/>
    <mergeCell ref="E25:E27"/>
    <mergeCell ref="BK25:BK27"/>
    <mergeCell ref="BJ25:BJ27"/>
    <mergeCell ref="BJ16:BJ18"/>
    <mergeCell ref="BJ19:BJ21"/>
    <mergeCell ref="E28:E30"/>
    <mergeCell ref="BK28:BK30"/>
    <mergeCell ref="E31:E33"/>
    <mergeCell ref="BK31:BK33"/>
    <mergeCell ref="E34:E36"/>
    <mergeCell ref="BK34:BK36"/>
    <mergeCell ref="E37:E39"/>
    <mergeCell ref="BK37:BK39"/>
    <mergeCell ref="E40:E42"/>
    <mergeCell ref="BK40:BK42"/>
    <mergeCell ref="BJ28:BJ30"/>
    <mergeCell ref="BJ31:BJ33"/>
    <mergeCell ref="BJ34:BJ36"/>
    <mergeCell ref="BK43:BK45"/>
    <mergeCell ref="E46:E48"/>
    <mergeCell ref="BK46:BK48"/>
    <mergeCell ref="E49:E51"/>
    <mergeCell ref="BK49:BK51"/>
    <mergeCell ref="E52:E54"/>
    <mergeCell ref="BK52:BK54"/>
    <mergeCell ref="E55:E57"/>
    <mergeCell ref="BK55:BK57"/>
    <mergeCell ref="BJ43:BJ45"/>
    <mergeCell ref="A77:D78"/>
    <mergeCell ref="A86:BJ86"/>
    <mergeCell ref="BK58:BK60"/>
    <mergeCell ref="E61:E63"/>
    <mergeCell ref="BK61:BK63"/>
    <mergeCell ref="E64:E66"/>
    <mergeCell ref="BK64:BK66"/>
    <mergeCell ref="E67:E69"/>
    <mergeCell ref="BK67:BK69"/>
    <mergeCell ref="E70:E72"/>
    <mergeCell ref="BJ70:BJ72"/>
    <mergeCell ref="B73:B75"/>
    <mergeCell ref="C73:C75"/>
    <mergeCell ref="D73:D75"/>
    <mergeCell ref="BJ64:BJ66"/>
    <mergeCell ref="B67:B69"/>
    <mergeCell ref="C67:C69"/>
    <mergeCell ref="D67:D69"/>
    <mergeCell ref="BJ67:BJ69"/>
    <mergeCell ref="B70:B72"/>
    <mergeCell ref="C70:C72"/>
    <mergeCell ref="D70:D72"/>
    <mergeCell ref="B64:B66"/>
    <mergeCell ref="C64:C66"/>
  </mergeCells>
  <phoneticPr fontId="2"/>
  <conditionalFormatting sqref="F74:BI74">
    <cfRule type="cellIs" dxfId="20" priority="21" stopIfTrue="1" operator="equal">
      <formula>1</formula>
    </cfRule>
  </conditionalFormatting>
  <conditionalFormatting sqref="F71:BI71">
    <cfRule type="cellIs" dxfId="19" priority="20" stopIfTrue="1" operator="equal">
      <formula>1</formula>
    </cfRule>
  </conditionalFormatting>
  <conditionalFormatting sqref="F68:BI68">
    <cfRule type="cellIs" dxfId="18" priority="19" stopIfTrue="1" operator="equal">
      <formula>1</formula>
    </cfRule>
  </conditionalFormatting>
  <conditionalFormatting sqref="F65:BI65">
    <cfRule type="cellIs" dxfId="17" priority="18" stopIfTrue="1" operator="equal">
      <formula>1</formula>
    </cfRule>
  </conditionalFormatting>
  <conditionalFormatting sqref="F20:BI20">
    <cfRule type="cellIs" dxfId="16" priority="17" stopIfTrue="1" operator="equal">
      <formula>1</formula>
    </cfRule>
  </conditionalFormatting>
  <conditionalFormatting sqref="F23:BI23">
    <cfRule type="cellIs" dxfId="15" priority="16" stopIfTrue="1" operator="equal">
      <formula>1</formula>
    </cfRule>
  </conditionalFormatting>
  <conditionalFormatting sqref="F26:BI26">
    <cfRule type="cellIs" dxfId="14" priority="15" stopIfTrue="1" operator="equal">
      <formula>1</formula>
    </cfRule>
  </conditionalFormatting>
  <conditionalFormatting sqref="F35:BI35">
    <cfRule type="cellIs" dxfId="13" priority="14" stopIfTrue="1" operator="equal">
      <formula>1</formula>
    </cfRule>
  </conditionalFormatting>
  <conditionalFormatting sqref="F44:BA44 BC44:BI44">
    <cfRule type="cellIs" dxfId="12" priority="13" stopIfTrue="1" operator="equal">
      <formula>1</formula>
    </cfRule>
  </conditionalFormatting>
  <conditionalFormatting sqref="F47:BI47">
    <cfRule type="cellIs" dxfId="11" priority="12" stopIfTrue="1" operator="equal">
      <formula>1</formula>
    </cfRule>
  </conditionalFormatting>
  <conditionalFormatting sqref="F53:BI53">
    <cfRule type="cellIs" dxfId="10" priority="11" stopIfTrue="1" operator="equal">
      <formula>1</formula>
    </cfRule>
  </conditionalFormatting>
  <conditionalFormatting sqref="F56:BI56">
    <cfRule type="cellIs" dxfId="9" priority="10" stopIfTrue="1" operator="equal">
      <formula>1</formula>
    </cfRule>
  </conditionalFormatting>
  <conditionalFormatting sqref="F32:BI32">
    <cfRule type="cellIs" dxfId="8" priority="6" stopIfTrue="1" operator="equal">
      <formula>1</formula>
    </cfRule>
  </conditionalFormatting>
  <conditionalFormatting sqref="F59:BI59">
    <cfRule type="cellIs" dxfId="7" priority="9" stopIfTrue="1" operator="equal">
      <formula>1</formula>
    </cfRule>
  </conditionalFormatting>
  <conditionalFormatting sqref="F62:BI62">
    <cfRule type="cellIs" dxfId="6" priority="8" stopIfTrue="1" operator="equal">
      <formula>1</formula>
    </cfRule>
  </conditionalFormatting>
  <conditionalFormatting sqref="F29:BI29">
    <cfRule type="cellIs" dxfId="5" priority="7" stopIfTrue="1" operator="equal">
      <formula>1</formula>
    </cfRule>
  </conditionalFormatting>
  <conditionalFormatting sqref="F38:BI38">
    <cfRule type="cellIs" dxfId="4" priority="5" stopIfTrue="1" operator="equal">
      <formula>1</formula>
    </cfRule>
  </conditionalFormatting>
  <conditionalFormatting sqref="F50:BI50">
    <cfRule type="cellIs" dxfId="3" priority="4" stopIfTrue="1" operator="equal">
      <formula>1</formula>
    </cfRule>
  </conditionalFormatting>
  <conditionalFormatting sqref="F17:BI17">
    <cfRule type="cellIs" dxfId="2" priority="3" stopIfTrue="1" operator="equal">
      <formula>1</formula>
    </cfRule>
  </conditionalFormatting>
  <conditionalFormatting sqref="F41:BI41">
    <cfRule type="cellIs" dxfId="1" priority="2" stopIfTrue="1" operator="equal">
      <formula>1</formula>
    </cfRule>
  </conditionalFormatting>
  <conditionalFormatting sqref="AF53:BC53">
    <cfRule type="cellIs" dxfId="0" priority="1" operator="equal">
      <formula>1</formula>
    </cfRule>
  </conditionalFormatting>
  <printOptions horizontalCentered="1" verticalCentered="1"/>
  <pageMargins left="0.39370078740157483" right="0.19685039370078741" top="0.39370078740157483" bottom="0" header="7.874015748031496E-2" footer="3.937007874015748E-2"/>
  <pageSetup paperSize="9" scale="97" firstPageNumber="20" orientation="landscape" useFirstPageNumber="1" r:id="rId1"/>
  <headerFooter alignWithMargins="0">
    <oddHeader>&amp;R&amp;8【 &amp;A 】</oddHeader>
    <oddFooter>&amp;C&amp;P</oddFooter>
  </headerFooter>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F52"/>
  <sheetViews>
    <sheetView showGridLines="0" view="pageBreakPreview" topLeftCell="A16" zoomScale="110" zoomScaleNormal="110" zoomScaleSheetLayoutView="110" workbookViewId="0">
      <selection activeCell="R24" sqref="R24"/>
    </sheetView>
  </sheetViews>
  <sheetFormatPr defaultColWidth="0" defaultRowHeight="13.5"/>
  <cols>
    <col min="1" max="38" width="2.625" style="32" customWidth="1"/>
    <col min="39" max="240" width="2.625" style="32" hidden="1" customWidth="1"/>
    <col min="241" max="16384" width="0" style="32" hidden="1"/>
  </cols>
  <sheetData>
    <row r="1" spans="2:37" ht="13.5" customHeight="1"/>
    <row r="2" spans="2:37" s="3" customFormat="1" ht="20.100000000000001" customHeight="1">
      <c r="B2" s="56"/>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56"/>
      <c r="AJ2" s="56"/>
      <c r="AK2" s="56"/>
    </row>
    <row r="3" spans="2:37" s="3" customFormat="1" ht="20.100000000000001" customHeight="1"/>
    <row r="4" spans="2:37" s="4" customFormat="1" ht="26.1" customHeight="1">
      <c r="B4" s="316"/>
      <c r="C4" s="828" t="s">
        <v>685</v>
      </c>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30"/>
      <c r="AE4" s="796" t="s">
        <v>684</v>
      </c>
      <c r="AF4" s="989"/>
      <c r="AG4" s="989"/>
      <c r="AH4" s="989"/>
      <c r="AI4" s="989"/>
      <c r="AJ4" s="989"/>
      <c r="AK4" s="797"/>
    </row>
    <row r="5" spans="2:37" s="4" customFormat="1" ht="20.100000000000001" customHeight="1">
      <c r="B5" s="1103" t="s">
        <v>683</v>
      </c>
      <c r="C5" s="1051" t="s">
        <v>682</v>
      </c>
      <c r="D5" s="1052"/>
      <c r="E5" s="1052"/>
      <c r="F5" s="1052"/>
      <c r="G5" s="1052"/>
      <c r="H5" s="1052"/>
      <c r="I5" s="1052"/>
      <c r="J5" s="1052"/>
      <c r="K5" s="1052"/>
      <c r="L5" s="1052"/>
      <c r="M5" s="1052"/>
      <c r="N5" s="1052"/>
      <c r="O5" s="1052"/>
      <c r="P5" s="1052"/>
      <c r="Q5" s="1052"/>
      <c r="R5" s="1052"/>
      <c r="S5" s="1052"/>
      <c r="T5" s="1053"/>
      <c r="U5" s="1877" t="s">
        <v>681</v>
      </c>
      <c r="V5" s="1877"/>
      <c r="W5" s="1877"/>
      <c r="X5" s="1877"/>
      <c r="Y5" s="1877"/>
      <c r="Z5" s="1877"/>
      <c r="AA5" s="1877"/>
      <c r="AB5" s="1877"/>
      <c r="AC5" s="1877"/>
      <c r="AD5" s="1877"/>
      <c r="AE5" s="1051" t="s">
        <v>680</v>
      </c>
      <c r="AF5" s="1052"/>
      <c r="AG5" s="1052"/>
      <c r="AH5" s="1052"/>
      <c r="AI5" s="1883"/>
      <c r="AJ5" s="1871" t="s">
        <v>679</v>
      </c>
      <c r="AK5" s="1872"/>
    </row>
    <row r="6" spans="2:37" s="4" customFormat="1" ht="20.100000000000001" customHeight="1">
      <c r="B6" s="1104"/>
      <c r="C6" s="1054"/>
      <c r="D6" s="1055"/>
      <c r="E6" s="1055"/>
      <c r="F6" s="1055"/>
      <c r="G6" s="1055"/>
      <c r="H6" s="1055"/>
      <c r="I6" s="1055"/>
      <c r="J6" s="1055"/>
      <c r="K6" s="1055"/>
      <c r="L6" s="1055"/>
      <c r="M6" s="1055"/>
      <c r="N6" s="1055"/>
      <c r="O6" s="1055"/>
      <c r="P6" s="1055"/>
      <c r="Q6" s="1055"/>
      <c r="R6" s="1055"/>
      <c r="S6" s="1055"/>
      <c r="T6" s="1056"/>
      <c r="U6" s="1877"/>
      <c r="V6" s="1877"/>
      <c r="W6" s="1877"/>
      <c r="X6" s="1877"/>
      <c r="Y6" s="1877"/>
      <c r="Z6" s="1877"/>
      <c r="AA6" s="1877"/>
      <c r="AB6" s="1877"/>
      <c r="AC6" s="1877"/>
      <c r="AD6" s="1877"/>
      <c r="AE6" s="1054"/>
      <c r="AF6" s="1055"/>
      <c r="AG6" s="1055"/>
      <c r="AH6" s="1055"/>
      <c r="AI6" s="1884"/>
      <c r="AJ6" s="1873"/>
      <c r="AK6" s="1874"/>
    </row>
    <row r="7" spans="2:37" s="4" customFormat="1" ht="20.100000000000001" customHeight="1">
      <c r="B7" s="1105"/>
      <c r="C7" s="1057"/>
      <c r="D7" s="1058"/>
      <c r="E7" s="1058"/>
      <c r="F7" s="1058"/>
      <c r="G7" s="1058"/>
      <c r="H7" s="1058"/>
      <c r="I7" s="1058"/>
      <c r="J7" s="1058"/>
      <c r="K7" s="1058"/>
      <c r="L7" s="1058"/>
      <c r="M7" s="1058"/>
      <c r="N7" s="1058"/>
      <c r="O7" s="1058"/>
      <c r="P7" s="1058"/>
      <c r="Q7" s="1058"/>
      <c r="R7" s="1058"/>
      <c r="S7" s="1058"/>
      <c r="T7" s="1059"/>
      <c r="U7" s="1877"/>
      <c r="V7" s="1877"/>
      <c r="W7" s="1877"/>
      <c r="X7" s="1877"/>
      <c r="Y7" s="1877"/>
      <c r="Z7" s="1877"/>
      <c r="AA7" s="1877"/>
      <c r="AB7" s="1877"/>
      <c r="AC7" s="1877"/>
      <c r="AD7" s="1877"/>
      <c r="AE7" s="1054"/>
      <c r="AF7" s="1055"/>
      <c r="AG7" s="1055"/>
      <c r="AH7" s="1055"/>
      <c r="AI7" s="1884"/>
      <c r="AJ7" s="1873"/>
      <c r="AK7" s="1874"/>
    </row>
    <row r="8" spans="2:37" s="4" customFormat="1" ht="15.95" customHeight="1">
      <c r="B8" s="1070" t="s">
        <v>678</v>
      </c>
      <c r="C8" s="1051" t="s">
        <v>677</v>
      </c>
      <c r="D8" s="1052"/>
      <c r="E8" s="1052"/>
      <c r="F8" s="1052"/>
      <c r="G8" s="1052"/>
      <c r="H8" s="1052"/>
      <c r="I8" s="1052"/>
      <c r="J8" s="1052"/>
      <c r="K8" s="1052"/>
      <c r="L8" s="1052"/>
      <c r="M8" s="1854" t="s">
        <v>676</v>
      </c>
      <c r="N8" s="1855"/>
      <c r="O8" s="1855"/>
      <c r="P8" s="1856"/>
      <c r="Q8" s="1864" t="s">
        <v>675</v>
      </c>
      <c r="R8" s="1052"/>
      <c r="S8" s="1052"/>
      <c r="T8" s="1053"/>
      <c r="U8" s="775" t="s">
        <v>674</v>
      </c>
      <c r="V8" s="776"/>
      <c r="W8" s="776"/>
      <c r="X8" s="776"/>
      <c r="Y8" s="776"/>
      <c r="Z8" s="776"/>
      <c r="AA8" s="776"/>
      <c r="AB8" s="776"/>
      <c r="AC8" s="776"/>
      <c r="AD8" s="777"/>
      <c r="AE8" s="1054"/>
      <c r="AF8" s="1055"/>
      <c r="AG8" s="1055"/>
      <c r="AH8" s="1055"/>
      <c r="AI8" s="1884"/>
      <c r="AJ8" s="1873"/>
      <c r="AK8" s="1874"/>
    </row>
    <row r="9" spans="2:37" s="4" customFormat="1" ht="15.95" customHeight="1">
      <c r="B9" s="1070"/>
      <c r="C9" s="1054"/>
      <c r="D9" s="1055"/>
      <c r="E9" s="1055"/>
      <c r="F9" s="1055"/>
      <c r="G9" s="1055"/>
      <c r="H9" s="1055"/>
      <c r="I9" s="1055"/>
      <c r="J9" s="1055"/>
      <c r="K9" s="1055"/>
      <c r="L9" s="1055"/>
      <c r="M9" s="1857"/>
      <c r="N9" s="1858"/>
      <c r="O9" s="1858"/>
      <c r="P9" s="1859"/>
      <c r="Q9" s="1865"/>
      <c r="R9" s="1055"/>
      <c r="S9" s="1055"/>
      <c r="T9" s="1056"/>
      <c r="U9" s="1902"/>
      <c r="V9" s="1903"/>
      <c r="W9" s="1903"/>
      <c r="X9" s="1903"/>
      <c r="Y9" s="1903"/>
      <c r="Z9" s="1903"/>
      <c r="AA9" s="1903"/>
      <c r="AB9" s="1903"/>
      <c r="AC9" s="1903"/>
      <c r="AD9" s="1904"/>
      <c r="AE9" s="1054"/>
      <c r="AF9" s="1055"/>
      <c r="AG9" s="1055"/>
      <c r="AH9" s="1055"/>
      <c r="AI9" s="1884"/>
      <c r="AJ9" s="1873"/>
      <c r="AK9" s="1874"/>
    </row>
    <row r="10" spans="2:37" s="4" customFormat="1" ht="20.100000000000001" customHeight="1">
      <c r="B10" s="1070"/>
      <c r="C10" s="314"/>
      <c r="D10" s="890" t="s">
        <v>673</v>
      </c>
      <c r="E10" s="1866" t="s">
        <v>672</v>
      </c>
      <c r="F10" s="1867"/>
      <c r="G10" s="1867"/>
      <c r="H10" s="1867"/>
      <c r="I10" s="1867"/>
      <c r="J10" s="1868"/>
      <c r="K10" s="1878" t="s">
        <v>671</v>
      </c>
      <c r="L10" s="13"/>
      <c r="M10" s="1857"/>
      <c r="N10" s="1858"/>
      <c r="O10" s="1858"/>
      <c r="P10" s="1859"/>
      <c r="Q10" s="1865"/>
      <c r="R10" s="1055"/>
      <c r="S10" s="1055"/>
      <c r="T10" s="1056"/>
      <c r="U10" s="1890" t="s">
        <v>670</v>
      </c>
      <c r="V10" s="1881"/>
      <c r="W10" s="1881"/>
      <c r="X10" s="1881"/>
      <c r="Y10" s="1891"/>
      <c r="Z10" s="1880" t="s">
        <v>669</v>
      </c>
      <c r="AA10" s="1881"/>
      <c r="AB10" s="1881"/>
      <c r="AC10" s="1881"/>
      <c r="AD10" s="1882"/>
      <c r="AE10" s="1054"/>
      <c r="AF10" s="1055"/>
      <c r="AG10" s="1055"/>
      <c r="AH10" s="1055"/>
      <c r="AI10" s="1884"/>
      <c r="AJ10" s="1873"/>
      <c r="AK10" s="1874"/>
    </row>
    <row r="11" spans="2:37" s="4" customFormat="1" ht="20.100000000000001" customHeight="1">
      <c r="B11" s="1070"/>
      <c r="C11" s="314"/>
      <c r="D11" s="1885"/>
      <c r="E11" s="1866" t="s">
        <v>668</v>
      </c>
      <c r="F11" s="1867"/>
      <c r="G11" s="1867"/>
      <c r="H11" s="1867"/>
      <c r="I11" s="1867"/>
      <c r="J11" s="1868"/>
      <c r="K11" s="1087"/>
      <c r="L11" s="13"/>
      <c r="M11" s="1857"/>
      <c r="N11" s="1858"/>
      <c r="O11" s="1858"/>
      <c r="P11" s="1859"/>
      <c r="Q11" s="1865"/>
      <c r="R11" s="1055"/>
      <c r="S11" s="1055"/>
      <c r="T11" s="1056"/>
      <c r="U11" s="1887"/>
      <c r="V11" s="1858"/>
      <c r="W11" s="1858"/>
      <c r="X11" s="1858"/>
      <c r="Y11" s="1859"/>
      <c r="Z11" s="1857"/>
      <c r="AA11" s="1858"/>
      <c r="AB11" s="1858"/>
      <c r="AC11" s="1858"/>
      <c r="AD11" s="1863"/>
      <c r="AE11" s="1054"/>
      <c r="AF11" s="1055"/>
      <c r="AG11" s="1055"/>
      <c r="AH11" s="1055"/>
      <c r="AI11" s="1884"/>
      <c r="AJ11" s="1873"/>
      <c r="AK11" s="1874"/>
    </row>
    <row r="12" spans="2:37" s="4" customFormat="1" ht="20.100000000000001" customHeight="1">
      <c r="B12" s="1070"/>
      <c r="C12" s="314"/>
      <c r="D12" s="1885"/>
      <c r="E12" s="1860" t="s">
        <v>876</v>
      </c>
      <c r="F12" s="1861"/>
      <c r="G12" s="1861"/>
      <c r="H12" s="1861"/>
      <c r="I12" s="1861"/>
      <c r="J12" s="1862"/>
      <c r="K12" s="1087"/>
      <c r="L12" s="13"/>
      <c r="M12" s="1857"/>
      <c r="N12" s="1858"/>
      <c r="O12" s="1858"/>
      <c r="P12" s="1858"/>
      <c r="Q12" s="312"/>
      <c r="R12" s="311"/>
      <c r="S12" s="311"/>
      <c r="T12" s="310"/>
      <c r="U12" s="1858"/>
      <c r="V12" s="1858"/>
      <c r="W12" s="1858"/>
      <c r="X12" s="1858"/>
      <c r="Y12" s="1859"/>
      <c r="Z12" s="1857"/>
      <c r="AA12" s="1858"/>
      <c r="AB12" s="1858"/>
      <c r="AC12" s="1858"/>
      <c r="AD12" s="1863"/>
      <c r="AE12" s="1054"/>
      <c r="AF12" s="1055"/>
      <c r="AG12" s="1055"/>
      <c r="AH12" s="1055"/>
      <c r="AI12" s="1055"/>
      <c r="AJ12" s="1873" t="s">
        <v>665</v>
      </c>
      <c r="AK12" s="1874"/>
    </row>
    <row r="13" spans="2:37" s="4" customFormat="1" ht="20.100000000000001" customHeight="1">
      <c r="B13" s="1070"/>
      <c r="C13" s="314"/>
      <c r="D13" s="891"/>
      <c r="E13" s="1860" t="s">
        <v>877</v>
      </c>
      <c r="F13" s="1861"/>
      <c r="G13" s="1861"/>
      <c r="H13" s="1861"/>
      <c r="I13" s="1861"/>
      <c r="J13" s="1862"/>
      <c r="K13" s="1879"/>
      <c r="L13" s="13"/>
      <c r="M13" s="1857" t="s">
        <v>665</v>
      </c>
      <c r="N13" s="1858"/>
      <c r="O13" s="1858"/>
      <c r="P13" s="1858"/>
      <c r="Q13" s="1857" t="s">
        <v>665</v>
      </c>
      <c r="R13" s="1858"/>
      <c r="S13" s="1858"/>
      <c r="T13" s="1863"/>
      <c r="U13" s="1858" t="s">
        <v>664</v>
      </c>
      <c r="V13" s="1858"/>
      <c r="W13" s="1858"/>
      <c r="X13" s="1858"/>
      <c r="Y13" s="1859"/>
      <c r="Z13" s="1857" t="s">
        <v>664</v>
      </c>
      <c r="AA13" s="1858"/>
      <c r="AB13" s="1858"/>
      <c r="AC13" s="1858"/>
      <c r="AD13" s="1863"/>
      <c r="AE13" s="1887" t="s">
        <v>663</v>
      </c>
      <c r="AF13" s="1858"/>
      <c r="AG13" s="1858"/>
      <c r="AH13" s="1858"/>
      <c r="AI13" s="1858"/>
      <c r="AJ13" s="1873"/>
      <c r="AK13" s="1874"/>
    </row>
    <row r="14" spans="2:37" s="4" customFormat="1" ht="15.95" customHeight="1">
      <c r="B14" s="1070"/>
      <c r="C14" s="1845" t="s">
        <v>880</v>
      </c>
      <c r="D14" s="1846"/>
      <c r="E14" s="1846"/>
      <c r="F14" s="1846"/>
      <c r="G14" s="1846"/>
      <c r="H14" s="1846"/>
      <c r="I14" s="1846"/>
      <c r="J14" s="1846"/>
      <c r="K14" s="1846"/>
      <c r="L14" s="1886"/>
      <c r="M14" s="313"/>
      <c r="N14" s="46"/>
      <c r="O14" s="46"/>
      <c r="P14" s="46"/>
      <c r="Q14" s="312"/>
      <c r="R14" s="311"/>
      <c r="S14" s="311"/>
      <c r="T14" s="310"/>
      <c r="U14" s="307"/>
      <c r="V14" s="307"/>
      <c r="W14" s="307"/>
      <c r="X14" s="307"/>
      <c r="Y14" s="309"/>
      <c r="Z14" s="308"/>
      <c r="AA14" s="307"/>
      <c r="AB14" s="307"/>
      <c r="AC14" s="307"/>
      <c r="AD14" s="306"/>
      <c r="AE14" s="227"/>
      <c r="AF14" s="228"/>
      <c r="AG14" s="228"/>
      <c r="AH14" s="228"/>
      <c r="AI14" s="228"/>
      <c r="AJ14" s="1873"/>
      <c r="AK14" s="1874"/>
    </row>
    <row r="15" spans="2:37" s="4" customFormat="1" ht="15.95" customHeight="1">
      <c r="B15" s="1070"/>
      <c r="C15" s="1845"/>
      <c r="D15" s="1846"/>
      <c r="E15" s="1846"/>
      <c r="F15" s="1846"/>
      <c r="G15" s="1846"/>
      <c r="H15" s="1846"/>
      <c r="I15" s="1846"/>
      <c r="J15" s="1846"/>
      <c r="K15" s="1846"/>
      <c r="L15" s="1886"/>
      <c r="M15" s="392"/>
      <c r="N15" s="391"/>
      <c r="O15" s="391"/>
      <c r="P15" s="391"/>
      <c r="Q15" s="312"/>
      <c r="R15" s="311"/>
      <c r="S15" s="311"/>
      <c r="T15" s="310"/>
      <c r="U15" s="307"/>
      <c r="V15" s="307"/>
      <c r="W15" s="307"/>
      <c r="X15" s="307"/>
      <c r="Y15" s="309"/>
      <c r="Z15" s="308"/>
      <c r="AA15" s="307"/>
      <c r="AB15" s="307"/>
      <c r="AC15" s="307"/>
      <c r="AD15" s="306"/>
      <c r="AE15" s="387"/>
      <c r="AF15" s="388"/>
      <c r="AG15" s="388"/>
      <c r="AH15" s="388"/>
      <c r="AI15" s="388"/>
      <c r="AJ15" s="1873"/>
      <c r="AK15" s="1874"/>
    </row>
    <row r="16" spans="2:37" s="4" customFormat="1" ht="15.95" customHeight="1">
      <c r="B16" s="1070"/>
      <c r="C16" s="1845"/>
      <c r="D16" s="1846"/>
      <c r="E16" s="1846"/>
      <c r="F16" s="1846"/>
      <c r="G16" s="1846"/>
      <c r="H16" s="1846"/>
      <c r="I16" s="1846"/>
      <c r="J16" s="1846"/>
      <c r="K16" s="1846"/>
      <c r="L16" s="1886"/>
      <c r="M16" s="392"/>
      <c r="N16" s="391"/>
      <c r="O16" s="391"/>
      <c r="P16" s="391"/>
      <c r="Q16" s="312"/>
      <c r="R16" s="311"/>
      <c r="S16" s="311"/>
      <c r="T16" s="310"/>
      <c r="U16" s="307"/>
      <c r="V16" s="307"/>
      <c r="W16" s="307"/>
      <c r="X16" s="307"/>
      <c r="Y16" s="309"/>
      <c r="Z16" s="308"/>
      <c r="AA16" s="307"/>
      <c r="AB16" s="307"/>
      <c r="AC16" s="307"/>
      <c r="AD16" s="306"/>
      <c r="AE16" s="387"/>
      <c r="AF16" s="388"/>
      <c r="AG16" s="388"/>
      <c r="AH16" s="388"/>
      <c r="AI16" s="388"/>
      <c r="AJ16" s="1873"/>
      <c r="AK16" s="1874"/>
    </row>
    <row r="17" spans="2:37" s="4" customFormat="1" ht="15.95" customHeight="1">
      <c r="B17" s="1070"/>
      <c r="C17" s="389"/>
      <c r="D17" s="1888" t="s">
        <v>878</v>
      </c>
      <c r="E17" s="1866" t="s">
        <v>667</v>
      </c>
      <c r="F17" s="1867"/>
      <c r="G17" s="1867"/>
      <c r="H17" s="1867"/>
      <c r="I17" s="1867"/>
      <c r="J17" s="1868"/>
      <c r="K17" s="1869" t="s">
        <v>879</v>
      </c>
      <c r="L17" s="390"/>
      <c r="M17" s="392"/>
      <c r="N17" s="391"/>
      <c r="O17" s="391"/>
      <c r="P17" s="391"/>
      <c r="Q17" s="312"/>
      <c r="R17" s="311"/>
      <c r="S17" s="311"/>
      <c r="T17" s="310"/>
      <c r="U17" s="307"/>
      <c r="V17" s="307"/>
      <c r="W17" s="307"/>
      <c r="X17" s="307"/>
      <c r="Y17" s="309"/>
      <c r="Z17" s="308"/>
      <c r="AA17" s="307"/>
      <c r="AB17" s="307"/>
      <c r="AC17" s="307"/>
      <c r="AD17" s="306"/>
      <c r="AE17" s="387"/>
      <c r="AF17" s="388"/>
      <c r="AG17" s="388"/>
      <c r="AH17" s="388"/>
      <c r="AI17" s="388"/>
      <c r="AJ17" s="1873"/>
      <c r="AK17" s="1874"/>
    </row>
    <row r="18" spans="2:37" s="16" customFormat="1" ht="15.95" customHeight="1">
      <c r="B18" s="1070"/>
      <c r="C18" s="393"/>
      <c r="D18" s="1889"/>
      <c r="E18" s="1866" t="s">
        <v>666</v>
      </c>
      <c r="F18" s="1867"/>
      <c r="G18" s="1867"/>
      <c r="H18" s="1867"/>
      <c r="I18" s="1867"/>
      <c r="J18" s="1868"/>
      <c r="K18" s="1870"/>
      <c r="L18" s="394"/>
      <c r="M18" s="305"/>
      <c r="N18" s="304"/>
      <c r="O18" s="304"/>
      <c r="P18" s="304"/>
      <c r="Q18" s="303"/>
      <c r="R18" s="302"/>
      <c r="S18" s="302"/>
      <c r="T18" s="301"/>
      <c r="U18" s="298"/>
      <c r="V18" s="298"/>
      <c r="W18" s="298"/>
      <c r="X18" s="298"/>
      <c r="Y18" s="300"/>
      <c r="Z18" s="299"/>
      <c r="AA18" s="298"/>
      <c r="AB18" s="298"/>
      <c r="AC18" s="298"/>
      <c r="AD18" s="297"/>
      <c r="AE18" s="229"/>
      <c r="AF18" s="230"/>
      <c r="AG18" s="230"/>
      <c r="AH18" s="230"/>
      <c r="AI18" s="230"/>
      <c r="AJ18" s="1875"/>
      <c r="AK18" s="1876"/>
    </row>
    <row r="19" spans="2:37" s="29" customFormat="1" ht="14.1" customHeight="1">
      <c r="B19" s="44" t="s">
        <v>662</v>
      </c>
    </row>
    <row r="20" spans="2:37" s="29" customFormat="1" ht="14.1" customHeight="1">
      <c r="B20" s="33" t="s">
        <v>661</v>
      </c>
    </row>
    <row r="21" spans="2:37" s="29" customFormat="1" ht="14.1" customHeight="1">
      <c r="B21" s="33" t="s">
        <v>660</v>
      </c>
    </row>
    <row r="22" spans="2:37" s="29" customFormat="1" ht="14.1" customHeight="1">
      <c r="B22" s="1901" t="s">
        <v>659</v>
      </c>
      <c r="C22" s="1901"/>
      <c r="D22" s="1901"/>
      <c r="E22" s="1901"/>
      <c r="F22" s="1901"/>
      <c r="G22" s="1901"/>
      <c r="H22" s="1901"/>
      <c r="I22" s="1901"/>
      <c r="J22" s="1901"/>
      <c r="K22" s="1901"/>
      <c r="L22" s="1901"/>
      <c r="M22" s="1901"/>
      <c r="N22" s="1901"/>
      <c r="O22" s="1901"/>
      <c r="P22" s="1901"/>
      <c r="Q22" s="1901"/>
      <c r="R22" s="1901"/>
      <c r="S22" s="1901"/>
      <c r="T22" s="1901"/>
      <c r="U22" s="1901"/>
      <c r="V22" s="1901"/>
      <c r="W22" s="1901"/>
      <c r="X22" s="1901"/>
      <c r="Y22" s="1901"/>
      <c r="Z22" s="1901"/>
      <c r="AA22" s="1901"/>
      <c r="AB22" s="1901"/>
      <c r="AC22" s="1901"/>
      <c r="AD22" s="1901"/>
      <c r="AE22" s="1901"/>
      <c r="AF22" s="1901"/>
      <c r="AG22" s="1901"/>
      <c r="AH22" s="1901"/>
      <c r="AI22" s="1901"/>
      <c r="AJ22" s="1901"/>
      <c r="AK22" s="1901"/>
    </row>
    <row r="23" spans="2:37" s="29" customFormat="1" ht="14.1" customHeight="1">
      <c r="B23" s="33" t="s">
        <v>658</v>
      </c>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row>
    <row r="24" spans="2:37" s="29" customFormat="1" ht="14.1" customHeight="1">
      <c r="B24" s="33" t="s">
        <v>657</v>
      </c>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row>
    <row r="25" spans="2:37" s="29" customFormat="1" ht="14.1" customHeight="1">
      <c r="B25" s="33" t="s">
        <v>656</v>
      </c>
    </row>
    <row r="26" spans="2:37" s="29" customFormat="1" ht="14.1" customHeight="1">
      <c r="B26" s="33" t="s">
        <v>655</v>
      </c>
    </row>
    <row r="27" spans="2:37" s="29" customFormat="1" ht="14.1" customHeight="1">
      <c r="B27" s="33" t="s">
        <v>654</v>
      </c>
    </row>
    <row r="28" spans="2:37" s="29" customFormat="1" ht="14.1" customHeight="1">
      <c r="B28" s="295" t="s">
        <v>653</v>
      </c>
    </row>
    <row r="29" spans="2:37" s="29" customFormat="1" ht="14.1" customHeight="1">
      <c r="B29" s="33" t="s">
        <v>652</v>
      </c>
    </row>
    <row r="30" spans="2:37" s="29" customFormat="1" ht="14.1" customHeight="1">
      <c r="B30" s="33"/>
    </row>
    <row r="31" spans="2:37" s="29" customFormat="1" ht="20.100000000000001" customHeight="1">
      <c r="B31" s="44"/>
    </row>
    <row r="32" spans="2:37" s="16" customFormat="1" ht="20.100000000000001" customHeight="1">
      <c r="B32" s="39"/>
      <c r="C32" s="39"/>
      <c r="D32" s="39"/>
      <c r="E32" s="39"/>
      <c r="F32" s="39"/>
      <c r="G32" s="39"/>
      <c r="H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row>
    <row r="33" spans="2:37" s="3" customFormat="1" ht="20.100000000000001" customHeight="1">
      <c r="B33" s="169"/>
    </row>
    <row r="34" spans="2:37" s="4" customFormat="1" ht="20.100000000000001" customHeight="1">
      <c r="B34" s="856" t="s">
        <v>651</v>
      </c>
      <c r="C34" s="1008"/>
      <c r="D34" s="1009"/>
      <c r="E34" s="144" t="s">
        <v>11</v>
      </c>
      <c r="F34" s="145"/>
      <c r="G34" s="145"/>
      <c r="H34" s="145"/>
      <c r="I34" s="145"/>
      <c r="J34" s="145"/>
      <c r="K34" s="145"/>
      <c r="L34" s="145"/>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6"/>
    </row>
    <row r="35" spans="2:37" s="4" customFormat="1" ht="20.100000000000001" customHeight="1">
      <c r="B35" s="1267"/>
      <c r="C35" s="1268"/>
      <c r="D35" s="1269"/>
      <c r="E35" s="792" t="s">
        <v>12</v>
      </c>
      <c r="F35" s="793"/>
      <c r="G35" s="793"/>
      <c r="H35" s="857"/>
      <c r="I35" s="828" t="s">
        <v>650</v>
      </c>
      <c r="J35" s="829"/>
      <c r="K35" s="829"/>
      <c r="L35" s="829"/>
      <c r="M35" s="829"/>
      <c r="N35" s="829"/>
      <c r="O35" s="829"/>
      <c r="P35" s="829"/>
      <c r="Q35" s="829"/>
      <c r="R35" s="829"/>
      <c r="S35" s="829"/>
      <c r="T35" s="829"/>
      <c r="U35" s="829"/>
      <c r="V35" s="829"/>
      <c r="W35" s="829"/>
      <c r="X35" s="829"/>
      <c r="Y35" s="829"/>
      <c r="Z35" s="829"/>
      <c r="AA35" s="829"/>
      <c r="AB35" s="829"/>
      <c r="AC35" s="829"/>
      <c r="AD35" s="829"/>
      <c r="AE35" s="829"/>
      <c r="AF35" s="829"/>
      <c r="AG35" s="830"/>
      <c r="AH35" s="792" t="s">
        <v>12</v>
      </c>
      <c r="AI35" s="793"/>
      <c r="AJ35" s="793"/>
      <c r="AK35" s="857"/>
    </row>
    <row r="36" spans="2:37" s="4" customFormat="1" ht="20.100000000000001" customHeight="1">
      <c r="B36" s="1002"/>
      <c r="C36" s="1003"/>
      <c r="D36" s="1010"/>
      <c r="E36" s="794"/>
      <c r="F36" s="795"/>
      <c r="G36" s="795"/>
      <c r="H36" s="795"/>
      <c r="I36" s="828" t="s">
        <v>648</v>
      </c>
      <c r="J36" s="829"/>
      <c r="K36" s="829"/>
      <c r="L36" s="829"/>
      <c r="M36" s="830"/>
      <c r="N36" s="828" t="s">
        <v>649</v>
      </c>
      <c r="O36" s="829"/>
      <c r="P36" s="829"/>
      <c r="Q36" s="829"/>
      <c r="R36" s="829"/>
      <c r="S36" s="829"/>
      <c r="T36" s="829"/>
      <c r="U36" s="829"/>
      <c r="V36" s="829"/>
      <c r="W36" s="829"/>
      <c r="X36" s="829"/>
      <c r="Y36" s="829"/>
      <c r="Z36" s="829"/>
      <c r="AA36" s="829"/>
      <c r="AB36" s="830"/>
      <c r="AC36" s="144" t="s">
        <v>648</v>
      </c>
      <c r="AD36" s="145"/>
      <c r="AE36" s="145"/>
      <c r="AF36" s="145"/>
      <c r="AG36" s="146"/>
      <c r="AH36" s="795"/>
      <c r="AI36" s="795"/>
      <c r="AJ36" s="795"/>
      <c r="AK36" s="858"/>
    </row>
    <row r="37" spans="2:37" s="4" customFormat="1" ht="20.100000000000001" customHeight="1">
      <c r="B37" s="775" t="s">
        <v>647</v>
      </c>
      <c r="C37" s="776"/>
      <c r="D37" s="777"/>
      <c r="E37" s="1103" t="s">
        <v>646</v>
      </c>
      <c r="F37" s="776"/>
      <c r="G37" s="776"/>
      <c r="H37" s="777"/>
      <c r="I37" s="1103" t="s">
        <v>646</v>
      </c>
      <c r="J37" s="1327"/>
      <c r="K37" s="1327"/>
      <c r="L37" s="1327"/>
      <c r="M37" s="1905"/>
      <c r="N37" s="1103" t="s">
        <v>645</v>
      </c>
      <c r="O37" s="776" t="s">
        <v>644</v>
      </c>
      <c r="P37" s="776"/>
      <c r="Q37" s="776"/>
      <c r="R37" s="776"/>
      <c r="S37" s="776"/>
      <c r="T37" s="776"/>
      <c r="U37" s="776"/>
      <c r="V37" s="776"/>
      <c r="W37" s="776"/>
      <c r="X37" s="776"/>
      <c r="Y37" s="776"/>
      <c r="Z37" s="776"/>
      <c r="AA37" s="776"/>
      <c r="AB37" s="1905" t="s">
        <v>643</v>
      </c>
      <c r="AC37" s="1103"/>
      <c r="AD37" s="776"/>
      <c r="AE37" s="776"/>
      <c r="AF37" s="776"/>
      <c r="AG37" s="1905" t="s">
        <v>642</v>
      </c>
      <c r="AH37" s="1103"/>
      <c r="AI37" s="776"/>
      <c r="AJ37" s="776"/>
      <c r="AK37" s="1905" t="s">
        <v>642</v>
      </c>
    </row>
    <row r="38" spans="2:37" s="4" customFormat="1" ht="20.100000000000001" customHeight="1">
      <c r="B38" s="996"/>
      <c r="C38" s="997"/>
      <c r="D38" s="998"/>
      <c r="E38" s="1104"/>
      <c r="F38" s="997"/>
      <c r="G38" s="997"/>
      <c r="H38" s="998"/>
      <c r="I38" s="1104"/>
      <c r="J38" s="1328"/>
      <c r="K38" s="1328"/>
      <c r="L38" s="1328"/>
      <c r="M38" s="1906"/>
      <c r="N38" s="1104"/>
      <c r="O38" s="997"/>
      <c r="P38" s="997"/>
      <c r="Q38" s="997"/>
      <c r="R38" s="997"/>
      <c r="S38" s="997"/>
      <c r="T38" s="997"/>
      <c r="U38" s="997"/>
      <c r="V38" s="997"/>
      <c r="W38" s="997"/>
      <c r="X38" s="997"/>
      <c r="Y38" s="997"/>
      <c r="Z38" s="997"/>
      <c r="AA38" s="997"/>
      <c r="AB38" s="1906"/>
      <c r="AC38" s="1104"/>
      <c r="AD38" s="997"/>
      <c r="AE38" s="997"/>
      <c r="AF38" s="997"/>
      <c r="AG38" s="1906"/>
      <c r="AH38" s="1104"/>
      <c r="AI38" s="997"/>
      <c r="AJ38" s="997"/>
      <c r="AK38" s="1906"/>
    </row>
    <row r="39" spans="2:37" s="4" customFormat="1" ht="20.100000000000001" customHeight="1">
      <c r="B39" s="986"/>
      <c r="C39" s="987"/>
      <c r="D39" s="988"/>
      <c r="E39" s="1104"/>
      <c r="F39" s="987"/>
      <c r="G39" s="987"/>
      <c r="H39" s="988"/>
      <c r="I39" s="1104"/>
      <c r="J39" s="1328"/>
      <c r="K39" s="1328"/>
      <c r="L39" s="1328"/>
      <c r="M39" s="1906"/>
      <c r="N39" s="1105"/>
      <c r="O39" s="987"/>
      <c r="P39" s="987"/>
      <c r="Q39" s="987"/>
      <c r="R39" s="987"/>
      <c r="S39" s="987"/>
      <c r="T39" s="987"/>
      <c r="U39" s="987"/>
      <c r="V39" s="987"/>
      <c r="W39" s="987"/>
      <c r="X39" s="987"/>
      <c r="Y39" s="987"/>
      <c r="Z39" s="987"/>
      <c r="AA39" s="987"/>
      <c r="AB39" s="1907"/>
      <c r="AC39" s="1104"/>
      <c r="AD39" s="987"/>
      <c r="AE39" s="987"/>
      <c r="AF39" s="987"/>
      <c r="AG39" s="1906"/>
      <c r="AH39" s="1104"/>
      <c r="AI39" s="987"/>
      <c r="AJ39" s="987"/>
      <c r="AK39" s="1906"/>
    </row>
    <row r="40" spans="2:37" s="4" customFormat="1" ht="20.100000000000001" customHeight="1">
      <c r="B40" s="1895" t="s">
        <v>641</v>
      </c>
      <c r="C40" s="1896"/>
      <c r="D40" s="1892" t="s">
        <v>640</v>
      </c>
      <c r="E40" s="1851" t="s">
        <v>636</v>
      </c>
      <c r="F40" s="1852"/>
      <c r="G40" s="1852"/>
      <c r="H40" s="1853"/>
      <c r="I40" s="1851" t="s">
        <v>639</v>
      </c>
      <c r="J40" s="1852"/>
      <c r="K40" s="1852"/>
      <c r="L40" s="1852"/>
      <c r="M40" s="1853"/>
      <c r="N40" s="1851" t="s">
        <v>638</v>
      </c>
      <c r="O40" s="1852"/>
      <c r="P40" s="1852"/>
      <c r="Q40" s="1852"/>
      <c r="R40" s="1852"/>
      <c r="S40" s="1852"/>
      <c r="T40" s="1852"/>
      <c r="U40" s="1852"/>
      <c r="V40" s="1852"/>
      <c r="W40" s="1852"/>
      <c r="X40" s="1852"/>
      <c r="Y40" s="1852"/>
      <c r="Z40" s="1852"/>
      <c r="AA40" s="1852"/>
      <c r="AB40" s="1853"/>
      <c r="AC40" s="1851" t="s">
        <v>637</v>
      </c>
      <c r="AD40" s="1852"/>
      <c r="AE40" s="1852"/>
      <c r="AF40" s="1852"/>
      <c r="AG40" s="1853"/>
      <c r="AH40" s="1851" t="s">
        <v>636</v>
      </c>
      <c r="AI40" s="1852"/>
      <c r="AJ40" s="1852"/>
      <c r="AK40" s="1853"/>
    </row>
    <row r="41" spans="2:37" s="4" customFormat="1" ht="20.100000000000001" customHeight="1">
      <c r="B41" s="1897"/>
      <c r="C41" s="1898"/>
      <c r="D41" s="1893"/>
      <c r="E41" s="1845"/>
      <c r="F41" s="1846"/>
      <c r="G41" s="1846"/>
      <c r="H41" s="1847"/>
      <c r="I41" s="1845"/>
      <c r="J41" s="1846"/>
      <c r="K41" s="1846"/>
      <c r="L41" s="1846"/>
      <c r="M41" s="1847"/>
      <c r="N41" s="1845"/>
      <c r="O41" s="1846"/>
      <c r="P41" s="1846"/>
      <c r="Q41" s="1846"/>
      <c r="R41" s="1846"/>
      <c r="S41" s="1846"/>
      <c r="T41" s="1846"/>
      <c r="U41" s="1846"/>
      <c r="V41" s="1846"/>
      <c r="W41" s="1846"/>
      <c r="X41" s="1846"/>
      <c r="Y41" s="1846"/>
      <c r="Z41" s="1846"/>
      <c r="AA41" s="1846"/>
      <c r="AB41" s="1847"/>
      <c r="AC41" s="1845"/>
      <c r="AD41" s="1846"/>
      <c r="AE41" s="1846"/>
      <c r="AF41" s="1846"/>
      <c r="AG41" s="1847"/>
      <c r="AH41" s="1845"/>
      <c r="AI41" s="1846"/>
      <c r="AJ41" s="1846"/>
      <c r="AK41" s="1847"/>
    </row>
    <row r="42" spans="2:37" s="4" customFormat="1" ht="20.100000000000001" customHeight="1">
      <c r="B42" s="1897"/>
      <c r="C42" s="1898"/>
      <c r="D42" s="1893"/>
      <c r="E42" s="1845"/>
      <c r="F42" s="1846"/>
      <c r="G42" s="1846"/>
      <c r="H42" s="1847"/>
      <c r="I42" s="1845"/>
      <c r="J42" s="1846"/>
      <c r="K42" s="1846"/>
      <c r="L42" s="1846"/>
      <c r="M42" s="1847"/>
      <c r="N42" s="1845"/>
      <c r="O42" s="1846"/>
      <c r="P42" s="1846"/>
      <c r="Q42" s="1846"/>
      <c r="R42" s="1846"/>
      <c r="S42" s="1846"/>
      <c r="T42" s="1846"/>
      <c r="U42" s="1846"/>
      <c r="V42" s="1846"/>
      <c r="W42" s="1846"/>
      <c r="X42" s="1846"/>
      <c r="Y42" s="1846"/>
      <c r="Z42" s="1846"/>
      <c r="AA42" s="1846"/>
      <c r="AB42" s="1847"/>
      <c r="AC42" s="1845"/>
      <c r="AD42" s="1846"/>
      <c r="AE42" s="1846"/>
      <c r="AF42" s="1846"/>
      <c r="AG42" s="1847"/>
      <c r="AH42" s="1845"/>
      <c r="AI42" s="1846"/>
      <c r="AJ42" s="1846"/>
      <c r="AK42" s="1847"/>
    </row>
    <row r="43" spans="2:37" s="4" customFormat="1" ht="20.100000000000001" customHeight="1">
      <c r="B43" s="1897"/>
      <c r="C43" s="1898"/>
      <c r="D43" s="1893"/>
      <c r="E43" s="1845"/>
      <c r="F43" s="1846"/>
      <c r="G43" s="1846"/>
      <c r="H43" s="1847"/>
      <c r="I43" s="1845"/>
      <c r="J43" s="1846"/>
      <c r="K43" s="1846"/>
      <c r="L43" s="1846"/>
      <c r="M43" s="1847"/>
      <c r="N43" s="1845"/>
      <c r="O43" s="1846"/>
      <c r="P43" s="1846"/>
      <c r="Q43" s="1846"/>
      <c r="R43" s="1846"/>
      <c r="S43" s="1846"/>
      <c r="T43" s="1846"/>
      <c r="U43" s="1846"/>
      <c r="V43" s="1846"/>
      <c r="W43" s="1846"/>
      <c r="X43" s="1846"/>
      <c r="Y43" s="1846"/>
      <c r="Z43" s="1846"/>
      <c r="AA43" s="1846"/>
      <c r="AB43" s="1847"/>
      <c r="AC43" s="1845"/>
      <c r="AD43" s="1846"/>
      <c r="AE43" s="1846"/>
      <c r="AF43" s="1846"/>
      <c r="AG43" s="1847"/>
      <c r="AH43" s="1845"/>
      <c r="AI43" s="1846"/>
      <c r="AJ43" s="1846"/>
      <c r="AK43" s="1847"/>
    </row>
    <row r="44" spans="2:37" s="4" customFormat="1" ht="20.100000000000001" customHeight="1">
      <c r="B44" s="1897"/>
      <c r="C44" s="1898"/>
      <c r="D44" s="1893"/>
      <c r="E44" s="1842" t="s">
        <v>633</v>
      </c>
      <c r="F44" s="1843"/>
      <c r="G44" s="1843"/>
      <c r="H44" s="1844"/>
      <c r="I44" s="1842" t="s">
        <v>634</v>
      </c>
      <c r="J44" s="1843"/>
      <c r="K44" s="1843"/>
      <c r="L44" s="1843"/>
      <c r="M44" s="1844"/>
      <c r="N44" s="1842" t="s">
        <v>635</v>
      </c>
      <c r="O44" s="1843"/>
      <c r="P44" s="1843"/>
      <c r="Q44" s="1843"/>
      <c r="R44" s="1843"/>
      <c r="S44" s="1843"/>
      <c r="T44" s="1843"/>
      <c r="U44" s="1843"/>
      <c r="V44" s="1843"/>
      <c r="W44" s="1843"/>
      <c r="X44" s="1843"/>
      <c r="Y44" s="1843"/>
      <c r="Z44" s="1843"/>
      <c r="AA44" s="1843"/>
      <c r="AB44" s="1844"/>
      <c r="AC44" s="1842" t="s">
        <v>634</v>
      </c>
      <c r="AD44" s="1843"/>
      <c r="AE44" s="1843"/>
      <c r="AF44" s="1843"/>
      <c r="AG44" s="1844"/>
      <c r="AH44" s="1842" t="s">
        <v>633</v>
      </c>
      <c r="AI44" s="1843"/>
      <c r="AJ44" s="1843"/>
      <c r="AK44" s="1844"/>
    </row>
    <row r="45" spans="2:37" s="4" customFormat="1" ht="20.100000000000001" customHeight="1">
      <c r="B45" s="1897"/>
      <c r="C45" s="1898"/>
      <c r="D45" s="1893"/>
      <c r="E45" s="1845"/>
      <c r="F45" s="1846"/>
      <c r="G45" s="1846"/>
      <c r="H45" s="1847"/>
      <c r="I45" s="1845"/>
      <c r="J45" s="1846"/>
      <c r="K45" s="1846"/>
      <c r="L45" s="1846"/>
      <c r="M45" s="1847"/>
      <c r="N45" s="1845"/>
      <c r="O45" s="1846"/>
      <c r="P45" s="1846"/>
      <c r="Q45" s="1846"/>
      <c r="R45" s="1846"/>
      <c r="S45" s="1846"/>
      <c r="T45" s="1846"/>
      <c r="U45" s="1846"/>
      <c r="V45" s="1846"/>
      <c r="W45" s="1846"/>
      <c r="X45" s="1846"/>
      <c r="Y45" s="1846"/>
      <c r="Z45" s="1846"/>
      <c r="AA45" s="1846"/>
      <c r="AB45" s="1847"/>
      <c r="AC45" s="1845"/>
      <c r="AD45" s="1846"/>
      <c r="AE45" s="1846"/>
      <c r="AF45" s="1846"/>
      <c r="AG45" s="1847"/>
      <c r="AH45" s="1845"/>
      <c r="AI45" s="1846"/>
      <c r="AJ45" s="1846"/>
      <c r="AK45" s="1847"/>
    </row>
    <row r="46" spans="2:37" s="4" customFormat="1" ht="20.100000000000001" customHeight="1">
      <c r="B46" s="1899"/>
      <c r="C46" s="1900"/>
      <c r="D46" s="1894"/>
      <c r="E46" s="1848"/>
      <c r="F46" s="1849"/>
      <c r="G46" s="1849"/>
      <c r="H46" s="1850"/>
      <c r="I46" s="1848"/>
      <c r="J46" s="1849"/>
      <c r="K46" s="1849"/>
      <c r="L46" s="1849"/>
      <c r="M46" s="1850"/>
      <c r="N46" s="1848"/>
      <c r="O46" s="1849"/>
      <c r="P46" s="1849"/>
      <c r="Q46" s="1849"/>
      <c r="R46" s="1849"/>
      <c r="S46" s="1849"/>
      <c r="T46" s="1849"/>
      <c r="U46" s="1849"/>
      <c r="V46" s="1849"/>
      <c r="W46" s="1849"/>
      <c r="X46" s="1849"/>
      <c r="Y46" s="1849"/>
      <c r="Z46" s="1849"/>
      <c r="AA46" s="1849"/>
      <c r="AB46" s="1850"/>
      <c r="AC46" s="1848"/>
      <c r="AD46" s="1849"/>
      <c r="AE46" s="1849"/>
      <c r="AF46" s="1849"/>
      <c r="AG46" s="1850"/>
      <c r="AH46" s="1848"/>
      <c r="AI46" s="1849"/>
      <c r="AJ46" s="1849"/>
      <c r="AK46" s="1850"/>
    </row>
    <row r="47" spans="2:37" s="29" customFormat="1" ht="14.1" customHeight="1">
      <c r="B47" s="44" t="s">
        <v>632</v>
      </c>
    </row>
    <row r="48" spans="2:37" s="29" customFormat="1" ht="14.1" customHeight="1">
      <c r="B48" s="44" t="s">
        <v>631</v>
      </c>
    </row>
    <row r="49" spans="1:37" s="29" customFormat="1" ht="14.1" customHeight="1">
      <c r="B49" s="44" t="s">
        <v>630</v>
      </c>
    </row>
    <row r="50" spans="1:37" s="29" customFormat="1" ht="14.1" customHeight="1">
      <c r="B50" s="294" t="s">
        <v>629</v>
      </c>
    </row>
    <row r="52" spans="1:37" s="29" customFormat="1" ht="14.1" customHeight="1">
      <c r="A52" s="1841" t="s">
        <v>628</v>
      </c>
      <c r="B52" s="1841"/>
      <c r="C52" s="1841"/>
      <c r="D52" s="1841"/>
      <c r="E52" s="1841"/>
      <c r="F52" s="1841"/>
      <c r="G52" s="1841"/>
      <c r="H52" s="1841"/>
      <c r="I52" s="1841"/>
      <c r="J52" s="1841"/>
      <c r="K52" s="1841"/>
      <c r="L52" s="1841"/>
      <c r="M52" s="1841"/>
      <c r="N52" s="1841"/>
      <c r="O52" s="1841"/>
      <c r="P52" s="1841"/>
      <c r="Q52" s="1841"/>
      <c r="R52" s="1841"/>
      <c r="S52" s="1841"/>
      <c r="T52" s="1841"/>
      <c r="U52" s="1841"/>
      <c r="V52" s="1841"/>
      <c r="W52" s="1841"/>
      <c r="X52" s="1841"/>
      <c r="Y52" s="1841"/>
      <c r="Z52" s="1841"/>
      <c r="AA52" s="1841"/>
      <c r="AB52" s="1841"/>
      <c r="AC52" s="1841"/>
      <c r="AD52" s="1841"/>
      <c r="AE52" s="1841"/>
      <c r="AF52" s="1841"/>
      <c r="AG52" s="1841"/>
      <c r="AH52" s="1841"/>
      <c r="AI52" s="1841"/>
      <c r="AJ52" s="1841"/>
      <c r="AK52" s="1841"/>
    </row>
  </sheetData>
  <mergeCells count="73">
    <mergeCell ref="AE4:AK4"/>
    <mergeCell ref="I40:M43"/>
    <mergeCell ref="I44:M46"/>
    <mergeCell ref="B5:B7"/>
    <mergeCell ref="U8:AD9"/>
    <mergeCell ref="E11:J11"/>
    <mergeCell ref="AK37:AK39"/>
    <mergeCell ref="AH37:AH39"/>
    <mergeCell ref="I37:I39"/>
    <mergeCell ref="K37:K39"/>
    <mergeCell ref="AG37:AG39"/>
    <mergeCell ref="M37:M39"/>
    <mergeCell ref="L37:L39"/>
    <mergeCell ref="AC37:AC39"/>
    <mergeCell ref="N37:N39"/>
    <mergeCell ref="AB37:AB39"/>
    <mergeCell ref="C4:AD4"/>
    <mergeCell ref="E44:H46"/>
    <mergeCell ref="B37:D39"/>
    <mergeCell ref="E35:H36"/>
    <mergeCell ref="D40:D46"/>
    <mergeCell ref="E37:E39"/>
    <mergeCell ref="B40:C46"/>
    <mergeCell ref="E40:H43"/>
    <mergeCell ref="N40:AB43"/>
    <mergeCell ref="B22:AK22"/>
    <mergeCell ref="B34:D36"/>
    <mergeCell ref="AH35:AK36"/>
    <mergeCell ref="I36:M36"/>
    <mergeCell ref="N36:AB36"/>
    <mergeCell ref="B8:B18"/>
    <mergeCell ref="AC40:AG43"/>
    <mergeCell ref="AJ5:AK11"/>
    <mergeCell ref="AJ12:AK18"/>
    <mergeCell ref="U5:AD7"/>
    <mergeCell ref="K10:K13"/>
    <mergeCell ref="U13:Y13"/>
    <mergeCell ref="Z10:AD12"/>
    <mergeCell ref="AE5:AI12"/>
    <mergeCell ref="C5:T7"/>
    <mergeCell ref="Z13:AD13"/>
    <mergeCell ref="E10:J10"/>
    <mergeCell ref="D10:D13"/>
    <mergeCell ref="C8:L9"/>
    <mergeCell ref="C14:L16"/>
    <mergeCell ref="AE13:AI13"/>
    <mergeCell ref="D17:D18"/>
    <mergeCell ref="U10:Y12"/>
    <mergeCell ref="I35:AG35"/>
    <mergeCell ref="AE37:AE39"/>
    <mergeCell ref="E17:J17"/>
    <mergeCell ref="E18:J18"/>
    <mergeCell ref="K17:K18"/>
    <mergeCell ref="M8:P12"/>
    <mergeCell ref="E12:J12"/>
    <mergeCell ref="E13:J13"/>
    <mergeCell ref="Q13:T13"/>
    <mergeCell ref="M13:P13"/>
    <mergeCell ref="Q8:T11"/>
    <mergeCell ref="A52:AK52"/>
    <mergeCell ref="AF37:AF39"/>
    <mergeCell ref="AI37:AI39"/>
    <mergeCell ref="AJ37:AJ39"/>
    <mergeCell ref="F37:F39"/>
    <mergeCell ref="G37:G39"/>
    <mergeCell ref="H37:H39"/>
    <mergeCell ref="AH44:AK46"/>
    <mergeCell ref="N44:AB46"/>
    <mergeCell ref="O37:AA39"/>
    <mergeCell ref="AD37:AD39"/>
    <mergeCell ref="AH40:AK43"/>
    <mergeCell ref="AC44:AG46"/>
    <mergeCell ref="J37:J39"/>
  </mergeCells>
  <phoneticPr fontId="2"/>
  <printOptions horizontalCentered="1"/>
  <pageMargins left="0.59055118110236227" right="0.39370078740157483" top="0.51181102362204722" bottom="0.19685039370078741" header="0.51181102362204722" footer="0"/>
  <pageSetup paperSize="9" scale="91"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F0"/>
  </sheetPr>
  <dimension ref="A1:BZ83"/>
  <sheetViews>
    <sheetView showGridLines="0" showZeros="0" zoomScale="110" zoomScaleNormal="100" zoomScaleSheetLayoutView="120" workbookViewId="0">
      <selection activeCell="W76" sqref="W76:Y76"/>
    </sheetView>
  </sheetViews>
  <sheetFormatPr defaultColWidth="0" defaultRowHeight="12"/>
  <cols>
    <col min="1" max="36" width="2.625" style="16" customWidth="1"/>
    <col min="37" max="78" width="2.625" style="16" hidden="1" customWidth="1"/>
    <col min="79" max="16384" width="0" style="16" hidden="1"/>
  </cols>
  <sheetData>
    <row r="1" spans="1:35" s="29" customFormat="1" ht="14.1" customHeight="1">
      <c r="A1" s="37"/>
      <c r="B1" s="44"/>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row>
    <row r="2" spans="1:35" s="3" customFormat="1" ht="20.100000000000001" customHeight="1">
      <c r="A2" s="40"/>
      <c r="C2" s="361"/>
      <c r="D2" s="361"/>
      <c r="E2" s="2007"/>
      <c r="F2" s="2007"/>
      <c r="G2" s="2007"/>
      <c r="H2" s="2007"/>
      <c r="I2" s="2007"/>
      <c r="J2" s="2007"/>
      <c r="K2" s="2007"/>
      <c r="L2" s="2007"/>
      <c r="M2" s="2007"/>
      <c r="N2" s="2007"/>
      <c r="O2" s="2007"/>
      <c r="P2" s="2007"/>
      <c r="Q2" s="2007"/>
      <c r="R2" s="2007"/>
      <c r="S2" s="2007"/>
      <c r="T2" s="2007"/>
      <c r="U2" s="2007"/>
      <c r="V2" s="2007"/>
      <c r="W2" s="2007"/>
      <c r="X2" s="2007"/>
      <c r="Y2" s="2007"/>
      <c r="Z2" s="2007"/>
      <c r="AA2" s="2007"/>
      <c r="AB2" s="2007"/>
      <c r="AC2" s="2007"/>
      <c r="AD2" s="2007"/>
      <c r="AE2" s="2007"/>
      <c r="AF2" s="361"/>
      <c r="AG2" s="361"/>
      <c r="AH2" s="361"/>
      <c r="AI2" s="361"/>
    </row>
    <row r="3" spans="1:35" s="3" customFormat="1" ht="20.100000000000001" customHeight="1">
      <c r="A3" s="40"/>
      <c r="B3" s="169"/>
      <c r="C3" s="40"/>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row>
    <row r="4" spans="1:35" ht="15.95" customHeight="1">
      <c r="A4" s="30"/>
      <c r="B4" s="9"/>
      <c r="C4" s="9" t="s">
        <v>786</v>
      </c>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row>
    <row r="5" spans="1:35" ht="15.95" customHeight="1">
      <c r="A5" s="30"/>
      <c r="B5" s="9"/>
      <c r="C5" s="9" t="s">
        <v>785</v>
      </c>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row>
    <row r="6" spans="1:35" ht="15.95" customHeight="1">
      <c r="A6" s="30"/>
      <c r="B6" s="9"/>
      <c r="C6" s="9" t="s">
        <v>784</v>
      </c>
      <c r="D6" s="30"/>
      <c r="E6" s="30"/>
      <c r="F6" s="30"/>
      <c r="G6" s="30"/>
      <c r="H6" s="30"/>
      <c r="I6" s="30"/>
      <c r="J6" s="30"/>
      <c r="K6" s="30"/>
      <c r="L6" s="30"/>
      <c r="M6" s="30"/>
      <c r="N6" s="30"/>
      <c r="O6" s="30"/>
      <c r="P6" s="30"/>
      <c r="Q6" s="30"/>
      <c r="R6" s="30"/>
      <c r="S6" s="30"/>
      <c r="T6" s="30"/>
      <c r="U6" s="30"/>
      <c r="V6" s="30"/>
      <c r="W6" s="30"/>
      <c r="X6" s="30"/>
      <c r="Y6" s="30"/>
      <c r="Z6" s="30"/>
      <c r="AA6" s="30"/>
      <c r="AB6" s="30"/>
      <c r="AC6" s="30"/>
      <c r="AD6" s="30"/>
      <c r="AE6" s="30"/>
      <c r="AF6" s="30"/>
      <c r="AG6" s="30"/>
      <c r="AH6" s="30"/>
      <c r="AI6" s="30"/>
    </row>
    <row r="7" spans="1:35" ht="14.1" customHeight="1">
      <c r="A7" s="30"/>
      <c r="B7" s="9"/>
      <c r="C7" s="9"/>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row>
    <row r="8" spans="1:35" ht="18.95" customHeight="1">
      <c r="A8" s="30"/>
      <c r="B8" s="9" t="s">
        <v>783</v>
      </c>
      <c r="C8" s="30"/>
      <c r="D8" s="30"/>
      <c r="E8" s="30"/>
      <c r="F8" s="30"/>
      <c r="G8" s="30"/>
      <c r="H8" s="30"/>
      <c r="I8" s="30"/>
      <c r="J8" s="30"/>
      <c r="K8" s="30"/>
      <c r="L8" s="30"/>
      <c r="M8" s="30"/>
      <c r="N8" s="30"/>
      <c r="O8" s="9" t="s">
        <v>782</v>
      </c>
      <c r="P8" s="30"/>
      <c r="Q8" s="30"/>
      <c r="R8" s="30"/>
      <c r="S8" s="30"/>
      <c r="T8" s="30"/>
      <c r="U8" s="30"/>
      <c r="V8" s="30"/>
      <c r="W8" s="30"/>
      <c r="X8" s="30"/>
      <c r="Y8" s="30"/>
      <c r="Z8" s="30"/>
      <c r="AA8" s="30"/>
      <c r="AB8" s="30"/>
      <c r="AC8" s="30"/>
      <c r="AD8" s="30"/>
      <c r="AE8" s="30"/>
      <c r="AF8" s="30"/>
    </row>
    <row r="9" spans="1:35" s="4" customFormat="1" ht="18.95" customHeight="1">
      <c r="A9" s="13"/>
      <c r="B9" s="144" t="s">
        <v>754</v>
      </c>
      <c r="C9" s="145"/>
      <c r="D9" s="145"/>
      <c r="E9" s="145"/>
      <c r="F9" s="145"/>
      <c r="G9" s="145"/>
      <c r="H9" s="146"/>
      <c r="I9" s="144" t="s">
        <v>753</v>
      </c>
      <c r="J9" s="145"/>
      <c r="K9" s="145"/>
      <c r="L9" s="146"/>
      <c r="M9" s="13"/>
      <c r="N9" s="13"/>
      <c r="O9" s="9" t="s">
        <v>781</v>
      </c>
      <c r="P9" s="13"/>
      <c r="Q9" s="13"/>
      <c r="R9" s="13"/>
      <c r="S9" s="13"/>
      <c r="T9" s="13"/>
      <c r="U9" s="13"/>
      <c r="V9" s="13"/>
      <c r="W9" s="13"/>
      <c r="X9" s="13"/>
      <c r="Y9" s="13"/>
      <c r="Z9" s="13"/>
      <c r="AA9" s="13"/>
      <c r="AB9" s="13"/>
      <c r="AC9" s="13"/>
      <c r="AD9" s="13"/>
      <c r="AE9" s="13"/>
      <c r="AF9" s="13"/>
      <c r="AG9" s="13"/>
      <c r="AH9" s="13"/>
      <c r="AI9" s="13"/>
    </row>
    <row r="10" spans="1:35" s="4" customFormat="1" ht="18.95" customHeight="1">
      <c r="A10" s="13"/>
      <c r="B10" s="1969" t="s">
        <v>379</v>
      </c>
      <c r="C10" s="1970" t="s">
        <v>750</v>
      </c>
      <c r="D10" s="1970"/>
      <c r="E10" s="1970"/>
      <c r="F10" s="798">
        <v>9</v>
      </c>
      <c r="G10" s="863"/>
      <c r="H10" s="6" t="s">
        <v>353</v>
      </c>
      <c r="I10" s="38"/>
      <c r="J10" s="865">
        <f>ROUNDDOWN(F10/3,1)</f>
        <v>3</v>
      </c>
      <c r="K10" s="798"/>
      <c r="L10" s="1892" t="s">
        <v>749</v>
      </c>
      <c r="M10" s="13"/>
      <c r="N10" s="13"/>
      <c r="O10" s="9" t="s">
        <v>780</v>
      </c>
      <c r="P10" s="13"/>
      <c r="Q10" s="13"/>
      <c r="R10" s="13"/>
      <c r="S10" s="13"/>
      <c r="T10" s="13"/>
      <c r="U10" s="13"/>
      <c r="V10" s="13"/>
      <c r="W10" s="13"/>
      <c r="X10" s="13"/>
      <c r="Y10" s="13"/>
      <c r="Z10" s="13"/>
      <c r="AA10" s="13"/>
      <c r="AB10" s="13"/>
      <c r="AC10" s="13"/>
      <c r="AD10" s="13"/>
      <c r="AE10" s="13"/>
      <c r="AF10" s="13"/>
      <c r="AG10" s="13"/>
      <c r="AH10" s="13"/>
      <c r="AI10" s="13"/>
    </row>
    <row r="11" spans="1:35" ht="18.95" customHeight="1">
      <c r="A11" s="30"/>
      <c r="B11" s="1969"/>
      <c r="C11" s="1970" t="s">
        <v>747</v>
      </c>
      <c r="D11" s="1970"/>
      <c r="E11" s="1970"/>
      <c r="F11" s="798">
        <v>26</v>
      </c>
      <c r="G11" s="863"/>
      <c r="H11" s="6" t="s">
        <v>353</v>
      </c>
      <c r="I11" s="38"/>
      <c r="J11" s="865">
        <f>ROUNDDOWN(F11/6,1)</f>
        <v>4.3</v>
      </c>
      <c r="K11" s="798"/>
      <c r="L11" s="1893"/>
      <c r="M11" s="30"/>
      <c r="N11" s="30"/>
      <c r="O11" s="9" t="s">
        <v>779</v>
      </c>
      <c r="P11" s="30"/>
      <c r="Q11" s="30"/>
      <c r="R11" s="30"/>
      <c r="S11" s="30"/>
      <c r="T11" s="30"/>
      <c r="U11" s="30"/>
      <c r="V11" s="30"/>
      <c r="W11" s="30"/>
      <c r="X11" s="30"/>
      <c r="Y11" s="30"/>
      <c r="Z11" s="30"/>
      <c r="AA11" s="30"/>
      <c r="AB11" s="30"/>
      <c r="AC11" s="30"/>
      <c r="AD11" s="30"/>
      <c r="AE11" s="30"/>
      <c r="AF11" s="30"/>
      <c r="AG11" s="30"/>
      <c r="AH11" s="30"/>
      <c r="AI11" s="30"/>
    </row>
    <row r="12" spans="1:35" ht="18.95" customHeight="1">
      <c r="A12" s="30"/>
      <c r="B12" s="1969"/>
      <c r="C12" s="1970" t="s">
        <v>746</v>
      </c>
      <c r="D12" s="1970"/>
      <c r="E12" s="1970"/>
      <c r="F12" s="798">
        <v>34</v>
      </c>
      <c r="G12" s="863"/>
      <c r="H12" s="6" t="s">
        <v>353</v>
      </c>
      <c r="I12" s="38"/>
      <c r="J12" s="865">
        <f>ROUNDDOWN(F12/20,1)</f>
        <v>1.7</v>
      </c>
      <c r="K12" s="798"/>
      <c r="L12" s="1893"/>
      <c r="M12" s="30"/>
      <c r="N12" s="30"/>
      <c r="O12" s="9" t="s">
        <v>778</v>
      </c>
      <c r="P12" s="30"/>
      <c r="Q12" s="30"/>
      <c r="R12" s="30"/>
      <c r="S12" s="30"/>
      <c r="T12" s="30"/>
      <c r="U12" s="30"/>
      <c r="V12" s="30"/>
      <c r="W12" s="30"/>
      <c r="X12" s="30"/>
      <c r="Y12" s="30"/>
      <c r="Z12" s="30"/>
      <c r="AA12" s="30"/>
      <c r="AB12" s="30"/>
      <c r="AC12" s="30"/>
      <c r="AD12" s="30"/>
      <c r="AE12" s="30"/>
      <c r="AF12" s="30"/>
      <c r="AG12" s="30"/>
      <c r="AH12" s="30"/>
      <c r="AI12" s="30"/>
    </row>
    <row r="13" spans="1:35" ht="18.95" customHeight="1">
      <c r="A13" s="30"/>
      <c r="B13" s="1969"/>
      <c r="C13" s="1970" t="s">
        <v>745</v>
      </c>
      <c r="D13" s="1970"/>
      <c r="E13" s="1970"/>
      <c r="F13" s="798">
        <v>33</v>
      </c>
      <c r="G13" s="863"/>
      <c r="H13" s="6" t="s">
        <v>353</v>
      </c>
      <c r="I13" s="38"/>
      <c r="J13" s="865">
        <f>ROUNDDOWN(F13/30,1)</f>
        <v>1.1000000000000001</v>
      </c>
      <c r="K13" s="798"/>
      <c r="L13" s="1894"/>
      <c r="M13" s="30"/>
      <c r="N13" s="30"/>
      <c r="O13" s="9" t="s">
        <v>777</v>
      </c>
      <c r="P13" s="30"/>
      <c r="Q13" s="30"/>
      <c r="R13" s="30"/>
      <c r="S13" s="30"/>
      <c r="T13" s="30"/>
      <c r="U13" s="30"/>
      <c r="V13" s="30"/>
      <c r="W13" s="30"/>
      <c r="X13" s="30"/>
      <c r="Y13" s="30"/>
      <c r="Z13" s="30"/>
      <c r="AA13" s="30"/>
      <c r="AB13" s="30"/>
      <c r="AC13" s="30"/>
      <c r="AD13" s="30"/>
      <c r="AE13" s="30"/>
      <c r="AF13" s="30"/>
      <c r="AG13" s="30"/>
      <c r="AH13" s="30"/>
      <c r="AI13" s="30"/>
    </row>
    <row r="14" spans="1:35" ht="18.95" customHeight="1">
      <c r="A14" s="30"/>
      <c r="B14" s="1969"/>
      <c r="C14" s="798" t="s">
        <v>18</v>
      </c>
      <c r="D14" s="798"/>
      <c r="E14" s="798"/>
      <c r="F14" s="798">
        <f>SUM(F10:F13)</f>
        <v>102</v>
      </c>
      <c r="G14" s="863"/>
      <c r="H14" s="6" t="s">
        <v>353</v>
      </c>
      <c r="I14" s="38"/>
      <c r="J14" s="865">
        <f>ROUND(SUM(J10:K13),0)</f>
        <v>10</v>
      </c>
      <c r="K14" s="798"/>
      <c r="L14" s="6" t="s">
        <v>353</v>
      </c>
      <c r="M14" s="30"/>
      <c r="N14" s="30"/>
      <c r="O14" s="346" t="s">
        <v>776</v>
      </c>
      <c r="P14" s="30"/>
      <c r="Q14" s="30"/>
      <c r="R14" s="30"/>
      <c r="S14" s="30"/>
      <c r="T14" s="30"/>
      <c r="U14" s="30"/>
      <c r="V14" s="30"/>
      <c r="W14" s="30"/>
      <c r="X14" s="30"/>
      <c r="Y14" s="30"/>
      <c r="Z14" s="30"/>
      <c r="AA14" s="30"/>
      <c r="AB14" s="30"/>
      <c r="AC14" s="30"/>
      <c r="AD14" s="30"/>
      <c r="AE14" s="30"/>
      <c r="AF14" s="30"/>
      <c r="AG14" s="30"/>
      <c r="AH14" s="30"/>
      <c r="AI14" s="30"/>
    </row>
    <row r="15" spans="1:35" ht="14.1" customHeight="1">
      <c r="A15" s="30"/>
      <c r="B15" s="9" t="s">
        <v>775</v>
      </c>
      <c r="C15" s="30"/>
      <c r="D15" s="30"/>
      <c r="E15" s="30"/>
      <c r="F15" s="30"/>
      <c r="G15" s="30"/>
      <c r="H15" s="30"/>
      <c r="I15" s="30"/>
      <c r="J15" s="360"/>
      <c r="K15" s="360"/>
      <c r="L15" s="30"/>
      <c r="M15" s="30"/>
      <c r="N15" s="30"/>
      <c r="O15" s="30"/>
      <c r="P15" s="30"/>
      <c r="Q15" s="30"/>
      <c r="R15" s="30"/>
      <c r="S15" s="30"/>
      <c r="T15" s="30"/>
      <c r="U15" s="30"/>
      <c r="V15" s="30"/>
      <c r="W15" s="30"/>
      <c r="X15" s="30"/>
      <c r="Y15" s="30"/>
      <c r="Z15" s="30"/>
      <c r="AA15" s="30"/>
      <c r="AB15" s="30"/>
      <c r="AC15" s="30"/>
      <c r="AD15" s="30"/>
      <c r="AE15" s="30"/>
      <c r="AF15" s="30"/>
      <c r="AG15" s="30"/>
      <c r="AH15" s="30"/>
      <c r="AI15" s="30"/>
    </row>
    <row r="16" spans="1:35" ht="14.1" customHeight="1">
      <c r="A16" s="30"/>
      <c r="B16" s="9"/>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row>
    <row r="17" spans="1:35" ht="18.95" customHeight="1">
      <c r="A17" s="30"/>
      <c r="B17" s="9" t="s">
        <v>774</v>
      </c>
      <c r="C17" s="30"/>
      <c r="D17" s="30"/>
      <c r="E17" s="30"/>
      <c r="F17" s="30"/>
      <c r="G17" s="30"/>
      <c r="H17" s="30"/>
      <c r="I17" s="30"/>
      <c r="J17" s="30"/>
      <c r="K17" s="30"/>
      <c r="L17" s="30"/>
      <c r="M17" s="30"/>
      <c r="N17" s="30"/>
      <c r="O17" s="30"/>
      <c r="P17" s="30"/>
      <c r="Q17" s="30"/>
      <c r="R17" s="30"/>
      <c r="S17" s="30"/>
      <c r="T17" s="30"/>
      <c r="U17" s="30"/>
      <c r="V17" s="30"/>
      <c r="W17" s="30"/>
      <c r="X17" s="30"/>
      <c r="Y17" s="352"/>
      <c r="Z17" s="352"/>
      <c r="AA17" s="352"/>
      <c r="AB17" s="352"/>
      <c r="AC17" s="352"/>
      <c r="AD17" s="352"/>
      <c r="AE17" s="352"/>
      <c r="AF17" s="352"/>
      <c r="AG17" s="359"/>
      <c r="AH17" s="359"/>
      <c r="AI17" s="36" t="s">
        <v>170</v>
      </c>
    </row>
    <row r="18" spans="1:35" ht="21.95" customHeight="1">
      <c r="A18" s="30"/>
      <c r="B18" s="828" t="s">
        <v>333</v>
      </c>
      <c r="C18" s="829"/>
      <c r="D18" s="829"/>
      <c r="E18" s="829"/>
      <c r="F18" s="829"/>
      <c r="G18" s="830"/>
      <c r="H18" s="828" t="s">
        <v>773</v>
      </c>
      <c r="I18" s="830"/>
      <c r="J18" s="1971" t="s">
        <v>772</v>
      </c>
      <c r="K18" s="829"/>
      <c r="L18" s="829"/>
      <c r="M18" s="829"/>
      <c r="N18" s="830"/>
      <c r="O18" s="828" t="s">
        <v>771</v>
      </c>
      <c r="P18" s="829"/>
      <c r="Q18" s="829"/>
      <c r="R18" s="829"/>
      <c r="S18" s="829"/>
      <c r="T18" s="829"/>
      <c r="U18" s="829"/>
      <c r="V18" s="829"/>
      <c r="W18" s="829"/>
      <c r="X18" s="829"/>
      <c r="Y18" s="829"/>
      <c r="Z18" s="829"/>
      <c r="AA18" s="829"/>
      <c r="AB18" s="829"/>
      <c r="AC18" s="830"/>
      <c r="AD18" s="828" t="s">
        <v>770</v>
      </c>
      <c r="AE18" s="830"/>
      <c r="AF18" s="828" t="s">
        <v>769</v>
      </c>
      <c r="AG18" s="829"/>
      <c r="AH18" s="829"/>
      <c r="AI18" s="830"/>
    </row>
    <row r="19" spans="1:35" ht="18.95" customHeight="1">
      <c r="A19" s="30"/>
      <c r="B19" s="1106" t="s">
        <v>768</v>
      </c>
      <c r="C19" s="358" t="s">
        <v>766</v>
      </c>
      <c r="D19" s="357"/>
      <c r="E19" s="357"/>
      <c r="F19" s="357"/>
      <c r="G19" s="356"/>
      <c r="H19" s="775">
        <v>8</v>
      </c>
      <c r="I19" s="777"/>
      <c r="J19" s="1946">
        <v>10</v>
      </c>
      <c r="K19" s="1947"/>
      <c r="L19" s="1947"/>
      <c r="M19" s="1947"/>
      <c r="N19" s="1948"/>
      <c r="O19" s="7" t="s">
        <v>763</v>
      </c>
      <c r="P19" s="14"/>
      <c r="Q19" s="14"/>
      <c r="R19" s="14"/>
      <c r="S19" s="14"/>
      <c r="T19" s="14"/>
      <c r="U19" s="14"/>
      <c r="V19" s="14"/>
      <c r="W19" s="14"/>
      <c r="X19" s="14"/>
      <c r="Y19" s="14"/>
      <c r="Z19" s="14"/>
      <c r="AA19" s="14"/>
      <c r="AB19" s="14"/>
      <c r="AC19" s="14"/>
      <c r="AD19" s="775">
        <v>5</v>
      </c>
      <c r="AE19" s="777"/>
      <c r="AF19" s="1946">
        <f>+H19*J19*AD19</f>
        <v>400</v>
      </c>
      <c r="AG19" s="1947"/>
      <c r="AH19" s="1947"/>
      <c r="AI19" s="1948"/>
    </row>
    <row r="20" spans="1:35" ht="18.95" customHeight="1">
      <c r="A20" s="30"/>
      <c r="B20" s="1108"/>
      <c r="C20" s="38" t="s">
        <v>765</v>
      </c>
      <c r="D20" s="12"/>
      <c r="E20" s="12"/>
      <c r="F20" s="12"/>
      <c r="G20" s="317"/>
      <c r="H20" s="863">
        <v>3</v>
      </c>
      <c r="I20" s="865"/>
      <c r="J20" s="1080">
        <v>5</v>
      </c>
      <c r="K20" s="1081"/>
      <c r="L20" s="1081"/>
      <c r="M20" s="1081"/>
      <c r="N20" s="1181"/>
      <c r="O20" s="48" t="s">
        <v>767</v>
      </c>
      <c r="P20" s="5"/>
      <c r="Q20" s="5"/>
      <c r="R20" s="5"/>
      <c r="S20" s="5"/>
      <c r="T20" s="5"/>
      <c r="U20" s="5"/>
      <c r="V20" s="5"/>
      <c r="W20" s="5"/>
      <c r="X20" s="5"/>
      <c r="Y20" s="5"/>
      <c r="Z20" s="5"/>
      <c r="AA20" s="5"/>
      <c r="AB20" s="5"/>
      <c r="AC20" s="5"/>
      <c r="AD20" s="863">
        <v>5</v>
      </c>
      <c r="AE20" s="865"/>
      <c r="AF20" s="1080">
        <f>+H20*J20*AD20</f>
        <v>75</v>
      </c>
      <c r="AG20" s="1081"/>
      <c r="AH20" s="1081"/>
      <c r="AI20" s="1181"/>
    </row>
    <row r="21" spans="1:35" ht="18.95" customHeight="1">
      <c r="A21" s="30"/>
      <c r="B21" s="1106" t="s">
        <v>199</v>
      </c>
      <c r="C21" s="38" t="s">
        <v>766</v>
      </c>
      <c r="D21" s="12"/>
      <c r="E21" s="12"/>
      <c r="F21" s="12"/>
      <c r="G21" s="317"/>
      <c r="H21" s="863">
        <v>8</v>
      </c>
      <c r="I21" s="865"/>
      <c r="J21" s="1080">
        <v>3</v>
      </c>
      <c r="K21" s="1081"/>
      <c r="L21" s="1081"/>
      <c r="M21" s="1081"/>
      <c r="N21" s="1181"/>
      <c r="O21" s="11" t="s">
        <v>763</v>
      </c>
      <c r="P21" s="5"/>
      <c r="Q21" s="5"/>
      <c r="R21" s="5"/>
      <c r="S21" s="5"/>
      <c r="T21" s="5"/>
      <c r="U21" s="5"/>
      <c r="V21" s="5"/>
      <c r="W21" s="5"/>
      <c r="X21" s="5"/>
      <c r="Y21" s="5"/>
      <c r="Z21" s="5"/>
      <c r="AA21" s="5"/>
      <c r="AB21" s="5"/>
      <c r="AC21" s="5"/>
      <c r="AD21" s="863">
        <v>1</v>
      </c>
      <c r="AE21" s="865"/>
      <c r="AF21" s="1080">
        <f>+H21*J21*AD21</f>
        <v>24</v>
      </c>
      <c r="AG21" s="1081"/>
      <c r="AH21" s="1081"/>
      <c r="AI21" s="1181"/>
    </row>
    <row r="22" spans="1:35" ht="18.95" customHeight="1">
      <c r="A22" s="30"/>
      <c r="B22" s="1108"/>
      <c r="C22" s="38" t="s">
        <v>765</v>
      </c>
      <c r="D22" s="12"/>
      <c r="E22" s="12"/>
      <c r="F22" s="12"/>
      <c r="G22" s="317"/>
      <c r="H22" s="863">
        <v>3</v>
      </c>
      <c r="I22" s="865"/>
      <c r="J22" s="1080">
        <v>2</v>
      </c>
      <c r="K22" s="1081"/>
      <c r="L22" s="1081"/>
      <c r="M22" s="1081"/>
      <c r="N22" s="1181"/>
      <c r="O22" s="1977" t="s">
        <v>764</v>
      </c>
      <c r="P22" s="1166"/>
      <c r="Q22" s="1166"/>
      <c r="R22" s="1166"/>
      <c r="S22" s="1166"/>
      <c r="T22" s="1166"/>
      <c r="U22" s="1166"/>
      <c r="V22" s="1166"/>
      <c r="W22" s="1166"/>
      <c r="X22" s="1166"/>
      <c r="Y22" s="1166"/>
      <c r="Z22" s="1166"/>
      <c r="AA22" s="1166"/>
      <c r="AB22" s="1166"/>
      <c r="AC22" s="1978"/>
      <c r="AD22" s="863">
        <v>1</v>
      </c>
      <c r="AE22" s="865"/>
      <c r="AF22" s="1080">
        <f>+H22*J22*AD22</f>
        <v>6</v>
      </c>
      <c r="AG22" s="1081"/>
      <c r="AH22" s="1081"/>
      <c r="AI22" s="1181"/>
    </row>
    <row r="23" spans="1:35" ht="18.95" customHeight="1">
      <c r="A23" s="30"/>
      <c r="B23" s="38" t="s">
        <v>12</v>
      </c>
      <c r="C23" s="355"/>
      <c r="D23" s="355"/>
      <c r="E23" s="355"/>
      <c r="F23" s="355"/>
      <c r="G23" s="354"/>
      <c r="H23" s="1975">
        <v>1</v>
      </c>
      <c r="I23" s="1976"/>
      <c r="J23" s="1972">
        <v>2</v>
      </c>
      <c r="K23" s="1973"/>
      <c r="L23" s="1973"/>
      <c r="M23" s="1973"/>
      <c r="N23" s="1974"/>
      <c r="O23" s="7" t="s">
        <v>763</v>
      </c>
      <c r="P23" s="226"/>
      <c r="Q23" s="226"/>
      <c r="R23" s="226"/>
      <c r="S23" s="226"/>
      <c r="T23" s="226"/>
      <c r="U23" s="226"/>
      <c r="V23" s="226"/>
      <c r="W23" s="226"/>
      <c r="X23" s="226"/>
      <c r="Y23" s="226"/>
      <c r="Z23" s="226"/>
      <c r="AA23" s="226"/>
      <c r="AB23" s="226"/>
      <c r="AC23" s="226"/>
      <c r="AD23" s="863">
        <v>6</v>
      </c>
      <c r="AE23" s="865"/>
      <c r="AF23" s="1080">
        <f>H23*J23*AD23</f>
        <v>12</v>
      </c>
      <c r="AG23" s="1081"/>
      <c r="AH23" s="1081"/>
      <c r="AI23" s="1181"/>
    </row>
    <row r="24" spans="1:35" ht="18.95" customHeight="1">
      <c r="A24" s="30"/>
      <c r="B24" s="863" t="s">
        <v>762</v>
      </c>
      <c r="C24" s="864"/>
      <c r="D24" s="864"/>
      <c r="E24" s="864"/>
      <c r="F24" s="864"/>
      <c r="G24" s="864"/>
      <c r="H24" s="864"/>
      <c r="I24" s="864"/>
      <c r="J24" s="864"/>
      <c r="K24" s="864"/>
      <c r="L24" s="864"/>
      <c r="M24" s="864"/>
      <c r="N24" s="864"/>
      <c r="O24" s="864"/>
      <c r="P24" s="864"/>
      <c r="Q24" s="864"/>
      <c r="R24" s="864"/>
      <c r="S24" s="864"/>
      <c r="T24" s="864"/>
      <c r="U24" s="864"/>
      <c r="V24" s="864"/>
      <c r="W24" s="864"/>
      <c r="X24" s="864"/>
      <c r="Y24" s="864"/>
      <c r="Z24" s="864"/>
      <c r="AA24" s="864"/>
      <c r="AB24" s="864"/>
      <c r="AC24" s="864"/>
      <c r="AD24" s="864"/>
      <c r="AE24" s="865"/>
      <c r="AF24" s="1080">
        <f>SUM(AF19:AI23)</f>
        <v>517</v>
      </c>
      <c r="AG24" s="1081"/>
      <c r="AH24" s="1081"/>
      <c r="AI24" s="1181"/>
    </row>
    <row r="25" spans="1:35" ht="18.95" customHeight="1">
      <c r="A25" s="30"/>
      <c r="B25" s="1023" t="s">
        <v>761</v>
      </c>
      <c r="C25" s="1024"/>
      <c r="D25" s="1024"/>
      <c r="E25" s="1024"/>
      <c r="F25" s="1024"/>
      <c r="G25" s="1024"/>
      <c r="H25" s="1024"/>
      <c r="I25" s="1024"/>
      <c r="J25" s="1024"/>
      <c r="K25" s="1024"/>
      <c r="L25" s="1024"/>
      <c r="M25" s="1024"/>
      <c r="N25" s="1024"/>
      <c r="O25" s="1024"/>
      <c r="P25" s="1024"/>
      <c r="Q25" s="1024"/>
      <c r="R25" s="1024"/>
      <c r="S25" s="1024"/>
      <c r="T25" s="1024"/>
      <c r="U25" s="1024"/>
      <c r="V25" s="1024"/>
      <c r="W25" s="1024"/>
      <c r="X25" s="1024"/>
      <c r="Y25" s="1024"/>
      <c r="Z25" s="1024"/>
      <c r="AA25" s="1024"/>
      <c r="AB25" s="1024"/>
      <c r="AC25" s="1024"/>
      <c r="AD25" s="1024"/>
      <c r="AE25" s="1025"/>
      <c r="AF25" s="1916">
        <f>ROUNDUP(AF24/40,0)</f>
        <v>13</v>
      </c>
      <c r="AG25" s="1917"/>
      <c r="AH25" s="1917"/>
      <c r="AI25" s="1979"/>
    </row>
    <row r="26" spans="1:35" s="29" customFormat="1" ht="14.1" customHeight="1">
      <c r="A26" s="37"/>
      <c r="B26" s="294" t="s">
        <v>760</v>
      </c>
      <c r="C26" s="37"/>
      <c r="D26" s="37"/>
      <c r="E26" s="37"/>
      <c r="F26" s="37"/>
      <c r="G26" s="37"/>
      <c r="H26" s="37"/>
      <c r="I26" s="37"/>
      <c r="J26" s="37"/>
      <c r="K26" s="37"/>
      <c r="L26" s="37"/>
      <c r="M26" s="37"/>
      <c r="N26" s="352"/>
      <c r="O26" s="352"/>
      <c r="P26" s="352"/>
      <c r="Q26" s="352"/>
      <c r="R26" s="352"/>
      <c r="S26" s="352"/>
      <c r="T26" s="352"/>
      <c r="U26" s="352"/>
      <c r="V26" s="352"/>
      <c r="W26" s="352"/>
      <c r="X26" s="352"/>
      <c r="Y26" s="352"/>
      <c r="Z26" s="352"/>
      <c r="AA26" s="352"/>
      <c r="AB26" s="352"/>
      <c r="AC26" s="352"/>
      <c r="AD26" s="352"/>
      <c r="AE26" s="352"/>
      <c r="AF26" s="352"/>
      <c r="AG26" s="353"/>
      <c r="AH26" s="353"/>
      <c r="AI26" s="353"/>
    </row>
    <row r="27" spans="1:35" s="29" customFormat="1" ht="14.1" customHeight="1">
      <c r="A27" s="37"/>
      <c r="B27" s="44" t="s">
        <v>759</v>
      </c>
      <c r="C27" s="37"/>
      <c r="D27" s="37"/>
      <c r="E27" s="37"/>
      <c r="F27" s="37"/>
      <c r="G27" s="37"/>
      <c r="H27" s="37"/>
      <c r="I27" s="37"/>
      <c r="J27" s="37"/>
      <c r="K27" s="37"/>
      <c r="L27" s="37"/>
      <c r="M27" s="37"/>
      <c r="N27" s="352"/>
      <c r="O27" s="352"/>
      <c r="P27" s="352"/>
      <c r="Q27" s="352"/>
      <c r="R27" s="352"/>
      <c r="S27" s="352"/>
      <c r="T27" s="352"/>
      <c r="U27" s="352"/>
      <c r="V27" s="352"/>
      <c r="W27" s="352"/>
      <c r="X27" s="352"/>
      <c r="Y27" s="352"/>
      <c r="Z27" s="352"/>
      <c r="AA27" s="352"/>
      <c r="AB27" s="352"/>
      <c r="AC27" s="352"/>
      <c r="AD27" s="352"/>
      <c r="AE27" s="352"/>
      <c r="AF27" s="352"/>
      <c r="AG27" s="353"/>
      <c r="AH27" s="353"/>
      <c r="AI27" s="353"/>
    </row>
    <row r="28" spans="1:35" s="29" customFormat="1" ht="14.1" customHeight="1">
      <c r="A28" s="37"/>
      <c r="B28" s="44" t="s">
        <v>758</v>
      </c>
      <c r="C28" s="37"/>
      <c r="D28" s="37"/>
      <c r="E28" s="37"/>
      <c r="F28" s="37"/>
      <c r="G28" s="37"/>
      <c r="H28" s="37"/>
      <c r="I28" s="37"/>
      <c r="J28" s="37"/>
      <c r="K28" s="37"/>
      <c r="L28" s="37"/>
      <c r="M28" s="37"/>
      <c r="N28" s="352"/>
      <c r="O28" s="352"/>
      <c r="P28" s="352"/>
      <c r="Q28" s="352"/>
      <c r="R28" s="352"/>
      <c r="S28" s="352"/>
      <c r="T28" s="352"/>
      <c r="U28" s="352"/>
      <c r="V28" s="352"/>
      <c r="W28" s="352"/>
      <c r="X28" s="352"/>
      <c r="Y28" s="352"/>
      <c r="Z28" s="352"/>
      <c r="AA28" s="352"/>
      <c r="AB28" s="352"/>
      <c r="AC28" s="352"/>
      <c r="AD28" s="352"/>
      <c r="AE28" s="352"/>
      <c r="AF28" s="352"/>
      <c r="AG28" s="353"/>
      <c r="AH28" s="353"/>
      <c r="AI28" s="353"/>
    </row>
    <row r="29" spans="1:35" ht="14.1" customHeight="1">
      <c r="A29" s="30"/>
      <c r="B29" s="9"/>
      <c r="C29" s="30"/>
      <c r="D29" s="30"/>
      <c r="E29" s="30"/>
      <c r="F29" s="30"/>
      <c r="G29" s="30"/>
      <c r="H29" s="30"/>
      <c r="I29" s="30"/>
      <c r="J29" s="30"/>
      <c r="K29" s="30"/>
      <c r="L29" s="30"/>
      <c r="M29" s="30"/>
      <c r="N29" s="352"/>
      <c r="O29" s="352"/>
      <c r="P29" s="352"/>
      <c r="Q29" s="352"/>
      <c r="R29" s="352"/>
      <c r="S29" s="352"/>
      <c r="T29" s="352"/>
      <c r="U29" s="352"/>
      <c r="V29" s="352"/>
      <c r="W29" s="352"/>
      <c r="X29" s="352"/>
      <c r="Y29" s="352"/>
      <c r="Z29" s="352"/>
      <c r="AA29" s="352"/>
      <c r="AB29" s="352"/>
      <c r="AC29" s="352"/>
      <c r="AD29" s="352"/>
      <c r="AE29" s="352"/>
      <c r="AF29" s="1991"/>
      <c r="AG29" s="1991"/>
      <c r="AH29" s="1991"/>
      <c r="AI29" s="1991"/>
    </row>
    <row r="30" spans="1:35" s="3" customFormat="1" ht="18" customHeight="1">
      <c r="A30" s="40"/>
      <c r="B30" s="169" t="s">
        <v>757</v>
      </c>
      <c r="C30" s="169"/>
      <c r="D30" s="169"/>
      <c r="E30" s="169"/>
      <c r="F30" s="169"/>
      <c r="G30" s="169"/>
      <c r="H30" s="169"/>
      <c r="I30" s="169"/>
      <c r="J30" s="40"/>
      <c r="K30" s="40"/>
      <c r="L30" s="40"/>
      <c r="M30" s="40"/>
      <c r="N30" s="40"/>
      <c r="O30" s="40"/>
      <c r="P30" s="40"/>
      <c r="Q30" s="40"/>
      <c r="R30" s="40"/>
      <c r="S30" s="40"/>
      <c r="T30" s="40"/>
      <c r="U30" s="40"/>
      <c r="V30" s="40"/>
      <c r="W30" s="40"/>
      <c r="X30" s="40"/>
      <c r="Y30" s="40"/>
      <c r="Z30" s="40"/>
      <c r="AA30" s="40"/>
      <c r="AB30" s="40"/>
      <c r="AC30" s="40"/>
      <c r="AD30" s="40"/>
      <c r="AE30" s="40"/>
      <c r="AF30" s="1991"/>
      <c r="AG30" s="1991"/>
      <c r="AH30" s="1991"/>
      <c r="AI30" s="1991"/>
    </row>
    <row r="31" spans="1:35" s="3" customFormat="1" ht="18" customHeight="1">
      <c r="A31" s="40"/>
      <c r="B31" s="9" t="s">
        <v>756</v>
      </c>
      <c r="C31" s="169"/>
      <c r="D31" s="169"/>
      <c r="E31" s="169"/>
      <c r="F31" s="169"/>
      <c r="G31" s="169"/>
      <c r="H31" s="169"/>
      <c r="I31" s="169"/>
      <c r="J31" s="40"/>
      <c r="K31" s="40"/>
      <c r="L31" s="40"/>
      <c r="M31" s="40"/>
      <c r="N31" s="40"/>
      <c r="O31" s="40"/>
      <c r="P31" s="40"/>
      <c r="Q31" s="40"/>
      <c r="S31" s="9" t="s">
        <v>755</v>
      </c>
      <c r="T31" s="40"/>
      <c r="U31" s="40"/>
      <c r="V31" s="40"/>
      <c r="W31" s="40"/>
      <c r="X31" s="40"/>
      <c r="Y31" s="40"/>
      <c r="Z31" s="40"/>
      <c r="AA31" s="40"/>
      <c r="AB31" s="40"/>
      <c r="AC31" s="40"/>
      <c r="AD31" s="40"/>
      <c r="AE31" s="352"/>
      <c r="AF31" s="352"/>
      <c r="AG31" s="352"/>
      <c r="AH31" s="352"/>
    </row>
    <row r="32" spans="1:35" s="4" customFormat="1" ht="18" customHeight="1">
      <c r="A32" s="13"/>
      <c r="B32" s="828" t="s">
        <v>754</v>
      </c>
      <c r="C32" s="829"/>
      <c r="D32" s="829"/>
      <c r="E32" s="829"/>
      <c r="F32" s="829"/>
      <c r="G32" s="829"/>
      <c r="H32" s="830"/>
      <c r="I32" s="144" t="s">
        <v>753</v>
      </c>
      <c r="J32" s="145"/>
      <c r="K32" s="145"/>
      <c r="L32" s="146"/>
      <c r="M32" s="1233" t="s">
        <v>752</v>
      </c>
      <c r="N32" s="1233"/>
      <c r="O32" s="1233"/>
      <c r="P32" s="1233"/>
      <c r="Q32" s="1233"/>
      <c r="S32" s="144" t="s">
        <v>754</v>
      </c>
      <c r="T32" s="145"/>
      <c r="U32" s="145"/>
      <c r="V32" s="145"/>
      <c r="W32" s="145"/>
      <c r="X32" s="145"/>
      <c r="Y32" s="146"/>
      <c r="Z32" s="144" t="s">
        <v>753</v>
      </c>
      <c r="AA32" s="145"/>
      <c r="AB32" s="145"/>
      <c r="AC32" s="146"/>
      <c r="AD32" s="1233" t="s">
        <v>752</v>
      </c>
      <c r="AE32" s="1233"/>
      <c r="AF32" s="1233"/>
      <c r="AG32" s="1233"/>
      <c r="AH32" s="1233"/>
    </row>
    <row r="33" spans="1:35" ht="18" customHeight="1">
      <c r="A33" s="30"/>
      <c r="B33" s="1969" t="s">
        <v>379</v>
      </c>
      <c r="C33" s="1970" t="s">
        <v>750</v>
      </c>
      <c r="D33" s="1970"/>
      <c r="E33" s="1970"/>
      <c r="F33" s="798">
        <v>9</v>
      </c>
      <c r="G33" s="863"/>
      <c r="H33" s="6" t="s">
        <v>353</v>
      </c>
      <c r="I33" s="38"/>
      <c r="J33" s="865">
        <f>ROUNDDOWN(F33/3,1)</f>
        <v>3</v>
      </c>
      <c r="K33" s="798"/>
      <c r="L33" s="1990" t="s">
        <v>749</v>
      </c>
      <c r="M33" s="2068" t="s">
        <v>751</v>
      </c>
      <c r="N33" s="2069"/>
      <c r="O33" s="2069"/>
      <c r="P33" s="2069"/>
      <c r="Q33" s="2070"/>
      <c r="S33" s="1969" t="s">
        <v>379</v>
      </c>
      <c r="T33" s="1970" t="s">
        <v>750</v>
      </c>
      <c r="U33" s="1970"/>
      <c r="V33" s="1970"/>
      <c r="W33" s="798">
        <v>9</v>
      </c>
      <c r="X33" s="863"/>
      <c r="Y33" s="6" t="s">
        <v>353</v>
      </c>
      <c r="Z33" s="38"/>
      <c r="AA33" s="865">
        <f>ROUNDDOWN(W33/3,1)</f>
        <v>3</v>
      </c>
      <c r="AB33" s="798"/>
      <c r="AC33" s="1892" t="s">
        <v>749</v>
      </c>
      <c r="AD33" s="2056" t="s">
        <v>748</v>
      </c>
      <c r="AE33" s="2057"/>
      <c r="AF33" s="2057"/>
      <c r="AG33" s="2057"/>
      <c r="AH33" s="2058"/>
    </row>
    <row r="34" spans="1:35" ht="18" customHeight="1">
      <c r="A34" s="30"/>
      <c r="B34" s="1969"/>
      <c r="C34" s="1970" t="s">
        <v>747</v>
      </c>
      <c r="D34" s="1970"/>
      <c r="E34" s="1970"/>
      <c r="F34" s="798">
        <v>26</v>
      </c>
      <c r="G34" s="863"/>
      <c r="H34" s="6" t="s">
        <v>353</v>
      </c>
      <c r="I34" s="38"/>
      <c r="J34" s="865">
        <f>ROUNDDOWN(F34/6,1)</f>
        <v>4.3</v>
      </c>
      <c r="K34" s="798"/>
      <c r="L34" s="1990"/>
      <c r="M34" s="2071"/>
      <c r="N34" s="2072"/>
      <c r="O34" s="2072"/>
      <c r="P34" s="2072"/>
      <c r="Q34" s="2073"/>
      <c r="S34" s="1969"/>
      <c r="T34" s="1970" t="s">
        <v>747</v>
      </c>
      <c r="U34" s="1970"/>
      <c r="V34" s="1970"/>
      <c r="W34" s="798">
        <v>26</v>
      </c>
      <c r="X34" s="863"/>
      <c r="Y34" s="6" t="s">
        <v>353</v>
      </c>
      <c r="Z34" s="38"/>
      <c r="AA34" s="865">
        <f>ROUNDDOWN(W34/6,1)</f>
        <v>4.3</v>
      </c>
      <c r="AB34" s="798"/>
      <c r="AC34" s="1893"/>
      <c r="AD34" s="2059"/>
      <c r="AE34" s="2060"/>
      <c r="AF34" s="2060"/>
      <c r="AG34" s="2060"/>
      <c r="AH34" s="2061"/>
    </row>
    <row r="35" spans="1:35" ht="18" customHeight="1">
      <c r="A35" s="30"/>
      <c r="B35" s="1969"/>
      <c r="C35" s="1970" t="s">
        <v>746</v>
      </c>
      <c r="D35" s="1970"/>
      <c r="E35" s="1970"/>
      <c r="F35" s="798">
        <v>34</v>
      </c>
      <c r="G35" s="863"/>
      <c r="H35" s="6" t="s">
        <v>353</v>
      </c>
      <c r="I35" s="38"/>
      <c r="J35" s="865">
        <f>ROUNDDOWN(F35/20,1)</f>
        <v>1.7</v>
      </c>
      <c r="K35" s="798"/>
      <c r="L35" s="1990"/>
      <c r="M35" s="2071"/>
      <c r="N35" s="2072"/>
      <c r="O35" s="2072"/>
      <c r="P35" s="2072"/>
      <c r="Q35" s="2073"/>
      <c r="S35" s="1969"/>
      <c r="T35" s="1970" t="s">
        <v>746</v>
      </c>
      <c r="U35" s="1970"/>
      <c r="V35" s="1970"/>
      <c r="W35" s="798">
        <v>34</v>
      </c>
      <c r="X35" s="863"/>
      <c r="Y35" s="6" t="s">
        <v>353</v>
      </c>
      <c r="Z35" s="38"/>
      <c r="AA35" s="865">
        <f>ROUNDDOWN(W35/20,1)</f>
        <v>1.7</v>
      </c>
      <c r="AB35" s="798"/>
      <c r="AC35" s="1893"/>
      <c r="AD35" s="2059"/>
      <c r="AE35" s="2060"/>
      <c r="AF35" s="2060"/>
      <c r="AG35" s="2060"/>
      <c r="AH35" s="2061"/>
    </row>
    <row r="36" spans="1:35" ht="18" customHeight="1">
      <c r="A36" s="30"/>
      <c r="B36" s="1969"/>
      <c r="C36" s="1970" t="s">
        <v>745</v>
      </c>
      <c r="D36" s="1970"/>
      <c r="E36" s="1970"/>
      <c r="F36" s="798">
        <v>33</v>
      </c>
      <c r="G36" s="863"/>
      <c r="H36" s="6" t="s">
        <v>353</v>
      </c>
      <c r="I36" s="38"/>
      <c r="J36" s="865">
        <f>ROUNDDOWN(F36/30,1)</f>
        <v>1.1000000000000001</v>
      </c>
      <c r="K36" s="798"/>
      <c r="L36" s="1990"/>
      <c r="M36" s="2071"/>
      <c r="N36" s="2072"/>
      <c r="O36" s="2072"/>
      <c r="P36" s="2072"/>
      <c r="Q36" s="2073"/>
      <c r="S36" s="1969"/>
      <c r="T36" s="1970" t="s">
        <v>745</v>
      </c>
      <c r="U36" s="1970"/>
      <c r="V36" s="1970"/>
      <c r="W36" s="798">
        <v>33</v>
      </c>
      <c r="X36" s="863"/>
      <c r="Y36" s="6" t="s">
        <v>353</v>
      </c>
      <c r="Z36" s="38"/>
      <c r="AA36" s="865">
        <f>ROUNDDOWN(W36/30,1)</f>
        <v>1.1000000000000001</v>
      </c>
      <c r="AB36" s="798"/>
      <c r="AC36" s="1894"/>
      <c r="AD36" s="2059"/>
      <c r="AE36" s="2060"/>
      <c r="AF36" s="2060"/>
      <c r="AG36" s="2060"/>
      <c r="AH36" s="2061"/>
    </row>
    <row r="37" spans="1:35" ht="39" customHeight="1">
      <c r="A37" s="30"/>
      <c r="B37" s="1969"/>
      <c r="C37" s="798" t="s">
        <v>18</v>
      </c>
      <c r="D37" s="798"/>
      <c r="E37" s="798"/>
      <c r="F37" s="798">
        <f>SUM(F33:F36)</f>
        <v>102</v>
      </c>
      <c r="G37" s="863"/>
      <c r="H37" s="6" t="s">
        <v>353</v>
      </c>
      <c r="I37" s="220"/>
      <c r="J37" s="865">
        <f>ROUND(SUM(J33:K36),0)</f>
        <v>10</v>
      </c>
      <c r="K37" s="863"/>
      <c r="L37" s="6" t="s">
        <v>353</v>
      </c>
      <c r="M37" s="2074"/>
      <c r="N37" s="2075"/>
      <c r="O37" s="2075"/>
      <c r="P37" s="2075"/>
      <c r="Q37" s="2076"/>
      <c r="S37" s="1969"/>
      <c r="T37" s="798" t="s">
        <v>18</v>
      </c>
      <c r="U37" s="798"/>
      <c r="V37" s="798"/>
      <c r="W37" s="798">
        <f>SUM(W33:W36)</f>
        <v>102</v>
      </c>
      <c r="X37" s="863"/>
      <c r="Y37" s="6" t="s">
        <v>353</v>
      </c>
      <c r="Z37" s="38"/>
      <c r="AA37" s="865">
        <f>ROUND(SUM(AA33:AB36),0)</f>
        <v>10</v>
      </c>
      <c r="AB37" s="863"/>
      <c r="AC37" s="6" t="s">
        <v>353</v>
      </c>
      <c r="AD37" s="2062"/>
      <c r="AE37" s="2063"/>
      <c r="AF37" s="2063"/>
      <c r="AG37" s="2063"/>
      <c r="AH37" s="2064"/>
    </row>
    <row r="38" spans="1:35" ht="18" customHeight="1">
      <c r="A38" s="30"/>
      <c r="B38" s="928" t="s">
        <v>743</v>
      </c>
      <c r="C38" s="929"/>
      <c r="D38" s="929"/>
      <c r="E38" s="929"/>
      <c r="F38" s="929"/>
      <c r="G38" s="929"/>
      <c r="H38" s="930"/>
      <c r="I38" s="220"/>
      <c r="J38" s="864">
        <v>1</v>
      </c>
      <c r="K38" s="864"/>
      <c r="L38" s="6" t="s">
        <v>353</v>
      </c>
      <c r="M38" s="1023" t="s">
        <v>744</v>
      </c>
      <c r="N38" s="1024"/>
      <c r="O38" s="1024"/>
      <c r="P38" s="1024"/>
      <c r="Q38" s="1025"/>
      <c r="S38" s="928" t="s">
        <v>743</v>
      </c>
      <c r="T38" s="929"/>
      <c r="U38" s="929"/>
      <c r="V38" s="929"/>
      <c r="W38" s="929"/>
      <c r="X38" s="929"/>
      <c r="Y38" s="930"/>
      <c r="Z38" s="38"/>
      <c r="AA38" s="864"/>
      <c r="AB38" s="864"/>
      <c r="AC38" s="6" t="s">
        <v>353</v>
      </c>
      <c r="AD38" s="2065"/>
      <c r="AE38" s="2066"/>
      <c r="AF38" s="2066"/>
      <c r="AG38" s="2066"/>
      <c r="AH38" s="2067"/>
    </row>
    <row r="39" spans="1:35" ht="30" customHeight="1">
      <c r="A39" s="30"/>
      <c r="B39" s="1989" t="s">
        <v>742</v>
      </c>
      <c r="C39" s="929"/>
      <c r="D39" s="929"/>
      <c r="E39" s="929"/>
      <c r="F39" s="929"/>
      <c r="G39" s="929"/>
      <c r="H39" s="930"/>
      <c r="I39" s="38"/>
      <c r="J39" s="864">
        <v>1</v>
      </c>
      <c r="K39" s="864"/>
      <c r="L39" s="6" t="s">
        <v>353</v>
      </c>
      <c r="M39" s="1985"/>
      <c r="N39" s="1986"/>
      <c r="O39" s="1986"/>
      <c r="P39" s="1986"/>
      <c r="Q39" s="1987"/>
      <c r="S39" s="1989" t="s">
        <v>742</v>
      </c>
      <c r="T39" s="929"/>
      <c r="U39" s="929"/>
      <c r="V39" s="929"/>
      <c r="W39" s="929"/>
      <c r="X39" s="929"/>
      <c r="Y39" s="930"/>
      <c r="Z39" s="38"/>
      <c r="AA39" s="864"/>
      <c r="AB39" s="864"/>
      <c r="AC39" s="6" t="s">
        <v>353</v>
      </c>
      <c r="AD39" s="1985" t="s">
        <v>741</v>
      </c>
      <c r="AE39" s="1986"/>
      <c r="AF39" s="1986"/>
      <c r="AG39" s="1986"/>
      <c r="AH39" s="1987"/>
    </row>
    <row r="40" spans="1:35" ht="18" customHeight="1">
      <c r="A40" s="30"/>
      <c r="B40" s="1977" t="s">
        <v>740</v>
      </c>
      <c r="C40" s="1166"/>
      <c r="D40" s="1166"/>
      <c r="E40" s="1166"/>
      <c r="F40" s="1166"/>
      <c r="G40" s="1166"/>
      <c r="H40" s="1978"/>
      <c r="I40" s="220"/>
      <c r="J40" s="864">
        <v>1</v>
      </c>
      <c r="K40" s="864"/>
      <c r="L40" s="6" t="s">
        <v>353</v>
      </c>
      <c r="M40" s="1977" t="s">
        <v>739</v>
      </c>
      <c r="N40" s="1166"/>
      <c r="O40" s="1166"/>
      <c r="P40" s="1166"/>
      <c r="Q40" s="1978"/>
      <c r="S40" s="1977" t="s">
        <v>740</v>
      </c>
      <c r="T40" s="1166"/>
      <c r="U40" s="1166"/>
      <c r="V40" s="1166"/>
      <c r="W40" s="1166"/>
      <c r="X40" s="1166"/>
      <c r="Y40" s="1978"/>
      <c r="Z40" s="38"/>
      <c r="AA40" s="864">
        <v>1</v>
      </c>
      <c r="AB40" s="864"/>
      <c r="AC40" s="6" t="s">
        <v>353</v>
      </c>
      <c r="AD40" s="1977" t="s">
        <v>739</v>
      </c>
      <c r="AE40" s="1166"/>
      <c r="AF40" s="1166"/>
      <c r="AG40" s="1166"/>
      <c r="AH40" s="1978"/>
    </row>
    <row r="41" spans="1:35" ht="21.95" customHeight="1">
      <c r="A41" s="30"/>
      <c r="B41" s="2003" t="s">
        <v>738</v>
      </c>
      <c r="C41" s="2004"/>
      <c r="D41" s="2004"/>
      <c r="E41" s="2004"/>
      <c r="F41" s="2004"/>
      <c r="G41" s="2004"/>
      <c r="H41" s="2005"/>
      <c r="I41" s="38"/>
      <c r="J41" s="1988" t="s">
        <v>737</v>
      </c>
      <c r="K41" s="1988"/>
      <c r="L41" s="6" t="s">
        <v>353</v>
      </c>
      <c r="M41" s="1985" t="s">
        <v>736</v>
      </c>
      <c r="N41" s="1986"/>
      <c r="O41" s="1986"/>
      <c r="P41" s="1986"/>
      <c r="Q41" s="1987"/>
      <c r="S41" s="2003" t="s">
        <v>738</v>
      </c>
      <c r="T41" s="2004"/>
      <c r="U41" s="2004"/>
      <c r="V41" s="2004"/>
      <c r="W41" s="2004"/>
      <c r="X41" s="2004"/>
      <c r="Y41" s="2005"/>
      <c r="Z41" s="38"/>
      <c r="AA41" s="1988" t="s">
        <v>737</v>
      </c>
      <c r="AB41" s="1988"/>
      <c r="AC41" s="6" t="s">
        <v>353</v>
      </c>
      <c r="AD41" s="1985" t="s">
        <v>736</v>
      </c>
      <c r="AE41" s="1986"/>
      <c r="AF41" s="1986"/>
      <c r="AG41" s="1986"/>
      <c r="AH41" s="1987"/>
    </row>
    <row r="42" spans="1:35" ht="30" customHeight="1">
      <c r="A42" s="30"/>
      <c r="B42" s="1989" t="s">
        <v>735</v>
      </c>
      <c r="C42" s="2077"/>
      <c r="D42" s="2077"/>
      <c r="E42" s="2077"/>
      <c r="F42" s="2077"/>
      <c r="G42" s="2077"/>
      <c r="H42" s="2078"/>
      <c r="I42" s="220"/>
      <c r="J42" s="864">
        <v>1</v>
      </c>
      <c r="K42" s="864"/>
      <c r="L42" s="6" t="s">
        <v>353</v>
      </c>
      <c r="M42" s="1985" t="s">
        <v>734</v>
      </c>
      <c r="N42" s="1986"/>
      <c r="O42" s="1986"/>
      <c r="P42" s="1986"/>
      <c r="Q42" s="1987"/>
      <c r="S42" s="1989" t="s">
        <v>735</v>
      </c>
      <c r="T42" s="2077"/>
      <c r="U42" s="2077"/>
      <c r="V42" s="2077"/>
      <c r="W42" s="2077"/>
      <c r="X42" s="2077"/>
      <c r="Y42" s="2078"/>
      <c r="Z42" s="38"/>
      <c r="AA42" s="864">
        <v>2</v>
      </c>
      <c r="AB42" s="864"/>
      <c r="AC42" s="6" t="s">
        <v>353</v>
      </c>
      <c r="AD42" s="1985" t="s">
        <v>734</v>
      </c>
      <c r="AE42" s="1986"/>
      <c r="AF42" s="1986"/>
      <c r="AG42" s="1986"/>
      <c r="AH42" s="1987"/>
    </row>
    <row r="43" spans="1:35" ht="30" customHeight="1">
      <c r="A43" s="30"/>
      <c r="B43" s="1989" t="s">
        <v>733</v>
      </c>
      <c r="C43" s="2077"/>
      <c r="D43" s="2077"/>
      <c r="E43" s="2077"/>
      <c r="F43" s="2077"/>
      <c r="G43" s="2077"/>
      <c r="H43" s="2078"/>
      <c r="I43" s="38"/>
      <c r="J43" s="864" t="s">
        <v>732</v>
      </c>
      <c r="K43" s="864"/>
      <c r="L43" s="6" t="s">
        <v>353</v>
      </c>
      <c r="M43" s="1985" t="s">
        <v>731</v>
      </c>
      <c r="N43" s="1986"/>
      <c r="O43" s="1986"/>
      <c r="P43" s="1986"/>
      <c r="Q43" s="1987"/>
      <c r="S43" s="1989" t="s">
        <v>733</v>
      </c>
      <c r="T43" s="2077"/>
      <c r="U43" s="2077"/>
      <c r="V43" s="2077"/>
      <c r="W43" s="2077"/>
      <c r="X43" s="2077"/>
      <c r="Y43" s="2078"/>
      <c r="Z43" s="38"/>
      <c r="AA43" s="864" t="s">
        <v>732</v>
      </c>
      <c r="AB43" s="864"/>
      <c r="AC43" s="6" t="s">
        <v>353</v>
      </c>
      <c r="AD43" s="1985" t="s">
        <v>731</v>
      </c>
      <c r="AE43" s="1986"/>
      <c r="AF43" s="1986"/>
      <c r="AG43" s="1986"/>
      <c r="AH43" s="1987"/>
    </row>
    <row r="44" spans="1:35" ht="18" customHeight="1">
      <c r="B44" s="928" t="s">
        <v>729</v>
      </c>
      <c r="C44" s="929"/>
      <c r="D44" s="929"/>
      <c r="E44" s="929"/>
      <c r="F44" s="929"/>
      <c r="G44" s="929"/>
      <c r="H44" s="930"/>
      <c r="I44" s="38"/>
      <c r="J44" s="864">
        <f>SUM(J37:K43)</f>
        <v>14</v>
      </c>
      <c r="K44" s="864"/>
      <c r="L44" s="6" t="s">
        <v>353</v>
      </c>
      <c r="M44" s="1023" t="s">
        <v>730</v>
      </c>
      <c r="N44" s="1024"/>
      <c r="O44" s="1024"/>
      <c r="P44" s="1024"/>
      <c r="Q44" s="1025"/>
      <c r="S44" s="928" t="s">
        <v>729</v>
      </c>
      <c r="T44" s="929"/>
      <c r="U44" s="929"/>
      <c r="V44" s="929"/>
      <c r="W44" s="929"/>
      <c r="X44" s="929"/>
      <c r="Y44" s="930"/>
      <c r="Z44" s="38"/>
      <c r="AA44" s="864">
        <f>SUM(AA37:AB43)</f>
        <v>13</v>
      </c>
      <c r="AB44" s="864"/>
      <c r="AC44" s="6" t="s">
        <v>353</v>
      </c>
      <c r="AD44" s="1023" t="s">
        <v>728</v>
      </c>
      <c r="AE44" s="1024"/>
      <c r="AF44" s="1024"/>
      <c r="AG44" s="1024"/>
      <c r="AH44" s="1025"/>
    </row>
    <row r="45" spans="1:35" ht="14.1" customHeight="1">
      <c r="A45" s="350"/>
      <c r="B45" s="294" t="s">
        <v>727</v>
      </c>
      <c r="C45" s="346"/>
      <c r="D45" s="346"/>
      <c r="E45" s="346"/>
      <c r="F45" s="346"/>
      <c r="G45" s="346"/>
      <c r="H45" s="346"/>
      <c r="I45" s="345"/>
      <c r="J45" s="344"/>
      <c r="K45" s="344"/>
      <c r="L45" s="344"/>
      <c r="M45" s="351"/>
      <c r="N45" s="351"/>
      <c r="O45" s="351"/>
      <c r="P45" s="351"/>
      <c r="Q45" s="351"/>
      <c r="R45" s="350"/>
      <c r="S45" s="346"/>
      <c r="T45" s="346"/>
      <c r="U45" s="346"/>
      <c r="V45" s="346"/>
      <c r="W45" s="346"/>
      <c r="X45" s="346"/>
      <c r="Y45" s="346"/>
      <c r="Z45" s="345"/>
      <c r="AA45" s="344"/>
      <c r="AB45" s="344"/>
      <c r="AC45" s="344"/>
      <c r="AD45" s="351"/>
      <c r="AE45" s="351"/>
      <c r="AF45" s="351"/>
      <c r="AG45" s="351"/>
      <c r="AH45" s="351"/>
      <c r="AI45" s="350"/>
    </row>
    <row r="46" spans="1:35" ht="14.1" customHeight="1">
      <c r="A46" s="350"/>
      <c r="B46" s="294" t="s">
        <v>726</v>
      </c>
      <c r="C46" s="346"/>
      <c r="D46" s="346"/>
      <c r="E46" s="346"/>
      <c r="F46" s="346"/>
      <c r="G46" s="346"/>
      <c r="H46" s="346"/>
      <c r="I46" s="345"/>
      <c r="J46" s="344"/>
      <c r="K46" s="344"/>
      <c r="L46" s="344"/>
      <c r="M46" s="351"/>
      <c r="N46" s="351"/>
      <c r="O46" s="351"/>
      <c r="P46" s="351"/>
      <c r="Q46" s="351"/>
      <c r="R46" s="350"/>
      <c r="S46" s="346"/>
      <c r="T46" s="346"/>
      <c r="U46" s="346"/>
      <c r="V46" s="346"/>
      <c r="W46" s="346"/>
      <c r="X46" s="346"/>
      <c r="Y46" s="346"/>
      <c r="Z46" s="345"/>
      <c r="AA46" s="344"/>
      <c r="AB46" s="344"/>
      <c r="AC46" s="344"/>
      <c r="AD46" s="351"/>
      <c r="AE46" s="351"/>
      <c r="AF46" s="351"/>
      <c r="AG46" s="351"/>
      <c r="AH46" s="351"/>
      <c r="AI46" s="350"/>
    </row>
    <row r="47" spans="1:35" ht="14.1" customHeight="1">
      <c r="A47" s="350"/>
      <c r="B47" s="294" t="s">
        <v>725</v>
      </c>
      <c r="C47" s="346"/>
      <c r="D47" s="346"/>
      <c r="E47" s="346"/>
      <c r="F47" s="346"/>
      <c r="G47" s="346"/>
      <c r="H47" s="346"/>
      <c r="I47" s="345"/>
      <c r="J47" s="344"/>
      <c r="K47" s="344"/>
      <c r="L47" s="344"/>
      <c r="M47" s="351"/>
      <c r="N47" s="351"/>
      <c r="O47" s="351"/>
      <c r="P47" s="351"/>
      <c r="Q47" s="351"/>
      <c r="R47" s="350"/>
      <c r="S47" s="346"/>
      <c r="T47" s="346"/>
      <c r="U47" s="346"/>
      <c r="V47" s="346"/>
      <c r="W47" s="346"/>
      <c r="X47" s="346"/>
      <c r="Y47" s="346"/>
      <c r="Z47" s="345"/>
      <c r="AA47" s="344"/>
      <c r="AB47" s="344"/>
      <c r="AC47" s="344"/>
      <c r="AD47" s="351"/>
      <c r="AE47" s="351"/>
      <c r="AF47" s="351"/>
      <c r="AG47" s="351"/>
      <c r="AH47" s="351"/>
      <c r="AI47" s="350"/>
    </row>
    <row r="48" spans="1:35" ht="14.1" customHeight="1">
      <c r="A48" s="350"/>
      <c r="B48" s="294" t="s">
        <v>724</v>
      </c>
      <c r="C48" s="346"/>
      <c r="D48" s="346"/>
      <c r="E48" s="346"/>
      <c r="F48" s="346"/>
      <c r="G48" s="346"/>
      <c r="H48" s="346"/>
      <c r="I48" s="345"/>
      <c r="J48" s="344"/>
      <c r="K48" s="344"/>
      <c r="L48" s="344"/>
      <c r="M48" s="351"/>
      <c r="N48" s="351"/>
      <c r="O48" s="351"/>
      <c r="P48" s="351"/>
      <c r="Q48" s="351"/>
      <c r="R48" s="350"/>
      <c r="S48" s="346"/>
      <c r="T48" s="346"/>
      <c r="U48" s="346"/>
      <c r="V48" s="346"/>
      <c r="W48" s="346"/>
      <c r="X48" s="346"/>
      <c r="Y48" s="346"/>
      <c r="Z48" s="345"/>
      <c r="AA48" s="344"/>
      <c r="AB48" s="344"/>
      <c r="AC48" s="344"/>
      <c r="AD48" s="351"/>
      <c r="AE48" s="351"/>
      <c r="AF48" s="351"/>
      <c r="AG48" s="351"/>
      <c r="AH48" s="351"/>
      <c r="AI48" s="350"/>
    </row>
    <row r="49" spans="1:35" ht="14.1" customHeight="1">
      <c r="A49" s="350"/>
      <c r="B49" s="294" t="s">
        <v>723</v>
      </c>
      <c r="C49" s="346"/>
      <c r="D49" s="346"/>
      <c r="E49" s="346"/>
      <c r="F49" s="346"/>
      <c r="G49" s="346"/>
      <c r="H49" s="346"/>
      <c r="I49" s="345"/>
      <c r="J49" s="344"/>
      <c r="K49" s="344"/>
      <c r="L49" s="344"/>
      <c r="M49" s="349"/>
      <c r="N49" s="349"/>
      <c r="O49" s="349"/>
      <c r="P49" s="349"/>
      <c r="Q49" s="349"/>
      <c r="R49" s="348"/>
      <c r="S49" s="348"/>
      <c r="T49" s="346"/>
      <c r="U49" s="346"/>
      <c r="V49" s="346"/>
      <c r="W49" s="347"/>
      <c r="X49" s="347"/>
      <c r="Y49" s="346"/>
      <c r="Z49" s="346"/>
      <c r="AA49" s="345"/>
      <c r="AB49" s="344"/>
      <c r="AC49" s="344"/>
      <c r="AD49" s="344"/>
      <c r="AE49" s="343"/>
      <c r="AF49" s="343"/>
      <c r="AG49" s="343"/>
      <c r="AH49" s="343"/>
      <c r="AI49" s="343"/>
    </row>
    <row r="50" spans="1:35" s="32" customFormat="1" ht="15.95" customHeight="1">
      <c r="A50" s="2008" t="s">
        <v>722</v>
      </c>
      <c r="B50" s="2008"/>
      <c r="C50" s="2008"/>
      <c r="D50" s="2008"/>
      <c r="E50" s="2008"/>
      <c r="F50" s="2008"/>
      <c r="G50" s="2008"/>
      <c r="H50" s="2008"/>
      <c r="I50" s="2008"/>
      <c r="J50" s="2008"/>
      <c r="K50" s="2008"/>
      <c r="L50" s="2008"/>
      <c r="M50" s="2008"/>
      <c r="N50" s="2008"/>
      <c r="O50" s="2008"/>
      <c r="P50" s="2008"/>
      <c r="Q50" s="2008"/>
      <c r="R50" s="2008"/>
      <c r="S50" s="2008"/>
      <c r="T50" s="2008"/>
      <c r="U50" s="2008"/>
      <c r="V50" s="2008"/>
      <c r="W50" s="2008"/>
      <c r="X50" s="2008"/>
      <c r="Y50" s="2008"/>
      <c r="Z50" s="2008"/>
      <c r="AA50" s="2008"/>
      <c r="AB50" s="2008"/>
      <c r="AC50" s="2008"/>
      <c r="AD50" s="2008"/>
      <c r="AE50" s="2008"/>
      <c r="AF50" s="2008"/>
      <c r="AG50" s="2008"/>
      <c r="AH50" s="2008"/>
      <c r="AI50" s="2008"/>
    </row>
    <row r="51" spans="1:35" ht="13.5" customHeight="1">
      <c r="A51" s="3" t="s">
        <v>721</v>
      </c>
      <c r="AI51" s="342"/>
    </row>
    <row r="52" spans="1:35" ht="27" customHeight="1">
      <c r="A52" s="1980" t="s">
        <v>720</v>
      </c>
      <c r="B52" s="1980"/>
      <c r="C52" s="1980"/>
      <c r="D52" s="1980"/>
      <c r="E52" s="1980"/>
      <c r="F52" s="1980"/>
      <c r="G52" s="1980"/>
      <c r="H52" s="1980"/>
      <c r="I52" s="1980"/>
      <c r="J52" s="1980"/>
      <c r="K52" s="1980"/>
      <c r="L52" s="1980"/>
      <c r="M52" s="1980"/>
      <c r="N52" s="1980"/>
      <c r="O52" s="1980"/>
      <c r="P52" s="1980"/>
      <c r="Q52" s="1980"/>
      <c r="R52" s="1980"/>
      <c r="S52" s="1980"/>
      <c r="T52" s="1980"/>
      <c r="U52" s="1980"/>
      <c r="V52" s="1980"/>
      <c r="W52" s="1980"/>
      <c r="X52" s="1980"/>
      <c r="Y52" s="1980"/>
      <c r="Z52" s="1980"/>
      <c r="AA52" s="1980"/>
      <c r="AB52" s="1980"/>
      <c r="AC52" s="1980"/>
      <c r="AD52" s="1980"/>
      <c r="AE52" s="1980"/>
      <c r="AF52" s="1980"/>
      <c r="AG52" s="1980"/>
      <c r="AH52" s="1980"/>
      <c r="AI52" s="1980"/>
    </row>
    <row r="53" spans="1:35" ht="22.5" customHeight="1">
      <c r="U53" s="341" t="s">
        <v>719</v>
      </c>
      <c r="V53" s="340"/>
      <c r="W53" s="340"/>
      <c r="X53" s="1981" t="s">
        <v>718</v>
      </c>
      <c r="Y53" s="1981"/>
      <c r="Z53" s="1981"/>
      <c r="AA53" s="1981"/>
      <c r="AB53" s="1981"/>
      <c r="AC53" s="1981"/>
      <c r="AD53" s="1981"/>
      <c r="AE53" s="1981"/>
      <c r="AF53" s="1981"/>
      <c r="AG53" s="1981"/>
    </row>
    <row r="54" spans="1:35" ht="18.75" customHeight="1">
      <c r="A54" s="3" t="s">
        <v>717</v>
      </c>
      <c r="AI54" s="17" t="s">
        <v>170</v>
      </c>
    </row>
    <row r="55" spans="1:35" s="4" customFormat="1" ht="27" customHeight="1">
      <c r="A55" s="828" t="s">
        <v>317</v>
      </c>
      <c r="B55" s="829"/>
      <c r="C55" s="829"/>
      <c r="D55" s="829"/>
      <c r="E55" s="829"/>
      <c r="F55" s="829"/>
      <c r="G55" s="829"/>
      <c r="H55" s="829"/>
      <c r="I55" s="829"/>
      <c r="J55" s="830"/>
      <c r="K55" s="828" t="s">
        <v>215</v>
      </c>
      <c r="L55" s="829"/>
      <c r="M55" s="829"/>
      <c r="N55" s="830"/>
      <c r="O55" s="828" t="s">
        <v>25</v>
      </c>
      <c r="P55" s="829"/>
      <c r="Q55" s="829"/>
      <c r="R55" s="830"/>
      <c r="S55" s="828" t="s">
        <v>356</v>
      </c>
      <c r="T55" s="829"/>
      <c r="U55" s="829"/>
      <c r="V55" s="829"/>
      <c r="W55" s="1982" t="s">
        <v>716</v>
      </c>
      <c r="X55" s="1983"/>
      <c r="Y55" s="1983"/>
      <c r="Z55" s="1983"/>
      <c r="AA55" s="1983"/>
      <c r="AB55" s="1983"/>
      <c r="AC55" s="1983"/>
      <c r="AD55" s="1983"/>
      <c r="AE55" s="1983"/>
      <c r="AF55" s="1983"/>
      <c r="AG55" s="1983"/>
      <c r="AH55" s="1983"/>
      <c r="AI55" s="1984"/>
    </row>
    <row r="56" spans="1:35" s="4" customFormat="1" ht="27" customHeight="1">
      <c r="A56" s="1106" t="s">
        <v>315</v>
      </c>
      <c r="B56" s="1942" t="s">
        <v>318</v>
      </c>
      <c r="C56" s="1943"/>
      <c r="D56" s="1943"/>
      <c r="E56" s="1943"/>
      <c r="F56" s="1943"/>
      <c r="G56" s="1943"/>
      <c r="H56" s="1943"/>
      <c r="I56" s="1943"/>
      <c r="J56" s="1944"/>
      <c r="K56" s="1999">
        <v>1</v>
      </c>
      <c r="L56" s="2000"/>
      <c r="M56" s="2000"/>
      <c r="N56" s="2001"/>
      <c r="O56" s="1143"/>
      <c r="P56" s="1144"/>
      <c r="Q56" s="1144"/>
      <c r="R56" s="1908"/>
      <c r="S56" s="1143"/>
      <c r="T56" s="1144"/>
      <c r="U56" s="1144"/>
      <c r="V56" s="1145"/>
      <c r="W56" s="1952" t="s">
        <v>715</v>
      </c>
      <c r="X56" s="1168"/>
      <c r="Y56" s="1168"/>
      <c r="Z56" s="1168"/>
      <c r="AA56" s="1168"/>
      <c r="AB56" s="1168"/>
      <c r="AC56" s="1168"/>
      <c r="AD56" s="1168"/>
      <c r="AE56" s="1168"/>
      <c r="AF56" s="1168"/>
      <c r="AG56" s="1953"/>
      <c r="AH56" s="1064" t="s">
        <v>221</v>
      </c>
      <c r="AI56" s="1066"/>
    </row>
    <row r="57" spans="1:35" s="4" customFormat="1" ht="27" customHeight="1" thickBot="1">
      <c r="A57" s="1107"/>
      <c r="B57" s="1072" t="s">
        <v>26</v>
      </c>
      <c r="C57" s="1073"/>
      <c r="D57" s="1073"/>
      <c r="E57" s="1073"/>
      <c r="F57" s="1073"/>
      <c r="G57" s="1073"/>
      <c r="H57" s="1073"/>
      <c r="I57" s="1073"/>
      <c r="J57" s="1074"/>
      <c r="K57" s="1089"/>
      <c r="L57" s="1090"/>
      <c r="M57" s="1090"/>
      <c r="N57" s="2002"/>
      <c r="O57" s="1131"/>
      <c r="P57" s="1132"/>
      <c r="Q57" s="1132"/>
      <c r="R57" s="1194"/>
      <c r="S57" s="1131"/>
      <c r="T57" s="1132"/>
      <c r="U57" s="1132"/>
      <c r="V57" s="1133"/>
      <c r="W57" s="1954"/>
      <c r="X57" s="1955"/>
      <c r="Y57" s="1955"/>
      <c r="Z57" s="1955"/>
      <c r="AA57" s="1955"/>
      <c r="AB57" s="1955"/>
      <c r="AC57" s="1955"/>
      <c r="AD57" s="1955"/>
      <c r="AE57" s="1955"/>
      <c r="AF57" s="1955"/>
      <c r="AG57" s="1956"/>
      <c r="AH57" s="1182"/>
      <c r="AI57" s="1183"/>
    </row>
    <row r="58" spans="1:35" s="4" customFormat="1" ht="27" customHeight="1">
      <c r="A58" s="1067" t="s">
        <v>354</v>
      </c>
      <c r="B58" s="1992" t="s">
        <v>47</v>
      </c>
      <c r="C58" s="1993"/>
      <c r="D58" s="1993"/>
      <c r="E58" s="1993"/>
      <c r="F58" s="1993"/>
      <c r="G58" s="1993"/>
      <c r="H58" s="1993"/>
      <c r="I58" s="1993"/>
      <c r="J58" s="1994"/>
      <c r="K58" s="1949">
        <v>14</v>
      </c>
      <c r="L58" s="1950"/>
      <c r="M58" s="1950"/>
      <c r="N58" s="322" t="s">
        <v>714</v>
      </c>
      <c r="O58" s="1960">
        <f>+K58*40*4</f>
        <v>2240</v>
      </c>
      <c r="P58" s="1961"/>
      <c r="Q58" s="1961"/>
      <c r="R58" s="1962"/>
      <c r="S58" s="1094"/>
      <c r="T58" s="2036"/>
      <c r="U58" s="2036"/>
      <c r="V58" s="2037"/>
      <c r="W58" s="2054" t="s">
        <v>313</v>
      </c>
      <c r="X58" s="2055"/>
      <c r="Y58" s="2055"/>
      <c r="Z58" s="2055"/>
      <c r="AA58" s="2055"/>
      <c r="AB58" s="2055"/>
      <c r="AC58" s="2055"/>
      <c r="AD58" s="323" t="s">
        <v>713</v>
      </c>
      <c r="AE58" s="339" t="s">
        <v>705</v>
      </c>
      <c r="AF58" s="1949">
        <v>1</v>
      </c>
      <c r="AG58" s="1950"/>
      <c r="AH58" s="1950"/>
      <c r="AI58" s="1951"/>
    </row>
    <row r="59" spans="1:35" s="4" customFormat="1" ht="27" customHeight="1">
      <c r="A59" s="1068"/>
      <c r="B59" s="1106" t="s">
        <v>372</v>
      </c>
      <c r="C59" s="1103" t="s">
        <v>312</v>
      </c>
      <c r="D59" s="18" t="s">
        <v>27</v>
      </c>
      <c r="E59" s="13"/>
      <c r="F59" s="13" t="s">
        <v>28</v>
      </c>
      <c r="G59" s="13"/>
      <c r="H59" s="13"/>
      <c r="I59" s="13"/>
      <c r="J59" s="338" t="s">
        <v>189</v>
      </c>
      <c r="K59" s="1946"/>
      <c r="L59" s="1947"/>
      <c r="M59" s="1947"/>
      <c r="N59" s="1948"/>
      <c r="O59" s="1946">
        <f>+E59*I59*K59</f>
        <v>0</v>
      </c>
      <c r="P59" s="1947"/>
      <c r="Q59" s="1947"/>
      <c r="R59" s="1948"/>
      <c r="S59" s="2038"/>
      <c r="T59" s="2039"/>
      <c r="U59" s="2039"/>
      <c r="V59" s="2040"/>
      <c r="W59" s="2033" t="s">
        <v>379</v>
      </c>
      <c r="X59" s="2046" t="s">
        <v>29</v>
      </c>
      <c r="Y59" s="2047"/>
      <c r="Z59" s="2047"/>
      <c r="AA59" s="2048"/>
      <c r="AB59" s="2050">
        <v>9</v>
      </c>
      <c r="AC59" s="2050"/>
      <c r="AD59" s="2050"/>
      <c r="AE59" s="337" t="s">
        <v>353</v>
      </c>
      <c r="AF59" s="2051">
        <f>ROUNDDOWN(AB59/3,1)</f>
        <v>3</v>
      </c>
      <c r="AG59" s="2052"/>
      <c r="AH59" s="2053"/>
      <c r="AI59" s="1963" t="s">
        <v>671</v>
      </c>
    </row>
    <row r="60" spans="1:35" s="4" customFormat="1" ht="27" customHeight="1">
      <c r="A60" s="1068"/>
      <c r="B60" s="2014"/>
      <c r="C60" s="1104"/>
      <c r="D60" s="38" t="s">
        <v>30</v>
      </c>
      <c r="E60" s="12"/>
      <c r="F60" s="12" t="s">
        <v>31</v>
      </c>
      <c r="G60" s="12"/>
      <c r="H60" s="12"/>
      <c r="I60" s="12"/>
      <c r="J60" s="317" t="s">
        <v>188</v>
      </c>
      <c r="K60" s="1080"/>
      <c r="L60" s="1081"/>
      <c r="M60" s="1081"/>
      <c r="N60" s="1181"/>
      <c r="O60" s="1080"/>
      <c r="P60" s="1081"/>
      <c r="Q60" s="1081"/>
      <c r="R60" s="1181"/>
      <c r="S60" s="2038"/>
      <c r="T60" s="2039"/>
      <c r="U60" s="2039"/>
      <c r="V60" s="2040"/>
      <c r="W60" s="2034"/>
      <c r="X60" s="928" t="s">
        <v>32</v>
      </c>
      <c r="Y60" s="929"/>
      <c r="Z60" s="929"/>
      <c r="AA60" s="930"/>
      <c r="AB60" s="1959">
        <v>26</v>
      </c>
      <c r="AC60" s="1959"/>
      <c r="AD60" s="1959"/>
      <c r="AE60" s="318" t="s">
        <v>353</v>
      </c>
      <c r="AF60" s="1080">
        <f>ROUNDDOWN(AB60/6,1)</f>
        <v>4.3</v>
      </c>
      <c r="AG60" s="1081"/>
      <c r="AH60" s="1181"/>
      <c r="AI60" s="1963"/>
    </row>
    <row r="61" spans="1:35" s="4" customFormat="1" ht="27" customHeight="1">
      <c r="A61" s="1068"/>
      <c r="B61" s="2014"/>
      <c r="C61" s="1104"/>
      <c r="D61" s="38" t="s">
        <v>30</v>
      </c>
      <c r="E61" s="12"/>
      <c r="F61" s="12" t="s">
        <v>31</v>
      </c>
      <c r="G61" s="12"/>
      <c r="H61" s="12"/>
      <c r="I61" s="12"/>
      <c r="J61" s="317" t="s">
        <v>188</v>
      </c>
      <c r="K61" s="1080"/>
      <c r="L61" s="1081"/>
      <c r="M61" s="1081"/>
      <c r="N61" s="1181"/>
      <c r="O61" s="1080"/>
      <c r="P61" s="1081"/>
      <c r="Q61" s="1081"/>
      <c r="R61" s="1181"/>
      <c r="S61" s="2038"/>
      <c r="T61" s="2039"/>
      <c r="U61" s="2039"/>
      <c r="V61" s="2040"/>
      <c r="W61" s="2034"/>
      <c r="X61" s="928" t="s">
        <v>33</v>
      </c>
      <c r="Y61" s="929"/>
      <c r="Z61" s="929"/>
      <c r="AA61" s="930"/>
      <c r="AB61" s="2049">
        <v>34</v>
      </c>
      <c r="AC61" s="2049"/>
      <c r="AD61" s="2049"/>
      <c r="AE61" s="318" t="s">
        <v>353</v>
      </c>
      <c r="AF61" s="1080">
        <f>ROUNDDOWN(AB61/20,1)</f>
        <v>1.7</v>
      </c>
      <c r="AG61" s="1081"/>
      <c r="AH61" s="1181"/>
      <c r="AI61" s="1963"/>
    </row>
    <row r="62" spans="1:35" s="4" customFormat="1" ht="27" customHeight="1">
      <c r="A62" s="1068"/>
      <c r="B62" s="2014"/>
      <c r="C62" s="1104"/>
      <c r="D62" s="38" t="s">
        <v>30</v>
      </c>
      <c r="E62" s="12"/>
      <c r="F62" s="12" t="s">
        <v>31</v>
      </c>
      <c r="G62" s="12"/>
      <c r="H62" s="12"/>
      <c r="I62" s="12"/>
      <c r="J62" s="317" t="s">
        <v>188</v>
      </c>
      <c r="K62" s="1080"/>
      <c r="L62" s="1081"/>
      <c r="M62" s="1081"/>
      <c r="N62" s="1181"/>
      <c r="O62" s="1080"/>
      <c r="P62" s="1081"/>
      <c r="Q62" s="1081"/>
      <c r="R62" s="1181"/>
      <c r="S62" s="2038"/>
      <c r="T62" s="2039"/>
      <c r="U62" s="2039"/>
      <c r="V62" s="2040"/>
      <c r="W62" s="2034"/>
      <c r="X62" s="1965" t="s">
        <v>34</v>
      </c>
      <c r="Y62" s="1966"/>
      <c r="Z62" s="1966"/>
      <c r="AA62" s="1967"/>
      <c r="AB62" s="1968">
        <v>33</v>
      </c>
      <c r="AC62" s="1968"/>
      <c r="AD62" s="1968"/>
      <c r="AE62" s="336" t="s">
        <v>353</v>
      </c>
      <c r="AF62" s="2043">
        <f>ROUNDDOWN(AB62/30,1)</f>
        <v>1.1000000000000001</v>
      </c>
      <c r="AG62" s="2044"/>
      <c r="AH62" s="2045"/>
      <c r="AI62" s="1964"/>
    </row>
    <row r="63" spans="1:35" s="4" customFormat="1" ht="27" customHeight="1">
      <c r="A63" s="1068"/>
      <c r="B63" s="2014"/>
      <c r="C63" s="1918"/>
      <c r="D63" s="38" t="s">
        <v>30</v>
      </c>
      <c r="E63" s="12"/>
      <c r="F63" s="12" t="s">
        <v>31</v>
      </c>
      <c r="G63" s="12"/>
      <c r="H63" s="12"/>
      <c r="I63" s="12"/>
      <c r="J63" s="317" t="s">
        <v>188</v>
      </c>
      <c r="K63" s="1080"/>
      <c r="L63" s="1081"/>
      <c r="M63" s="1081"/>
      <c r="N63" s="1181"/>
      <c r="O63" s="1080"/>
      <c r="P63" s="1081"/>
      <c r="Q63" s="1081"/>
      <c r="R63" s="1181"/>
      <c r="S63" s="2038"/>
      <c r="T63" s="2039"/>
      <c r="U63" s="2039"/>
      <c r="V63" s="2040"/>
      <c r="W63" s="2035"/>
      <c r="X63" s="1023" t="s">
        <v>35</v>
      </c>
      <c r="Y63" s="1024"/>
      <c r="Z63" s="1024"/>
      <c r="AA63" s="1024"/>
      <c r="AB63" s="1024"/>
      <c r="AC63" s="1024"/>
      <c r="AD63" s="1024"/>
      <c r="AE63" s="6" t="s">
        <v>712</v>
      </c>
      <c r="AF63" s="1916">
        <f>ROUND(SUM(AF59:AH62),0)</f>
        <v>10</v>
      </c>
      <c r="AG63" s="1917"/>
      <c r="AH63" s="1917"/>
      <c r="AI63" s="1945"/>
    </row>
    <row r="64" spans="1:35" s="4" customFormat="1" ht="27" customHeight="1">
      <c r="A64" s="1068"/>
      <c r="B64" s="2014"/>
      <c r="C64" s="1106" t="s">
        <v>45</v>
      </c>
      <c r="D64" s="335" t="s">
        <v>30</v>
      </c>
      <c r="E64" s="319">
        <v>5</v>
      </c>
      <c r="F64" s="334" t="s">
        <v>31</v>
      </c>
      <c r="G64" s="334"/>
      <c r="H64" s="334"/>
      <c r="I64" s="319">
        <v>20</v>
      </c>
      <c r="J64" s="333" t="s">
        <v>188</v>
      </c>
      <c r="K64" s="1939">
        <v>1</v>
      </c>
      <c r="L64" s="1940"/>
      <c r="M64" s="1940"/>
      <c r="N64" s="1941"/>
      <c r="O64" s="1919"/>
      <c r="P64" s="1920"/>
      <c r="Q64" s="1920"/>
      <c r="R64" s="1921"/>
      <c r="S64" s="2038"/>
      <c r="T64" s="2039"/>
      <c r="U64" s="2039"/>
      <c r="V64" s="2040"/>
      <c r="W64" s="2031" t="s">
        <v>36</v>
      </c>
      <c r="X64" s="2032"/>
      <c r="Y64" s="2032"/>
      <c r="Z64" s="2032"/>
      <c r="AA64" s="2032"/>
      <c r="AB64" s="2032"/>
      <c r="AC64" s="2032"/>
      <c r="AD64" s="2032"/>
      <c r="AE64" s="332" t="s">
        <v>711</v>
      </c>
      <c r="AF64" s="1999">
        <v>1</v>
      </c>
      <c r="AG64" s="2000"/>
      <c r="AH64" s="2000"/>
      <c r="AI64" s="2011"/>
    </row>
    <row r="65" spans="1:35" s="4" customFormat="1" ht="27" customHeight="1">
      <c r="A65" s="1068"/>
      <c r="B65" s="2014"/>
      <c r="C65" s="2014"/>
      <c r="D65" s="38" t="s">
        <v>30</v>
      </c>
      <c r="E65" s="12"/>
      <c r="F65" s="12" t="s">
        <v>31</v>
      </c>
      <c r="G65" s="12"/>
      <c r="H65" s="12"/>
      <c r="I65" s="12"/>
      <c r="J65" s="317" t="s">
        <v>188</v>
      </c>
      <c r="K65" s="231"/>
      <c r="L65" s="73"/>
      <c r="M65" s="73"/>
      <c r="N65" s="232"/>
      <c r="O65" s="231">
        <f>+E65*I65*K65</f>
        <v>0</v>
      </c>
      <c r="P65" s="73"/>
      <c r="Q65" s="73"/>
      <c r="R65" s="232"/>
      <c r="S65" s="2038"/>
      <c r="T65" s="2039"/>
      <c r="U65" s="2039"/>
      <c r="V65" s="2040"/>
      <c r="W65" s="2012" t="s">
        <v>710</v>
      </c>
      <c r="X65" s="2013"/>
      <c r="Y65" s="2013"/>
      <c r="Z65" s="2013"/>
      <c r="AA65" s="2013"/>
      <c r="AB65" s="2013"/>
      <c r="AC65" s="2013"/>
      <c r="AD65" s="2013"/>
      <c r="AE65" s="319" t="s">
        <v>709</v>
      </c>
      <c r="AF65" s="1936">
        <v>1</v>
      </c>
      <c r="AG65" s="1937"/>
      <c r="AH65" s="1937"/>
      <c r="AI65" s="2021"/>
    </row>
    <row r="66" spans="1:35" s="4" customFormat="1" ht="27" customHeight="1">
      <c r="A66" s="1068"/>
      <c r="B66" s="2014"/>
      <c r="C66" s="2014"/>
      <c r="D66" s="38" t="s">
        <v>30</v>
      </c>
      <c r="E66" s="12"/>
      <c r="F66" s="12" t="s">
        <v>31</v>
      </c>
      <c r="G66" s="12"/>
      <c r="H66" s="12"/>
      <c r="I66" s="12"/>
      <c r="J66" s="317" t="s">
        <v>188</v>
      </c>
      <c r="K66" s="231"/>
      <c r="L66" s="73"/>
      <c r="M66" s="73"/>
      <c r="N66" s="232"/>
      <c r="O66" s="231"/>
      <c r="P66" s="73"/>
      <c r="Q66" s="73"/>
      <c r="R66" s="232"/>
      <c r="S66" s="2038"/>
      <c r="T66" s="2039"/>
      <c r="U66" s="2039"/>
      <c r="V66" s="2040"/>
      <c r="W66" s="2016" t="s">
        <v>708</v>
      </c>
      <c r="X66" s="2019" t="s">
        <v>357</v>
      </c>
      <c r="Y66" s="2020"/>
      <c r="Z66" s="2020"/>
      <c r="AA66" s="2020"/>
      <c r="AB66" s="2020"/>
      <c r="AC66" s="2020"/>
      <c r="AD66" s="331" t="s">
        <v>707</v>
      </c>
      <c r="AE66" s="81" t="s">
        <v>705</v>
      </c>
      <c r="AF66" s="1999">
        <v>1</v>
      </c>
      <c r="AG66" s="2000"/>
      <c r="AH66" s="2000"/>
      <c r="AI66" s="2011"/>
    </row>
    <row r="67" spans="1:35" s="4" customFormat="1" ht="27" customHeight="1">
      <c r="A67" s="1068"/>
      <c r="B67" s="2014"/>
      <c r="C67" s="2014"/>
      <c r="D67" s="38" t="s">
        <v>30</v>
      </c>
      <c r="E67" s="12"/>
      <c r="F67" s="12" t="s">
        <v>31</v>
      </c>
      <c r="G67" s="12"/>
      <c r="H67" s="12"/>
      <c r="I67" s="12"/>
      <c r="J67" s="317" t="s">
        <v>188</v>
      </c>
      <c r="K67" s="231"/>
      <c r="L67" s="73"/>
      <c r="M67" s="73"/>
      <c r="N67" s="232"/>
      <c r="O67" s="231"/>
      <c r="P67" s="73"/>
      <c r="Q67" s="73"/>
      <c r="R67" s="232"/>
      <c r="S67" s="2038"/>
      <c r="T67" s="2039"/>
      <c r="U67" s="2039"/>
      <c r="V67" s="2040"/>
      <c r="W67" s="2017"/>
      <c r="X67" s="2009" t="s">
        <v>427</v>
      </c>
      <c r="Y67" s="2010"/>
      <c r="Z67" s="2010"/>
      <c r="AA67" s="2010"/>
      <c r="AB67" s="2010"/>
      <c r="AC67" s="2010"/>
      <c r="AD67" s="319" t="s">
        <v>706</v>
      </c>
      <c r="AE67" s="71" t="s">
        <v>705</v>
      </c>
      <c r="AF67" s="1936" t="s">
        <v>704</v>
      </c>
      <c r="AG67" s="1937"/>
      <c r="AH67" s="1937"/>
      <c r="AI67" s="2021"/>
    </row>
    <row r="68" spans="1:35" s="4" customFormat="1" ht="27" customHeight="1">
      <c r="A68" s="1068"/>
      <c r="B68" s="2014"/>
      <c r="C68" s="2014"/>
      <c r="D68" s="38" t="s">
        <v>30</v>
      </c>
      <c r="E68" s="12"/>
      <c r="F68" s="12" t="s">
        <v>31</v>
      </c>
      <c r="G68" s="12"/>
      <c r="H68" s="12"/>
      <c r="I68" s="12"/>
      <c r="J68" s="317" t="s">
        <v>188</v>
      </c>
      <c r="K68" s="231"/>
      <c r="L68" s="73"/>
      <c r="M68" s="73"/>
      <c r="N68" s="232"/>
      <c r="O68" s="231"/>
      <c r="P68" s="73"/>
      <c r="Q68" s="73"/>
      <c r="R68" s="232"/>
      <c r="S68" s="2038"/>
      <c r="T68" s="2039"/>
      <c r="U68" s="2039"/>
      <c r="V68" s="2040"/>
      <c r="W68" s="2017"/>
      <c r="X68" s="1977" t="s">
        <v>293</v>
      </c>
      <c r="Y68" s="1166"/>
      <c r="Z68" s="1166"/>
      <c r="AA68" s="1166"/>
      <c r="AB68" s="1166"/>
      <c r="AC68" s="1166"/>
      <c r="AD68" s="5" t="s">
        <v>703</v>
      </c>
      <c r="AE68" s="71"/>
      <c r="AF68" s="2030"/>
      <c r="AG68" s="1917"/>
      <c r="AH68" s="1917"/>
      <c r="AI68" s="1945"/>
    </row>
    <row r="69" spans="1:35" s="4" customFormat="1" ht="27" customHeight="1">
      <c r="A69" s="1068"/>
      <c r="B69" s="2015"/>
      <c r="C69" s="2015"/>
      <c r="D69" s="19" t="s">
        <v>30</v>
      </c>
      <c r="E69" s="20"/>
      <c r="F69" s="20" t="s">
        <v>31</v>
      </c>
      <c r="G69" s="20"/>
      <c r="H69" s="20"/>
      <c r="I69" s="20"/>
      <c r="J69" s="330" t="s">
        <v>188</v>
      </c>
      <c r="K69" s="234"/>
      <c r="L69" s="235"/>
      <c r="M69" s="235"/>
      <c r="N69" s="329"/>
      <c r="O69" s="328"/>
      <c r="P69" s="36"/>
      <c r="Q69" s="36"/>
      <c r="R69" s="327"/>
      <c r="S69" s="1918"/>
      <c r="T69" s="2041"/>
      <c r="U69" s="2041"/>
      <c r="V69" s="2042"/>
      <c r="W69" s="2017"/>
      <c r="X69" s="1977" t="s">
        <v>213</v>
      </c>
      <c r="Y69" s="1166"/>
      <c r="Z69" s="1166"/>
      <c r="AA69" s="1166"/>
      <c r="AB69" s="1166"/>
      <c r="AC69" s="1166"/>
      <c r="AD69" s="5" t="s">
        <v>702</v>
      </c>
      <c r="AE69" s="71"/>
      <c r="AF69" s="1916"/>
      <c r="AG69" s="1917"/>
      <c r="AH69" s="1917"/>
      <c r="AI69" s="1945"/>
    </row>
    <row r="70" spans="1:35" s="4" customFormat="1" ht="27" customHeight="1">
      <c r="A70" s="1068"/>
      <c r="B70" s="863" t="s">
        <v>701</v>
      </c>
      <c r="C70" s="1922"/>
      <c r="D70" s="1922"/>
      <c r="E70" s="1922"/>
      <c r="F70" s="1922"/>
      <c r="G70" s="1922"/>
      <c r="H70" s="1922"/>
      <c r="I70" s="1922"/>
      <c r="J70" s="1923"/>
      <c r="K70" s="1143"/>
      <c r="L70" s="1924"/>
      <c r="M70" s="1924"/>
      <c r="N70" s="1925"/>
      <c r="O70" s="1910">
        <f>SUM(O59:R69)</f>
        <v>0</v>
      </c>
      <c r="P70" s="1911"/>
      <c r="Q70" s="1911"/>
      <c r="R70" s="1912"/>
      <c r="S70" s="1957">
        <f>ROUND(O70/160,0)</f>
        <v>0</v>
      </c>
      <c r="T70" s="1958"/>
      <c r="U70" s="1958"/>
      <c r="V70" s="5" t="s">
        <v>700</v>
      </c>
      <c r="W70" s="2017"/>
      <c r="X70" s="928" t="s">
        <v>699</v>
      </c>
      <c r="Y70" s="2028"/>
      <c r="Z70" s="2028"/>
      <c r="AA70" s="2028"/>
      <c r="AB70" s="2028"/>
      <c r="AC70" s="2028"/>
      <c r="AD70" s="5" t="s">
        <v>698</v>
      </c>
      <c r="AE70" s="71"/>
      <c r="AF70" s="325"/>
      <c r="AG70" s="324"/>
      <c r="AH70" s="324"/>
      <c r="AI70" s="326"/>
    </row>
    <row r="71" spans="1:35" s="4" customFormat="1" ht="27" customHeight="1">
      <c r="A71" s="1068"/>
      <c r="B71" s="863" t="s">
        <v>355</v>
      </c>
      <c r="C71" s="864"/>
      <c r="D71" s="865"/>
      <c r="E71" s="863" t="s">
        <v>47</v>
      </c>
      <c r="F71" s="864"/>
      <c r="G71" s="864"/>
      <c r="H71" s="864"/>
      <c r="I71" s="864"/>
      <c r="J71" s="865"/>
      <c r="K71" s="1916"/>
      <c r="L71" s="1917"/>
      <c r="M71" s="1917"/>
      <c r="N71" s="6" t="s">
        <v>697</v>
      </c>
      <c r="O71" s="1140"/>
      <c r="P71" s="1137"/>
      <c r="Q71" s="1137"/>
      <c r="R71" s="1138"/>
      <c r="S71" s="1140"/>
      <c r="T71" s="1137"/>
      <c r="U71" s="1137"/>
      <c r="V71" s="1913"/>
      <c r="W71" s="2018"/>
      <c r="X71" s="1977" t="s">
        <v>42</v>
      </c>
      <c r="Y71" s="1166"/>
      <c r="Z71" s="1166"/>
      <c r="AA71" s="1166"/>
      <c r="AB71" s="1166"/>
      <c r="AC71" s="1166"/>
      <c r="AD71" s="315" t="s">
        <v>696</v>
      </c>
      <c r="AE71" s="82"/>
      <c r="AF71" s="2022"/>
      <c r="AG71" s="2023"/>
      <c r="AH71" s="2023"/>
      <c r="AI71" s="2024"/>
    </row>
    <row r="72" spans="1:35" s="4" customFormat="1" ht="27" customHeight="1" thickBot="1">
      <c r="A72" s="1069"/>
      <c r="B72" s="1072" t="s">
        <v>37</v>
      </c>
      <c r="C72" s="1073"/>
      <c r="D72" s="1073"/>
      <c r="E72" s="1073"/>
      <c r="F72" s="1073"/>
      <c r="G72" s="1073"/>
      <c r="H72" s="1073"/>
      <c r="I72" s="1073"/>
      <c r="J72" s="1073"/>
      <c r="K72" s="1073"/>
      <c r="L72" s="1073"/>
      <c r="M72" s="1073"/>
      <c r="N72" s="1073"/>
      <c r="O72" s="1073"/>
      <c r="P72" s="1073"/>
      <c r="Q72" s="1073"/>
      <c r="R72" s="1074"/>
      <c r="S72" s="1914">
        <f>+K58+S70+K71</f>
        <v>14</v>
      </c>
      <c r="T72" s="1915"/>
      <c r="U72" s="1915"/>
      <c r="V72" s="1915"/>
      <c r="W72" s="1209" t="s">
        <v>695</v>
      </c>
      <c r="X72" s="1210"/>
      <c r="Y72" s="1210"/>
      <c r="Z72" s="1210"/>
      <c r="AA72" s="1210"/>
      <c r="AB72" s="1210"/>
      <c r="AC72" s="1210"/>
      <c r="AD72" s="1210"/>
      <c r="AE72" s="1211"/>
      <c r="AF72" s="1914">
        <f>SUM(AF63:AI71)+AF58</f>
        <v>14</v>
      </c>
      <c r="AG72" s="1915"/>
      <c r="AH72" s="1915"/>
      <c r="AI72" s="2006"/>
    </row>
    <row r="73" spans="1:35" s="4" customFormat="1" ht="27" customHeight="1">
      <c r="A73" s="1935" t="s">
        <v>314</v>
      </c>
      <c r="B73" s="1992" t="s">
        <v>47</v>
      </c>
      <c r="C73" s="1993"/>
      <c r="D73" s="1993"/>
      <c r="E73" s="1993"/>
      <c r="F73" s="1993"/>
      <c r="G73" s="1993"/>
      <c r="H73" s="1993"/>
      <c r="I73" s="1993"/>
      <c r="J73" s="1994"/>
      <c r="K73" s="1949">
        <v>2</v>
      </c>
      <c r="L73" s="1950"/>
      <c r="M73" s="1950"/>
      <c r="N73" s="2029"/>
      <c r="O73" s="1125"/>
      <c r="P73" s="1126"/>
      <c r="Q73" s="1126"/>
      <c r="R73" s="1192"/>
      <c r="S73" s="1125"/>
      <c r="T73" s="1126"/>
      <c r="U73" s="1126"/>
      <c r="V73" s="1127"/>
      <c r="W73" s="2025" t="s">
        <v>694</v>
      </c>
      <c r="X73" s="1995" t="s">
        <v>693</v>
      </c>
      <c r="Y73" s="1996" t="s">
        <v>692</v>
      </c>
      <c r="Z73" s="1997"/>
      <c r="AA73" s="1997"/>
      <c r="AB73" s="1997"/>
      <c r="AC73" s="1997"/>
      <c r="AD73" s="1997"/>
      <c r="AE73" s="1998"/>
      <c r="AF73" s="18" t="s">
        <v>690</v>
      </c>
      <c r="AG73" s="13"/>
      <c r="AH73" s="13">
        <v>1</v>
      </c>
      <c r="AI73" s="26" t="s">
        <v>353</v>
      </c>
    </row>
    <row r="74" spans="1:35" s="4" customFormat="1" ht="27" customHeight="1">
      <c r="A74" s="1070"/>
      <c r="B74" s="1990" t="s">
        <v>373</v>
      </c>
      <c r="C74" s="21"/>
      <c r="D74" s="11" t="s">
        <v>30</v>
      </c>
      <c r="E74" s="11"/>
      <c r="F74" s="11" t="s">
        <v>31</v>
      </c>
      <c r="G74" s="11"/>
      <c r="H74" s="11"/>
      <c r="I74" s="11"/>
      <c r="J74" s="70" t="s">
        <v>188</v>
      </c>
      <c r="K74" s="1080"/>
      <c r="L74" s="1081"/>
      <c r="M74" s="1081"/>
      <c r="N74" s="1181"/>
      <c r="O74" s="1128"/>
      <c r="P74" s="1129"/>
      <c r="Q74" s="1129"/>
      <c r="R74" s="1193"/>
      <c r="S74" s="1128"/>
      <c r="T74" s="1129"/>
      <c r="U74" s="1129"/>
      <c r="V74" s="1130"/>
      <c r="W74" s="2026"/>
      <c r="X74" s="1087"/>
      <c r="Y74" s="904" t="s">
        <v>691</v>
      </c>
      <c r="Z74" s="905"/>
      <c r="AA74" s="905"/>
      <c r="AB74" s="905"/>
      <c r="AC74" s="905"/>
      <c r="AD74" s="905"/>
      <c r="AE74" s="906"/>
      <c r="AF74" s="321" t="s">
        <v>690</v>
      </c>
      <c r="AG74" s="320"/>
      <c r="AH74" s="320">
        <v>2</v>
      </c>
      <c r="AI74" s="128" t="s">
        <v>353</v>
      </c>
    </row>
    <row r="75" spans="1:35" s="4" customFormat="1" ht="27" customHeight="1">
      <c r="A75" s="1070"/>
      <c r="B75" s="1990"/>
      <c r="C75" s="21"/>
      <c r="D75" s="11" t="s">
        <v>30</v>
      </c>
      <c r="E75" s="11"/>
      <c r="F75" s="11" t="s">
        <v>31</v>
      </c>
      <c r="G75" s="11"/>
      <c r="H75" s="11"/>
      <c r="I75" s="11"/>
      <c r="J75" s="70" t="s">
        <v>188</v>
      </c>
      <c r="K75" s="1080"/>
      <c r="L75" s="1081"/>
      <c r="M75" s="1081"/>
      <c r="N75" s="1181"/>
      <c r="O75" s="1128"/>
      <c r="P75" s="1129"/>
      <c r="Q75" s="1129"/>
      <c r="R75" s="1193"/>
      <c r="S75" s="1128"/>
      <c r="T75" s="1129"/>
      <c r="U75" s="1129"/>
      <c r="V75" s="1130"/>
      <c r="W75" s="2027"/>
      <c r="X75" s="1879"/>
      <c r="Y75" s="1965" t="s">
        <v>689</v>
      </c>
      <c r="Z75" s="1966"/>
      <c r="AA75" s="1966"/>
      <c r="AB75" s="1966"/>
      <c r="AC75" s="1966"/>
      <c r="AD75" s="1966"/>
      <c r="AE75" s="1967"/>
      <c r="AF75" s="1927" t="s">
        <v>688</v>
      </c>
      <c r="AG75" s="1928"/>
      <c r="AH75" s="1928"/>
      <c r="AI75" s="1929"/>
    </row>
    <row r="76" spans="1:35" s="4" customFormat="1" ht="27" customHeight="1">
      <c r="A76" s="1070"/>
      <c r="B76" s="1990"/>
      <c r="C76" s="21"/>
      <c r="D76" s="11" t="s">
        <v>30</v>
      </c>
      <c r="E76" s="11"/>
      <c r="F76" s="11" t="s">
        <v>31</v>
      </c>
      <c r="G76" s="11"/>
      <c r="H76" s="11"/>
      <c r="I76" s="11"/>
      <c r="J76" s="70" t="s">
        <v>188</v>
      </c>
      <c r="K76" s="1080"/>
      <c r="L76" s="1081"/>
      <c r="M76" s="1081"/>
      <c r="N76" s="1181"/>
      <c r="O76" s="1146"/>
      <c r="P76" s="1147"/>
      <c r="Q76" s="1147"/>
      <c r="R76" s="1909"/>
      <c r="S76" s="1146"/>
      <c r="T76" s="1147"/>
      <c r="U76" s="1147"/>
      <c r="V76" s="1148"/>
      <c r="W76" s="1301" t="s">
        <v>316</v>
      </c>
      <c r="X76" s="1024"/>
      <c r="Y76" s="1024"/>
      <c r="Z76" s="1023" t="s">
        <v>329</v>
      </c>
      <c r="AA76" s="1024"/>
      <c r="AB76" s="1024"/>
      <c r="AC76" s="1024"/>
      <c r="AD76" s="1024"/>
      <c r="AE76" s="1024"/>
      <c r="AF76" s="1024"/>
      <c r="AG76" s="1024"/>
      <c r="AH76" s="1024"/>
      <c r="AI76" s="1025"/>
    </row>
    <row r="77" spans="1:35" ht="27" customHeight="1">
      <c r="A77" s="1070" t="s">
        <v>687</v>
      </c>
      <c r="B77" s="1930" t="s">
        <v>320</v>
      </c>
      <c r="C77" s="1931"/>
      <c r="D77" s="1931"/>
      <c r="E77" s="1931"/>
      <c r="F77" s="1931"/>
      <c r="G77" s="1931"/>
      <c r="H77" s="1931"/>
      <c r="I77" s="1931"/>
      <c r="J77" s="1932"/>
      <c r="K77" s="1936">
        <v>1</v>
      </c>
      <c r="L77" s="1937"/>
      <c r="M77" s="1937"/>
      <c r="N77" s="1938"/>
      <c r="O77" s="1143"/>
      <c r="P77" s="1144"/>
      <c r="Q77" s="1144"/>
      <c r="R77" s="1908"/>
      <c r="S77" s="1143"/>
      <c r="T77" s="1144"/>
      <c r="U77" s="1144"/>
      <c r="V77" s="1145"/>
      <c r="W77" s="1933" t="s">
        <v>370</v>
      </c>
      <c r="X77" s="1052"/>
      <c r="Y77" s="1052"/>
      <c r="Z77" s="1052"/>
      <c r="AA77" s="1052"/>
      <c r="AB77" s="1052"/>
      <c r="AC77" s="1052"/>
      <c r="AD77" s="1052"/>
      <c r="AE77" s="1052"/>
      <c r="AF77" s="1052"/>
      <c r="AG77" s="1052"/>
      <c r="AH77" s="1052"/>
      <c r="AI77" s="1053"/>
    </row>
    <row r="78" spans="1:35" ht="27" customHeight="1">
      <c r="A78" s="1070"/>
      <c r="B78" s="1930" t="s">
        <v>319</v>
      </c>
      <c r="C78" s="1931"/>
      <c r="D78" s="1931"/>
      <c r="E78" s="1931"/>
      <c r="F78" s="1931"/>
      <c r="G78" s="1931"/>
      <c r="H78" s="1931"/>
      <c r="I78" s="1931"/>
      <c r="J78" s="1932"/>
      <c r="K78" s="1936">
        <v>1</v>
      </c>
      <c r="L78" s="1937"/>
      <c r="M78" s="1937"/>
      <c r="N78" s="1938"/>
      <c r="O78" s="1146"/>
      <c r="P78" s="1147"/>
      <c r="Q78" s="1147"/>
      <c r="R78" s="1909"/>
      <c r="S78" s="1146"/>
      <c r="T78" s="1147"/>
      <c r="U78" s="1147"/>
      <c r="V78" s="1148"/>
      <c r="W78" s="1934"/>
      <c r="X78" s="1058"/>
      <c r="Y78" s="1058"/>
      <c r="Z78" s="1058"/>
      <c r="AA78" s="1058"/>
      <c r="AB78" s="1058"/>
      <c r="AC78" s="1058"/>
      <c r="AD78" s="1058"/>
      <c r="AE78" s="1058"/>
      <c r="AF78" s="1058"/>
      <c r="AG78" s="1058"/>
      <c r="AH78" s="1058"/>
      <c r="AI78" s="1059"/>
    </row>
    <row r="79" spans="1:35" s="4" customFormat="1" ht="27" customHeight="1">
      <c r="A79" s="1070" t="s">
        <v>371</v>
      </c>
      <c r="B79" s="1930" t="s">
        <v>47</v>
      </c>
      <c r="C79" s="1931"/>
      <c r="D79" s="1931"/>
      <c r="E79" s="1931"/>
      <c r="F79" s="1931"/>
      <c r="G79" s="1931"/>
      <c r="H79" s="1931"/>
      <c r="I79" s="1931"/>
      <c r="J79" s="1932"/>
      <c r="K79" s="1936">
        <v>1</v>
      </c>
      <c r="L79" s="1937"/>
      <c r="M79" s="1937"/>
      <c r="N79" s="1938"/>
      <c r="O79" s="1143"/>
      <c r="P79" s="1144"/>
      <c r="Q79" s="1144"/>
      <c r="R79" s="1908"/>
      <c r="S79" s="1143"/>
      <c r="T79" s="1144"/>
      <c r="U79" s="1144"/>
      <c r="V79" s="1145"/>
      <c r="W79" s="1933" t="s">
        <v>225</v>
      </c>
      <c r="X79" s="1052"/>
      <c r="Y79" s="1052"/>
      <c r="Z79" s="1052"/>
      <c r="AA79" s="1052"/>
      <c r="AB79" s="1052"/>
      <c r="AC79" s="1052"/>
      <c r="AD79" s="1052"/>
      <c r="AE79" s="1052"/>
      <c r="AF79" s="1052"/>
      <c r="AG79" s="1052"/>
      <c r="AH79" s="1052"/>
      <c r="AI79" s="1053"/>
    </row>
    <row r="80" spans="1:35" s="4" customFormat="1" ht="27" customHeight="1">
      <c r="A80" s="1070"/>
      <c r="B80" s="1070" t="s">
        <v>373</v>
      </c>
      <c r="C80" s="21"/>
      <c r="D80" s="12" t="s">
        <v>30</v>
      </c>
      <c r="E80" s="12"/>
      <c r="F80" s="12" t="s">
        <v>31</v>
      </c>
      <c r="G80" s="12"/>
      <c r="H80" s="12"/>
      <c r="I80" s="12"/>
      <c r="J80" s="317" t="s">
        <v>188</v>
      </c>
      <c r="K80" s="1080"/>
      <c r="L80" s="1081"/>
      <c r="M80" s="1081"/>
      <c r="N80" s="1181"/>
      <c r="O80" s="1128"/>
      <c r="P80" s="1129"/>
      <c r="Q80" s="1129"/>
      <c r="R80" s="1193"/>
      <c r="S80" s="1128"/>
      <c r="T80" s="1129"/>
      <c r="U80" s="1129"/>
      <c r="V80" s="1130"/>
      <c r="W80" s="1243"/>
      <c r="X80" s="1055"/>
      <c r="Y80" s="1055"/>
      <c r="Z80" s="1055"/>
      <c r="AA80" s="1055"/>
      <c r="AB80" s="1055"/>
      <c r="AC80" s="1055"/>
      <c r="AD80" s="1055"/>
      <c r="AE80" s="1055"/>
      <c r="AF80" s="1055"/>
      <c r="AG80" s="1055"/>
      <c r="AH80" s="1055"/>
      <c r="AI80" s="1056"/>
    </row>
    <row r="81" spans="1:35" s="4" customFormat="1" ht="27" customHeight="1">
      <c r="A81" s="1070"/>
      <c r="B81" s="1070"/>
      <c r="C81" s="21"/>
      <c r="D81" s="12" t="s">
        <v>30</v>
      </c>
      <c r="E81" s="12"/>
      <c r="F81" s="12" t="s">
        <v>31</v>
      </c>
      <c r="G81" s="12"/>
      <c r="H81" s="12"/>
      <c r="I81" s="12"/>
      <c r="J81" s="317" t="s">
        <v>188</v>
      </c>
      <c r="K81" s="1080"/>
      <c r="L81" s="1081"/>
      <c r="M81" s="1081"/>
      <c r="N81" s="1181"/>
      <c r="O81" s="1146"/>
      <c r="P81" s="1147"/>
      <c r="Q81" s="1147"/>
      <c r="R81" s="1909"/>
      <c r="S81" s="1146"/>
      <c r="T81" s="1147"/>
      <c r="U81" s="1147"/>
      <c r="V81" s="1148"/>
      <c r="W81" s="1934"/>
      <c r="X81" s="1058"/>
      <c r="Y81" s="1058"/>
      <c r="Z81" s="1058"/>
      <c r="AA81" s="1058"/>
      <c r="AB81" s="1058"/>
      <c r="AC81" s="1058"/>
      <c r="AD81" s="1058"/>
      <c r="AE81" s="1058"/>
      <c r="AF81" s="1058"/>
      <c r="AG81" s="1058"/>
      <c r="AH81" s="1058"/>
      <c r="AI81" s="1059"/>
    </row>
    <row r="82" spans="1:35" ht="14.1" customHeight="1">
      <c r="A82" s="233"/>
      <c r="B82" s="24"/>
      <c r="C82" s="24"/>
      <c r="D82" s="24"/>
      <c r="E82" s="24"/>
      <c r="F82" s="24"/>
      <c r="G82" s="24"/>
      <c r="H82" s="24"/>
      <c r="I82" s="24"/>
      <c r="J82" s="24"/>
      <c r="K82" s="24"/>
      <c r="L82" s="24"/>
      <c r="M82" s="24"/>
      <c r="N82" s="24"/>
      <c r="O82" s="24"/>
      <c r="P82" s="24"/>
      <c r="Q82" s="24"/>
      <c r="R82" s="24"/>
      <c r="S82" s="13"/>
      <c r="T82" s="13"/>
      <c r="U82" s="25"/>
      <c r="V82" s="25"/>
      <c r="W82" s="228"/>
      <c r="X82" s="228"/>
      <c r="Y82" s="228"/>
      <c r="Z82" s="228"/>
      <c r="AA82" s="228"/>
      <c r="AB82" s="228"/>
      <c r="AC82" s="228"/>
      <c r="AD82" s="228"/>
      <c r="AE82" s="228"/>
      <c r="AF82" s="228"/>
      <c r="AG82" s="228"/>
      <c r="AH82" s="228"/>
    </row>
    <row r="83" spans="1:35" s="32" customFormat="1" ht="15.95" customHeight="1">
      <c r="A83" s="1926" t="s">
        <v>686</v>
      </c>
      <c r="B83" s="1926"/>
      <c r="C83" s="1926"/>
      <c r="D83" s="1926"/>
      <c r="E83" s="1926"/>
      <c r="F83" s="1926"/>
      <c r="G83" s="1926"/>
      <c r="H83" s="1926"/>
      <c r="I83" s="1926"/>
      <c r="J83" s="1926"/>
      <c r="K83" s="1926"/>
      <c r="L83" s="1926"/>
      <c r="M83" s="1926"/>
      <c r="N83" s="1926"/>
      <c r="O83" s="1926"/>
      <c r="P83" s="1926"/>
      <c r="Q83" s="1926"/>
      <c r="R83" s="1926"/>
      <c r="S83" s="1926"/>
      <c r="T83" s="1926"/>
      <c r="U83" s="1926"/>
      <c r="V83" s="1926"/>
      <c r="W83" s="1926"/>
      <c r="X83" s="1926"/>
      <c r="Y83" s="1926"/>
      <c r="Z83" s="1926"/>
      <c r="AA83" s="1926"/>
      <c r="AB83" s="1926"/>
      <c r="AC83" s="1926"/>
      <c r="AD83" s="1926"/>
      <c r="AE83" s="1926"/>
      <c r="AF83" s="1926"/>
      <c r="AG83" s="1926"/>
      <c r="AH83" s="1926"/>
      <c r="AI83" s="1926"/>
    </row>
  </sheetData>
  <mergeCells count="253">
    <mergeCell ref="B32:H32"/>
    <mergeCell ref="J34:K34"/>
    <mergeCell ref="J33:K33"/>
    <mergeCell ref="J37:K37"/>
    <mergeCell ref="J36:K36"/>
    <mergeCell ref="J35:K35"/>
    <mergeCell ref="F36:G36"/>
    <mergeCell ref="B33:B37"/>
    <mergeCell ref="C33:E33"/>
    <mergeCell ref="F33:G33"/>
    <mergeCell ref="F34:G34"/>
    <mergeCell ref="AD43:AH43"/>
    <mergeCell ref="S44:Y44"/>
    <mergeCell ref="AA44:AB44"/>
    <mergeCell ref="B42:H42"/>
    <mergeCell ref="S42:Y42"/>
    <mergeCell ref="B43:H43"/>
    <mergeCell ref="S43:Y43"/>
    <mergeCell ref="J43:K43"/>
    <mergeCell ref="M44:Q44"/>
    <mergeCell ref="AA43:AB43"/>
    <mergeCell ref="S38:Y38"/>
    <mergeCell ref="AA38:AB38"/>
    <mergeCell ref="AA42:AB42"/>
    <mergeCell ref="S39:Y39"/>
    <mergeCell ref="AA39:AB39"/>
    <mergeCell ref="S40:Y40"/>
    <mergeCell ref="AA40:AB40"/>
    <mergeCell ref="AA41:AB41"/>
    <mergeCell ref="S41:Y41"/>
    <mergeCell ref="M40:Q40"/>
    <mergeCell ref="M41:Q41"/>
    <mergeCell ref="M43:Q43"/>
    <mergeCell ref="AD44:AH44"/>
    <mergeCell ref="B44:H44"/>
    <mergeCell ref="AD32:AH32"/>
    <mergeCell ref="AD33:AH37"/>
    <mergeCell ref="AD38:AH38"/>
    <mergeCell ref="AD42:AH42"/>
    <mergeCell ref="AD39:AH39"/>
    <mergeCell ref="T36:V36"/>
    <mergeCell ref="W36:X36"/>
    <mergeCell ref="T33:V33"/>
    <mergeCell ref="J44:K44"/>
    <mergeCell ref="J42:K42"/>
    <mergeCell ref="M32:Q32"/>
    <mergeCell ref="M33:Q37"/>
    <mergeCell ref="M38:Q38"/>
    <mergeCell ref="M42:Q42"/>
    <mergeCell ref="M39:Q39"/>
    <mergeCell ref="T34:V34"/>
    <mergeCell ref="W34:X34"/>
    <mergeCell ref="AA34:AB34"/>
    <mergeCell ref="T35:V35"/>
    <mergeCell ref="W72:AE72"/>
    <mergeCell ref="W73:W75"/>
    <mergeCell ref="X70:AC70"/>
    <mergeCell ref="K59:N59"/>
    <mergeCell ref="K63:N63"/>
    <mergeCell ref="X71:AC71"/>
    <mergeCell ref="K73:N73"/>
    <mergeCell ref="AF68:AI68"/>
    <mergeCell ref="W64:AD64"/>
    <mergeCell ref="K62:N62"/>
    <mergeCell ref="X68:AC68"/>
    <mergeCell ref="W59:W63"/>
    <mergeCell ref="S58:V69"/>
    <mergeCell ref="AF62:AH62"/>
    <mergeCell ref="X59:AA59"/>
    <mergeCell ref="AF60:AH60"/>
    <mergeCell ref="AF61:AH61"/>
    <mergeCell ref="AB61:AD61"/>
    <mergeCell ref="AB59:AD59"/>
    <mergeCell ref="AF59:AH59"/>
    <mergeCell ref="X69:AC69"/>
    <mergeCell ref="W58:AC58"/>
    <mergeCell ref="X61:AA61"/>
    <mergeCell ref="E2:AE2"/>
    <mergeCell ref="A50:AI50"/>
    <mergeCell ref="X67:AC67"/>
    <mergeCell ref="AF64:AI64"/>
    <mergeCell ref="W65:AD65"/>
    <mergeCell ref="B59:B69"/>
    <mergeCell ref="C64:C69"/>
    <mergeCell ref="W66:W71"/>
    <mergeCell ref="X66:AC66"/>
    <mergeCell ref="AF67:AI67"/>
    <mergeCell ref="AF65:AI65"/>
    <mergeCell ref="AF66:AI66"/>
    <mergeCell ref="AF71:AI71"/>
    <mergeCell ref="AF69:AI69"/>
    <mergeCell ref="AF24:AI24"/>
    <mergeCell ref="AF23:AI23"/>
    <mergeCell ref="B24:AE24"/>
    <mergeCell ref="AF22:AI22"/>
    <mergeCell ref="AF30:AI30"/>
    <mergeCell ref="AA33:AB33"/>
    <mergeCell ref="AA37:AB37"/>
    <mergeCell ref="AA36:AB36"/>
    <mergeCell ref="AC33:AC36"/>
    <mergeCell ref="AD40:AH40"/>
    <mergeCell ref="B57:J57"/>
    <mergeCell ref="AH56:AI57"/>
    <mergeCell ref="AF29:AI29"/>
    <mergeCell ref="C35:E35"/>
    <mergeCell ref="F35:G35"/>
    <mergeCell ref="C36:E36"/>
    <mergeCell ref="S33:S37"/>
    <mergeCell ref="B73:J73"/>
    <mergeCell ref="K80:N80"/>
    <mergeCell ref="B78:J78"/>
    <mergeCell ref="Y74:AE74"/>
    <mergeCell ref="B74:B76"/>
    <mergeCell ref="K74:N74"/>
    <mergeCell ref="K75:N75"/>
    <mergeCell ref="X73:X75"/>
    <mergeCell ref="Y73:AE73"/>
    <mergeCell ref="Y75:AE75"/>
    <mergeCell ref="K56:N56"/>
    <mergeCell ref="K57:N57"/>
    <mergeCell ref="B58:J58"/>
    <mergeCell ref="B41:H41"/>
    <mergeCell ref="T37:V37"/>
    <mergeCell ref="W37:X37"/>
    <mergeCell ref="AF72:AI72"/>
    <mergeCell ref="AF25:AI25"/>
    <mergeCell ref="A52:AI52"/>
    <mergeCell ref="X53:AG53"/>
    <mergeCell ref="A55:J55"/>
    <mergeCell ref="K55:N55"/>
    <mergeCell ref="O55:R55"/>
    <mergeCell ref="S55:V55"/>
    <mergeCell ref="W55:AI55"/>
    <mergeCell ref="B25:AE25"/>
    <mergeCell ref="W33:X33"/>
    <mergeCell ref="AD41:AH41"/>
    <mergeCell ref="W35:X35"/>
    <mergeCell ref="AA35:AB35"/>
    <mergeCell ref="J41:K41"/>
    <mergeCell ref="J39:K39"/>
    <mergeCell ref="J38:K38"/>
    <mergeCell ref="J40:K40"/>
    <mergeCell ref="B38:H38"/>
    <mergeCell ref="B39:H39"/>
    <mergeCell ref="B40:H40"/>
    <mergeCell ref="L33:L36"/>
    <mergeCell ref="C37:E37"/>
    <mergeCell ref="F37:G37"/>
    <mergeCell ref="C34:E34"/>
    <mergeCell ref="B21:B22"/>
    <mergeCell ref="H21:I21"/>
    <mergeCell ref="AD23:AE23"/>
    <mergeCell ref="H22:I22"/>
    <mergeCell ref="J23:N23"/>
    <mergeCell ref="H23:I23"/>
    <mergeCell ref="AD22:AE22"/>
    <mergeCell ref="J21:N21"/>
    <mergeCell ref="J22:N22"/>
    <mergeCell ref="O22:AC22"/>
    <mergeCell ref="J18:N18"/>
    <mergeCell ref="F14:G14"/>
    <mergeCell ref="J14:K14"/>
    <mergeCell ref="H20:I20"/>
    <mergeCell ref="H19:I19"/>
    <mergeCell ref="O18:AC18"/>
    <mergeCell ref="H18:I18"/>
    <mergeCell ref="AD19:AE19"/>
    <mergeCell ref="AD18:AE18"/>
    <mergeCell ref="F13:G13"/>
    <mergeCell ref="F11:G11"/>
    <mergeCell ref="J10:K10"/>
    <mergeCell ref="J11:K11"/>
    <mergeCell ref="J12:K12"/>
    <mergeCell ref="J13:K13"/>
    <mergeCell ref="F10:G10"/>
    <mergeCell ref="B10:B14"/>
    <mergeCell ref="AF21:AI21"/>
    <mergeCell ref="AD20:AE20"/>
    <mergeCell ref="J20:N20"/>
    <mergeCell ref="AD21:AE21"/>
    <mergeCell ref="AF20:AI20"/>
    <mergeCell ref="L10:L13"/>
    <mergeCell ref="AF19:AI19"/>
    <mergeCell ref="J19:N19"/>
    <mergeCell ref="AF18:AI18"/>
    <mergeCell ref="B19:B20"/>
    <mergeCell ref="C10:E10"/>
    <mergeCell ref="C11:E11"/>
    <mergeCell ref="C12:E12"/>
    <mergeCell ref="C13:E13"/>
    <mergeCell ref="B18:G18"/>
    <mergeCell ref="C14:E14"/>
    <mergeCell ref="F12:G12"/>
    <mergeCell ref="K64:N64"/>
    <mergeCell ref="B71:D71"/>
    <mergeCell ref="A56:A57"/>
    <mergeCell ref="B56:J56"/>
    <mergeCell ref="X63:AD63"/>
    <mergeCell ref="AF63:AI63"/>
    <mergeCell ref="O59:R59"/>
    <mergeCell ref="AF58:AI58"/>
    <mergeCell ref="O60:R60"/>
    <mergeCell ref="O61:R61"/>
    <mergeCell ref="W56:AG57"/>
    <mergeCell ref="S70:U70"/>
    <mergeCell ref="X60:AA60"/>
    <mergeCell ref="AB60:AD60"/>
    <mergeCell ref="S56:V57"/>
    <mergeCell ref="A58:A72"/>
    <mergeCell ref="K58:M58"/>
    <mergeCell ref="B72:R72"/>
    <mergeCell ref="O62:R62"/>
    <mergeCell ref="O58:R58"/>
    <mergeCell ref="AI59:AI62"/>
    <mergeCell ref="X62:AA62"/>
    <mergeCell ref="AB62:AD62"/>
    <mergeCell ref="A83:AI83"/>
    <mergeCell ref="AF75:AI75"/>
    <mergeCell ref="W76:Y76"/>
    <mergeCell ref="Z76:AI76"/>
    <mergeCell ref="A77:A78"/>
    <mergeCell ref="B77:J77"/>
    <mergeCell ref="W77:AI78"/>
    <mergeCell ref="W79:AI81"/>
    <mergeCell ref="A73:A76"/>
    <mergeCell ref="K81:N81"/>
    <mergeCell ref="A79:A81"/>
    <mergeCell ref="K79:N79"/>
    <mergeCell ref="K76:N76"/>
    <mergeCell ref="K77:N77"/>
    <mergeCell ref="B80:B81"/>
    <mergeCell ref="B79:J79"/>
    <mergeCell ref="K78:N78"/>
    <mergeCell ref="E71:J71"/>
    <mergeCell ref="O71:R71"/>
    <mergeCell ref="K71:M71"/>
    <mergeCell ref="C59:C63"/>
    <mergeCell ref="K61:N61"/>
    <mergeCell ref="O63:R63"/>
    <mergeCell ref="K60:N60"/>
    <mergeCell ref="O64:R64"/>
    <mergeCell ref="B70:J70"/>
    <mergeCell ref="K70:N70"/>
    <mergeCell ref="O56:R57"/>
    <mergeCell ref="S79:V81"/>
    <mergeCell ref="O79:R81"/>
    <mergeCell ref="O77:R78"/>
    <mergeCell ref="S77:V78"/>
    <mergeCell ref="O73:R76"/>
    <mergeCell ref="S73:V76"/>
    <mergeCell ref="O70:R70"/>
    <mergeCell ref="S71:V71"/>
    <mergeCell ref="S72:V72"/>
  </mergeCells>
  <phoneticPr fontId="2"/>
  <dataValidations count="2">
    <dataValidation type="list" allowBlank="1" showInputMessage="1" showErrorMessage="1" sqref="AH56:AI57" xr:uid="{00000000-0002-0000-0D00-000000000000}">
      <formula1>"有・無,有,無"</formula1>
    </dataValidation>
    <dataValidation type="list" allowBlank="1" showInputMessage="1" showErrorMessage="1" sqref="AE58 AE66:AE71" xr:uid="{00000000-0002-0000-0D00-000001000000}">
      <formula1>"○"</formula1>
    </dataValidation>
  </dataValidations>
  <printOptions horizontalCentered="1" verticalCentered="1"/>
  <pageMargins left="0.59055118110236227" right="0.39370078740157483" top="0.39370078740157483" bottom="0.19685039370078741" header="0.51181102362204722" footer="0.51181102362204722"/>
  <pageSetup paperSize="9" scale="95" orientation="portrait" r:id="rId1"/>
  <headerFooter alignWithMargins="0"/>
  <rowBreaks count="1" manualBreakCount="1">
    <brk id="50" min="1" max="34"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BL36"/>
  <sheetViews>
    <sheetView view="pageBreakPreview" topLeftCell="A22" zoomScaleNormal="100" zoomScaleSheetLayoutView="100" workbookViewId="0">
      <selection activeCell="E43" sqref="E43"/>
    </sheetView>
  </sheetViews>
  <sheetFormatPr defaultColWidth="0" defaultRowHeight="13.5"/>
  <cols>
    <col min="1" max="9" width="8.625" style="168" customWidth="1"/>
    <col min="10" max="16384" width="0" style="168" hidden="1"/>
  </cols>
  <sheetData>
    <row r="1" spans="1:9" ht="20.100000000000001" customHeight="1"/>
    <row r="2" spans="1:9" ht="20.100000000000001" customHeight="1"/>
    <row r="3" spans="1:9" ht="20.100000000000001" customHeight="1"/>
    <row r="4" spans="1:9" s="31" customFormat="1" ht="20.100000000000001" customHeight="1">
      <c r="A4" s="738" t="s">
        <v>1233</v>
      </c>
      <c r="B4" s="738"/>
      <c r="C4" s="738"/>
      <c r="D4" s="738"/>
      <c r="E4" s="738"/>
      <c r="F4" s="738"/>
      <c r="G4" s="738"/>
      <c r="H4" s="738"/>
      <c r="I4" s="738"/>
    </row>
    <row r="5" spans="1:9" ht="20.100000000000001" customHeight="1">
      <c r="I5" s="31"/>
    </row>
    <row r="6" spans="1:9" s="31" customFormat="1" ht="29.25" customHeight="1">
      <c r="A6" s="739" t="s">
        <v>818</v>
      </c>
      <c r="B6" s="739"/>
      <c r="C6" s="739"/>
      <c r="D6" s="739"/>
      <c r="E6" s="739"/>
      <c r="F6" s="739"/>
      <c r="G6" s="739"/>
      <c r="H6" s="739"/>
      <c r="I6" s="739"/>
    </row>
    <row r="7" spans="1:9" ht="20.100000000000001" customHeight="1"/>
    <row r="8" spans="1:9" ht="20.100000000000001" customHeight="1"/>
    <row r="9" spans="1:9" ht="20.100000000000001" customHeight="1"/>
    <row r="10" spans="1:9" ht="20.100000000000001" customHeight="1"/>
    <row r="11" spans="1:9" ht="20.100000000000001" customHeight="1"/>
    <row r="12" spans="1:9" ht="20.100000000000001" customHeight="1"/>
    <row r="13" spans="1:9" ht="20.100000000000001" customHeight="1"/>
    <row r="14" spans="1:9" ht="20.100000000000001" customHeight="1"/>
    <row r="15" spans="1:9" ht="20.100000000000001" customHeight="1"/>
    <row r="16" spans="1:9" ht="20.100000000000001" customHeight="1"/>
    <row r="17" spans="1:64" ht="20.100000000000001" customHeight="1"/>
    <row r="18" spans="1:64" ht="20.100000000000001" customHeight="1"/>
    <row r="19" spans="1:64" s="16" customFormat="1" ht="39.950000000000003" customHeight="1">
      <c r="B19" s="740" t="s">
        <v>15</v>
      </c>
      <c r="C19" s="741"/>
      <c r="D19" s="740" t="s">
        <v>456</v>
      </c>
      <c r="E19" s="742"/>
      <c r="F19" s="742"/>
      <c r="G19" s="742"/>
      <c r="H19" s="741"/>
    </row>
    <row r="20" spans="1:64" s="42" customFormat="1" ht="39.950000000000003" customHeight="1">
      <c r="B20" s="751" t="s">
        <v>937</v>
      </c>
      <c r="C20" s="752"/>
      <c r="D20" s="753" t="s">
        <v>938</v>
      </c>
      <c r="E20" s="754"/>
      <c r="F20" s="754"/>
      <c r="G20" s="754"/>
      <c r="H20" s="755"/>
    </row>
    <row r="21" spans="1:64" s="16" customFormat="1" ht="39.950000000000003" customHeight="1">
      <c r="B21" s="746" t="s">
        <v>819</v>
      </c>
      <c r="C21" s="747"/>
      <c r="D21" s="748" t="s">
        <v>864</v>
      </c>
      <c r="E21" s="749"/>
      <c r="F21" s="749"/>
      <c r="G21" s="749"/>
      <c r="H21" s="750"/>
    </row>
    <row r="22" spans="1:64" ht="12" customHeight="1"/>
    <row r="23" spans="1:64" s="16" customFormat="1" ht="29.25" customHeight="1">
      <c r="B23" s="744" t="s">
        <v>817</v>
      </c>
      <c r="C23" s="744"/>
      <c r="D23" s="745" t="s">
        <v>864</v>
      </c>
      <c r="E23" s="745"/>
      <c r="F23" s="745"/>
      <c r="G23" s="745"/>
      <c r="H23" s="745"/>
    </row>
    <row r="24" spans="1:64" ht="18" customHeight="1">
      <c r="B24" s="743" t="s">
        <v>872</v>
      </c>
      <c r="C24" s="743"/>
      <c r="D24" s="743"/>
      <c r="E24" s="743"/>
      <c r="F24" s="743"/>
      <c r="G24" s="743"/>
      <c r="H24" s="743"/>
      <c r="I24" s="743"/>
    </row>
    <row r="25" spans="1:64" ht="18" customHeight="1">
      <c r="A25" s="362"/>
      <c r="B25" s="743"/>
      <c r="C25" s="743"/>
      <c r="D25" s="743"/>
      <c r="E25" s="743"/>
      <c r="F25" s="743"/>
      <c r="G25" s="743"/>
      <c r="H25" s="743"/>
      <c r="I25" s="743"/>
    </row>
    <row r="26" spans="1:64" ht="18" customHeight="1">
      <c r="A26" s="362"/>
      <c r="B26" s="743"/>
      <c r="C26" s="743"/>
      <c r="D26" s="743"/>
      <c r="E26" s="743"/>
      <c r="F26" s="743"/>
      <c r="G26" s="743"/>
      <c r="H26" s="743"/>
      <c r="I26" s="743"/>
    </row>
    <row r="27" spans="1:64" ht="18" customHeight="1">
      <c r="A27" s="362"/>
      <c r="B27" s="743"/>
      <c r="C27" s="743"/>
      <c r="D27" s="743"/>
      <c r="E27" s="743"/>
      <c r="F27" s="743"/>
      <c r="G27" s="743"/>
      <c r="H27" s="743"/>
      <c r="I27" s="743"/>
    </row>
    <row r="28" spans="1:64" s="3" customFormat="1" ht="18" customHeight="1">
      <c r="B28" s="3" t="s">
        <v>809</v>
      </c>
      <c r="C28" s="367"/>
      <c r="D28" s="367"/>
      <c r="E28" s="367"/>
      <c r="F28" s="367"/>
      <c r="G28" s="367"/>
      <c r="H28" s="367"/>
      <c r="I28" s="367"/>
      <c r="J28" s="367"/>
      <c r="K28" s="367"/>
      <c r="L28" s="51"/>
      <c r="M28" s="51"/>
      <c r="N28" s="51"/>
      <c r="O28" s="51"/>
      <c r="P28" s="51"/>
      <c r="Q28" s="51"/>
      <c r="R28" s="51"/>
      <c r="S28" s="51"/>
      <c r="T28" s="51"/>
      <c r="U28" s="51"/>
      <c r="V28" s="51"/>
      <c r="W28" s="51"/>
      <c r="X28" s="51"/>
      <c r="Y28" s="64"/>
      <c r="Z28" s="65"/>
      <c r="AA28" s="65"/>
      <c r="AB28" s="65"/>
      <c r="AC28" s="64"/>
      <c r="AD28" s="66"/>
      <c r="AE28" s="66"/>
      <c r="AF28" s="66"/>
      <c r="AG28" s="64"/>
      <c r="AH28" s="66"/>
      <c r="AI28" s="66"/>
      <c r="AJ28" s="66"/>
      <c r="AL28" s="121"/>
      <c r="AM28" s="121"/>
      <c r="AN28" s="121"/>
      <c r="AO28" s="121"/>
      <c r="AP28" s="121"/>
      <c r="AQ28" s="121"/>
      <c r="AR28" s="121"/>
      <c r="AS28" s="121"/>
      <c r="AT28" s="121"/>
      <c r="AU28" s="121"/>
      <c r="AV28" s="121"/>
      <c r="AW28" s="121"/>
      <c r="AX28" s="121"/>
      <c r="AY28" s="121"/>
      <c r="AZ28" s="121"/>
      <c r="BA28" s="121"/>
      <c r="BB28" s="121"/>
      <c r="BC28" s="121"/>
      <c r="BD28" s="121"/>
      <c r="BE28" s="121"/>
      <c r="BF28" s="121"/>
      <c r="BG28" s="121"/>
      <c r="BH28" s="121"/>
      <c r="BI28" s="121"/>
      <c r="BJ28" s="121"/>
      <c r="BK28" s="121"/>
      <c r="BL28" s="121"/>
    </row>
    <row r="29" spans="1:64" ht="18" customHeight="1">
      <c r="F29" s="168" t="s">
        <v>197</v>
      </c>
    </row>
    <row r="30" spans="1:64" ht="18" customHeight="1">
      <c r="B30" s="167" t="s">
        <v>789</v>
      </c>
    </row>
    <row r="31" spans="1:64" ht="18" customHeight="1"/>
    <row r="32" spans="1:64" ht="18" customHeight="1">
      <c r="B32" s="168" t="s">
        <v>811</v>
      </c>
    </row>
    <row r="33" spans="2:2" ht="12" customHeight="1"/>
    <row r="34" spans="2:2" ht="18" customHeight="1">
      <c r="B34" s="168" t="s">
        <v>812</v>
      </c>
    </row>
    <row r="35" spans="2:2" ht="18" customHeight="1">
      <c r="B35" s="168" t="s">
        <v>810</v>
      </c>
    </row>
    <row r="36" spans="2:2" ht="14.1" customHeight="1"/>
  </sheetData>
  <mergeCells count="11">
    <mergeCell ref="A4:I4"/>
    <mergeCell ref="A6:I6"/>
    <mergeCell ref="B19:C19"/>
    <mergeCell ref="D19:H19"/>
    <mergeCell ref="B24:I27"/>
    <mergeCell ref="B23:C23"/>
    <mergeCell ref="D23:H23"/>
    <mergeCell ref="B21:C21"/>
    <mergeCell ref="D21:H21"/>
    <mergeCell ref="B20:C20"/>
    <mergeCell ref="D20:H20"/>
  </mergeCells>
  <phoneticPr fontId="2"/>
  <dataValidations count="2">
    <dataValidation imeMode="hiragana" allowBlank="1" showInputMessage="1" showErrorMessage="1" sqref="A23 D23:I23 D19:H19 D21:H21" xr:uid="{00000000-0002-0000-0100-000000000000}"/>
    <dataValidation type="list" imeMode="hiragana" allowBlank="1" showInputMessage="1" showErrorMessage="1" sqref="D20:H20" xr:uid="{2E7EB030-99AB-4FB9-9141-EFA2A45C0FAA}">
      <formula1>"実地,書面"</formula1>
    </dataValidation>
  </dataValidations>
  <printOptions horizontalCentered="1" verticalCentered="1"/>
  <pageMargins left="0.78740157480314965" right="0.78740157480314965" top="0.59055118110236227" bottom="0.78740157480314965" header="0.51181102362204722" footer="0.51181102362204722"/>
  <pageSetup paperSize="9" orientation="portrait" blackAndWhite="1" cellComments="asDisplayed"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L832"/>
  <sheetViews>
    <sheetView view="pageBreakPreview" zoomScale="110" zoomScaleNormal="110" zoomScaleSheetLayoutView="110" workbookViewId="0">
      <selection activeCell="H49" sqref="H49"/>
    </sheetView>
  </sheetViews>
  <sheetFormatPr defaultColWidth="0" defaultRowHeight="12"/>
  <cols>
    <col min="1" max="1" width="2.625" style="1" customWidth="1"/>
    <col min="2" max="10" width="8.625" style="1" customWidth="1"/>
    <col min="11" max="11" width="6.625" style="1" customWidth="1"/>
    <col min="12" max="12" width="4.625" style="62" customWidth="1"/>
    <col min="13" max="16384" width="0" style="1" hidden="1"/>
  </cols>
  <sheetData>
    <row r="1" spans="1:12" s="76" customFormat="1" ht="22.5" customHeight="1">
      <c r="A1" s="757" t="s">
        <v>822</v>
      </c>
      <c r="B1" s="757"/>
      <c r="C1" s="757"/>
      <c r="D1" s="757"/>
      <c r="E1" s="757"/>
      <c r="F1" s="757"/>
      <c r="G1" s="757"/>
      <c r="H1" s="757"/>
      <c r="I1" s="757"/>
      <c r="J1" s="757"/>
      <c r="K1" s="757"/>
      <c r="L1" s="757"/>
    </row>
    <row r="2" spans="1:12" s="552" customFormat="1" ht="15" customHeight="1">
      <c r="A2" s="719"/>
      <c r="B2" s="719"/>
      <c r="C2" s="719"/>
      <c r="D2" s="719"/>
      <c r="E2" s="719"/>
      <c r="F2" s="719"/>
      <c r="G2" s="722"/>
      <c r="H2" s="719"/>
      <c r="I2" s="719"/>
      <c r="J2" s="719"/>
      <c r="K2" s="49"/>
      <c r="L2" s="51" t="s">
        <v>359</v>
      </c>
    </row>
    <row r="3" spans="1:12" s="552" customFormat="1" ht="15" customHeight="1">
      <c r="A3" s="552" t="s">
        <v>463</v>
      </c>
      <c r="I3" s="756" t="s">
        <v>285</v>
      </c>
      <c r="J3" s="756"/>
      <c r="K3" s="756"/>
      <c r="L3" s="40">
        <v>1</v>
      </c>
    </row>
    <row r="4" spans="1:12" s="552" customFormat="1" ht="15" customHeight="1">
      <c r="L4" s="40"/>
    </row>
    <row r="5" spans="1:12" s="552" customFormat="1" ht="15" customHeight="1">
      <c r="A5" s="552" t="s">
        <v>787</v>
      </c>
      <c r="I5" s="756" t="s">
        <v>285</v>
      </c>
      <c r="J5" s="756"/>
      <c r="K5" s="756"/>
      <c r="L5" s="40">
        <v>1</v>
      </c>
    </row>
    <row r="6" spans="1:12" s="552" customFormat="1" ht="15" customHeight="1">
      <c r="L6" s="40"/>
    </row>
    <row r="7" spans="1:12" s="552" customFormat="1" ht="15" customHeight="1">
      <c r="A7" s="464" t="s">
        <v>939</v>
      </c>
      <c r="B7" s="464"/>
      <c r="C7" s="464"/>
      <c r="D7" s="464"/>
      <c r="E7" s="464"/>
      <c r="F7" s="464"/>
      <c r="G7" s="464"/>
      <c r="H7" s="464"/>
      <c r="I7" s="756" t="s">
        <v>285</v>
      </c>
      <c r="J7" s="756"/>
      <c r="K7" s="756"/>
      <c r="L7" s="40">
        <v>1</v>
      </c>
    </row>
    <row r="8" spans="1:12" s="552" customFormat="1" ht="15" customHeight="1">
      <c r="L8" s="40"/>
    </row>
    <row r="9" spans="1:12" s="552" customFormat="1" ht="15" customHeight="1">
      <c r="A9" s="552" t="s">
        <v>940</v>
      </c>
      <c r="I9" s="756" t="s">
        <v>285</v>
      </c>
      <c r="J9" s="756"/>
      <c r="K9" s="756"/>
      <c r="L9" s="40">
        <v>2</v>
      </c>
    </row>
    <row r="10" spans="1:12" s="552" customFormat="1" ht="15" customHeight="1">
      <c r="B10" s="552" t="s">
        <v>286</v>
      </c>
      <c r="L10" s="40"/>
    </row>
    <row r="11" spans="1:12" s="552" customFormat="1" ht="15" customHeight="1">
      <c r="B11" s="552" t="s">
        <v>5</v>
      </c>
      <c r="L11" s="40"/>
    </row>
    <row r="12" spans="1:12" s="552" customFormat="1" ht="15" customHeight="1">
      <c r="B12" s="552" t="s">
        <v>287</v>
      </c>
      <c r="L12" s="40"/>
    </row>
    <row r="13" spans="1:12" s="552" customFormat="1" ht="15" customHeight="1">
      <c r="B13" s="552" t="s">
        <v>6</v>
      </c>
      <c r="L13" s="40"/>
    </row>
    <row r="14" spans="1:12" s="552" customFormat="1" ht="15" customHeight="1">
      <c r="L14" s="40"/>
    </row>
    <row r="15" spans="1:12" s="552" customFormat="1" ht="15" customHeight="1">
      <c r="A15" s="552" t="s">
        <v>944</v>
      </c>
      <c r="I15" s="756" t="s">
        <v>285</v>
      </c>
      <c r="J15" s="756"/>
      <c r="K15" s="756"/>
      <c r="L15" s="552">
        <v>3</v>
      </c>
    </row>
    <row r="16" spans="1:12" s="552" customFormat="1" ht="15" customHeight="1">
      <c r="B16" s="552" t="s">
        <v>64</v>
      </c>
      <c r="I16" s="756"/>
      <c r="J16" s="756"/>
      <c r="K16" s="756"/>
      <c r="L16" s="40"/>
    </row>
    <row r="17" spans="1:12" s="552" customFormat="1" ht="15" customHeight="1">
      <c r="B17" s="552" t="s">
        <v>288</v>
      </c>
      <c r="I17" s="756"/>
      <c r="J17" s="756"/>
      <c r="K17" s="756"/>
      <c r="L17" s="40"/>
    </row>
    <row r="18" spans="1:12" s="552" customFormat="1" ht="15" customHeight="1">
      <c r="L18" s="40"/>
    </row>
    <row r="19" spans="1:12" s="552" customFormat="1" ht="15" customHeight="1">
      <c r="A19" s="552" t="s">
        <v>945</v>
      </c>
      <c r="I19" s="756" t="s">
        <v>285</v>
      </c>
      <c r="J19" s="756"/>
      <c r="K19" s="756"/>
      <c r="L19" s="40">
        <v>5</v>
      </c>
    </row>
    <row r="20" spans="1:12" s="552" customFormat="1" ht="15" customHeight="1">
      <c r="B20" s="552" t="s">
        <v>7</v>
      </c>
      <c r="I20" s="756"/>
      <c r="J20" s="756"/>
      <c r="K20" s="756"/>
      <c r="L20" s="40"/>
    </row>
    <row r="21" spans="1:12" s="552" customFormat="1" ht="15" customHeight="1">
      <c r="B21" s="552" t="s">
        <v>51</v>
      </c>
      <c r="I21" s="756"/>
      <c r="J21" s="756"/>
      <c r="K21" s="756"/>
      <c r="L21" s="40"/>
    </row>
    <row r="22" spans="1:12" s="552" customFormat="1" ht="15" customHeight="1">
      <c r="B22" s="552" t="s">
        <v>289</v>
      </c>
      <c r="I22" s="756"/>
      <c r="J22" s="756"/>
      <c r="K22" s="756"/>
      <c r="L22" s="40"/>
    </row>
    <row r="23" spans="1:12" s="552" customFormat="1" ht="15" customHeight="1">
      <c r="L23" s="40"/>
    </row>
    <row r="24" spans="1:12" s="552" customFormat="1" ht="15" customHeight="1">
      <c r="A24" s="552" t="s">
        <v>946</v>
      </c>
      <c r="I24" s="756" t="s">
        <v>285</v>
      </c>
      <c r="J24" s="756"/>
      <c r="K24" s="756"/>
      <c r="L24" s="40">
        <v>6</v>
      </c>
    </row>
    <row r="25" spans="1:12" s="552" customFormat="1" ht="15" customHeight="1">
      <c r="B25" s="552" t="s">
        <v>60</v>
      </c>
      <c r="L25" s="40"/>
    </row>
    <row r="26" spans="1:12" s="552" customFormat="1" ht="15" customHeight="1">
      <c r="B26" s="552" t="s">
        <v>61</v>
      </c>
      <c r="L26" s="40"/>
    </row>
    <row r="27" spans="1:12" s="552" customFormat="1" ht="15" customHeight="1">
      <c r="B27" s="552" t="s">
        <v>62</v>
      </c>
      <c r="L27" s="40"/>
    </row>
    <row r="28" spans="1:12" s="552" customFormat="1" ht="15" customHeight="1">
      <c r="L28" s="40"/>
    </row>
    <row r="29" spans="1:12" s="552" customFormat="1" ht="15" customHeight="1">
      <c r="A29" s="552" t="s">
        <v>947</v>
      </c>
      <c r="I29" s="756" t="s">
        <v>285</v>
      </c>
      <c r="J29" s="756"/>
      <c r="K29" s="756"/>
      <c r="L29" s="40">
        <v>8</v>
      </c>
    </row>
    <row r="30" spans="1:12" s="552" customFormat="1" ht="15" customHeight="1">
      <c r="B30" s="552" t="s">
        <v>411</v>
      </c>
      <c r="I30" s="756"/>
      <c r="J30" s="756"/>
      <c r="K30" s="756"/>
      <c r="L30" s="40"/>
    </row>
    <row r="31" spans="1:12" s="552" customFormat="1" ht="15" customHeight="1">
      <c r="B31" s="552" t="s">
        <v>412</v>
      </c>
      <c r="I31" s="756"/>
      <c r="J31" s="756"/>
      <c r="K31" s="756"/>
      <c r="L31" s="40"/>
    </row>
    <row r="32" spans="1:12" s="552" customFormat="1" ht="15" customHeight="1">
      <c r="B32" s="464" t="s">
        <v>948</v>
      </c>
      <c r="I32" s="719"/>
      <c r="J32" s="719"/>
      <c r="K32" s="719"/>
      <c r="L32" s="40"/>
    </row>
    <row r="33" spans="1:12" s="552" customFormat="1" ht="15" customHeight="1">
      <c r="B33" s="552" t="s">
        <v>949</v>
      </c>
      <c r="I33" s="756"/>
      <c r="J33" s="756"/>
      <c r="K33" s="756"/>
      <c r="L33" s="40"/>
    </row>
    <row r="34" spans="1:12" s="552" customFormat="1" ht="15" customHeight="1">
      <c r="L34" s="40"/>
    </row>
    <row r="35" spans="1:12" s="552" customFormat="1" ht="15" customHeight="1">
      <c r="A35" s="552" t="s">
        <v>950</v>
      </c>
      <c r="I35" s="756" t="s">
        <v>290</v>
      </c>
      <c r="J35" s="756"/>
      <c r="K35" s="756"/>
      <c r="L35" s="40">
        <v>12</v>
      </c>
    </row>
    <row r="36" spans="1:12" s="552" customFormat="1" ht="15" customHeight="1">
      <c r="B36" s="552" t="s">
        <v>836</v>
      </c>
      <c r="I36" s="756"/>
      <c r="J36" s="756"/>
      <c r="K36" s="756"/>
      <c r="L36" s="40"/>
    </row>
    <row r="37" spans="1:12" s="552" customFormat="1" ht="15" customHeight="1">
      <c r="B37" s="552" t="s">
        <v>885</v>
      </c>
      <c r="I37" s="756"/>
      <c r="J37" s="756"/>
      <c r="K37" s="756"/>
      <c r="L37" s="40"/>
    </row>
    <row r="38" spans="1:12" s="552" customFormat="1" ht="15" customHeight="1">
      <c r="L38" s="40"/>
    </row>
    <row r="39" spans="1:12" s="552" customFormat="1" ht="15" customHeight="1">
      <c r="A39" s="721" t="s">
        <v>951</v>
      </c>
      <c r="B39" s="464"/>
      <c r="C39" s="464"/>
      <c r="D39" s="464"/>
      <c r="E39" s="464"/>
      <c r="F39" s="464"/>
      <c r="G39" s="464"/>
      <c r="H39" s="464"/>
      <c r="I39" s="756" t="s">
        <v>285</v>
      </c>
      <c r="J39" s="756"/>
      <c r="K39" s="756"/>
      <c r="L39" s="552">
        <v>13</v>
      </c>
    </row>
    <row r="40" spans="1:12" s="552" customFormat="1" ht="15" customHeight="1">
      <c r="A40" s="721"/>
      <c r="B40" s="464"/>
      <c r="C40" s="464"/>
      <c r="D40" s="464"/>
      <c r="E40" s="464"/>
      <c r="F40" s="464"/>
      <c r="G40" s="464"/>
      <c r="H40" s="464"/>
      <c r="I40" s="464"/>
      <c r="J40" s="464"/>
      <c r="K40" s="720"/>
    </row>
    <row r="41" spans="1:12" s="552" customFormat="1" ht="15" customHeight="1">
      <c r="A41" s="721" t="s">
        <v>1053</v>
      </c>
      <c r="B41" s="464"/>
      <c r="C41" s="464"/>
      <c r="D41" s="464"/>
      <c r="E41" s="464"/>
      <c r="F41" s="464"/>
      <c r="G41" s="464"/>
      <c r="H41" s="464"/>
      <c r="I41" s="756" t="s">
        <v>285</v>
      </c>
      <c r="J41" s="756"/>
      <c r="K41" s="756"/>
      <c r="L41" s="552">
        <v>13</v>
      </c>
    </row>
    <row r="42" spans="1:12" s="552" customFormat="1" ht="15" customHeight="1">
      <c r="A42" s="464"/>
      <c r="B42" s="464" t="s">
        <v>952</v>
      </c>
      <c r="C42" s="464"/>
      <c r="D42" s="464"/>
      <c r="E42" s="464"/>
      <c r="F42" s="464"/>
      <c r="G42" s="464"/>
      <c r="H42" s="464"/>
      <c r="I42" s="464"/>
      <c r="J42" s="464"/>
      <c r="K42" s="720"/>
    </row>
    <row r="43" spans="1:12" s="552" customFormat="1" ht="15" customHeight="1">
      <c r="A43" s="464"/>
      <c r="B43" s="464" t="s">
        <v>953</v>
      </c>
      <c r="C43" s="464"/>
      <c r="D43" s="464"/>
      <c r="E43" s="464"/>
      <c r="F43" s="464"/>
      <c r="G43" s="464"/>
      <c r="H43" s="464"/>
      <c r="I43" s="464"/>
      <c r="J43" s="464"/>
      <c r="K43" s="720"/>
    </row>
    <row r="44" spans="1:12" s="552" customFormat="1" ht="15" customHeight="1">
      <c r="A44" s="682"/>
      <c r="B44" s="682"/>
      <c r="C44" s="682"/>
      <c r="D44" s="682"/>
      <c r="E44" s="682"/>
      <c r="F44" s="682"/>
      <c r="G44" s="682"/>
      <c r="H44" s="464"/>
      <c r="I44" s="464"/>
      <c r="J44" s="464"/>
      <c r="K44" s="682"/>
      <c r="L44" s="719"/>
    </row>
    <row r="45" spans="1:12" s="552" customFormat="1" ht="15" customHeight="1">
      <c r="A45" s="464" t="s">
        <v>954</v>
      </c>
      <c r="B45" s="464"/>
      <c r="C45" s="464"/>
      <c r="D45" s="464"/>
      <c r="E45" s="464"/>
      <c r="F45" s="464"/>
      <c r="G45" s="464"/>
      <c r="H45" s="464"/>
      <c r="I45" s="756" t="s">
        <v>285</v>
      </c>
      <c r="J45" s="756"/>
      <c r="K45" s="756"/>
      <c r="L45" s="552">
        <v>14</v>
      </c>
    </row>
    <row r="46" spans="1:12" s="552" customFormat="1" ht="15" customHeight="1">
      <c r="A46" s="464"/>
      <c r="B46" s="464" t="s">
        <v>955</v>
      </c>
      <c r="C46" s="464"/>
      <c r="D46" s="464"/>
      <c r="E46" s="464"/>
      <c r="F46" s="464"/>
      <c r="G46" s="464"/>
      <c r="H46" s="464"/>
      <c r="I46" s="464"/>
      <c r="J46" s="464"/>
      <c r="K46" s="720"/>
    </row>
    <row r="47" spans="1:12" s="552" customFormat="1" ht="15" customHeight="1">
      <c r="A47" s="464"/>
      <c r="B47" s="464" t="s">
        <v>956</v>
      </c>
      <c r="C47" s="464"/>
      <c r="D47" s="464"/>
      <c r="E47" s="464"/>
      <c r="F47" s="464"/>
      <c r="G47" s="464"/>
      <c r="H47" s="464"/>
      <c r="I47" s="464"/>
      <c r="J47" s="464"/>
      <c r="K47" s="720"/>
    </row>
    <row r="48" spans="1:12" s="552" customFormat="1" ht="15" customHeight="1">
      <c r="H48" s="464"/>
      <c r="I48" s="464"/>
      <c r="J48" s="464"/>
      <c r="L48" s="40"/>
    </row>
    <row r="49" spans="1:12" s="552" customFormat="1" ht="15" customHeight="1">
      <c r="A49" s="464" t="s">
        <v>1213</v>
      </c>
      <c r="B49" s="464"/>
      <c r="C49" s="464"/>
      <c r="D49" s="464"/>
      <c r="E49" s="464"/>
      <c r="F49" s="464"/>
      <c r="G49" s="464"/>
      <c r="H49" s="464"/>
      <c r="I49" s="756" t="s">
        <v>285</v>
      </c>
      <c r="J49" s="756"/>
      <c r="K49" s="756"/>
      <c r="L49" s="552">
        <f>L45+1</f>
        <v>15</v>
      </c>
    </row>
    <row r="50" spans="1:12" s="552" customFormat="1" ht="15" customHeight="1">
      <c r="A50" s="464"/>
      <c r="B50" s="464" t="s">
        <v>957</v>
      </c>
      <c r="C50" s="464"/>
      <c r="D50" s="464"/>
      <c r="E50" s="464"/>
      <c r="F50" s="464"/>
      <c r="G50" s="464"/>
      <c r="H50" s="464"/>
      <c r="I50" s="464"/>
      <c r="J50" s="464"/>
      <c r="K50" s="720"/>
    </row>
    <row r="51" spans="1:12" s="552" customFormat="1" ht="15" customHeight="1">
      <c r="A51" s="464"/>
      <c r="B51" s="464" t="s">
        <v>958</v>
      </c>
      <c r="C51" s="464"/>
      <c r="D51" s="464"/>
      <c r="E51" s="464"/>
      <c r="F51" s="464"/>
      <c r="G51" s="464"/>
      <c r="H51" s="464"/>
      <c r="I51" s="464"/>
      <c r="J51" s="464"/>
      <c r="K51" s="720"/>
    </row>
    <row r="52" spans="1:12" s="552" customFormat="1" ht="15" customHeight="1">
      <c r="A52" s="464"/>
      <c r="B52" s="464" t="s">
        <v>959</v>
      </c>
      <c r="C52" s="464"/>
      <c r="D52" s="464"/>
      <c r="E52" s="464"/>
      <c r="F52" s="464"/>
      <c r="G52" s="464"/>
      <c r="H52" s="464"/>
      <c r="I52" s="464"/>
      <c r="J52" s="464"/>
      <c r="K52" s="720"/>
    </row>
    <row r="53" spans="1:12" s="552" customFormat="1" ht="15" customHeight="1">
      <c r="H53" s="464"/>
      <c r="I53" s="464"/>
      <c r="J53" s="464"/>
      <c r="L53" s="40"/>
    </row>
    <row r="54" spans="1:12" s="552" customFormat="1" ht="15" customHeight="1">
      <c r="A54" s="464" t="s">
        <v>1214</v>
      </c>
      <c r="B54" s="464"/>
      <c r="C54" s="464"/>
      <c r="D54" s="464"/>
      <c r="E54" s="464"/>
      <c r="F54" s="464"/>
      <c r="G54" s="464"/>
      <c r="H54" s="464"/>
      <c r="I54" s="756" t="s">
        <v>285</v>
      </c>
      <c r="J54" s="756"/>
      <c r="K54" s="756"/>
      <c r="L54" s="552">
        <v>15</v>
      </c>
    </row>
    <row r="55" spans="1:12" s="552" customFormat="1" ht="15" customHeight="1">
      <c r="A55" s="464"/>
      <c r="B55" s="464" t="s">
        <v>328</v>
      </c>
      <c r="C55" s="464"/>
      <c r="D55" s="464"/>
      <c r="E55" s="464"/>
      <c r="F55" s="464"/>
      <c r="G55" s="464"/>
      <c r="H55" s="464"/>
      <c r="I55" s="464"/>
      <c r="J55" s="464"/>
      <c r="K55" s="720"/>
    </row>
    <row r="56" spans="1:12" s="552" customFormat="1" ht="15" customHeight="1">
      <c r="A56" s="464"/>
      <c r="B56" s="464" t="s">
        <v>291</v>
      </c>
      <c r="C56" s="464"/>
      <c r="D56" s="464"/>
      <c r="E56" s="464"/>
      <c r="F56" s="464"/>
      <c r="G56" s="464"/>
      <c r="H56" s="464"/>
      <c r="I56" s="464"/>
      <c r="J56" s="464"/>
      <c r="K56" s="464"/>
    </row>
    <row r="57" spans="1:12" s="552" customFormat="1" ht="15" customHeight="1">
      <c r="A57" s="464"/>
      <c r="B57" s="464"/>
      <c r="C57" s="464"/>
      <c r="D57" s="464"/>
      <c r="E57" s="464"/>
      <c r="F57" s="464"/>
      <c r="G57" s="464"/>
      <c r="H57" s="464"/>
      <c r="I57" s="464"/>
      <c r="J57" s="464"/>
      <c r="K57" s="464"/>
    </row>
    <row r="58" spans="1:12" s="552" customFormat="1" ht="15" customHeight="1">
      <c r="A58" s="464" t="s">
        <v>1216</v>
      </c>
      <c r="B58" s="464"/>
      <c r="C58" s="464"/>
      <c r="D58" s="464"/>
      <c r="E58" s="464"/>
      <c r="F58" s="464"/>
      <c r="G58" s="464"/>
      <c r="H58" s="464"/>
      <c r="I58" s="756" t="s">
        <v>285</v>
      </c>
      <c r="J58" s="756"/>
      <c r="K58" s="756"/>
      <c r="L58" s="552">
        <v>16</v>
      </c>
    </row>
    <row r="59" spans="1:12" s="552" customFormat="1" ht="15" customHeight="1">
      <c r="A59" s="464"/>
      <c r="B59" s="464" t="s">
        <v>960</v>
      </c>
      <c r="C59" s="464"/>
      <c r="D59" s="464"/>
      <c r="E59" s="464"/>
      <c r="F59" s="464"/>
      <c r="G59" s="464"/>
      <c r="H59" s="464"/>
      <c r="I59" s="464"/>
      <c r="J59" s="464"/>
      <c r="K59" s="464"/>
    </row>
    <row r="60" spans="1:12" s="552" customFormat="1" ht="15" customHeight="1">
      <c r="A60" s="464"/>
      <c r="B60" s="464" t="s">
        <v>961</v>
      </c>
      <c r="C60" s="464"/>
      <c r="D60" s="464"/>
      <c r="E60" s="464"/>
      <c r="F60" s="464"/>
      <c r="G60" s="464"/>
      <c r="H60" s="464"/>
      <c r="I60" s="464"/>
      <c r="J60" s="464"/>
      <c r="K60" s="464"/>
    </row>
    <row r="61" spans="1:12" s="552" customFormat="1" ht="15" customHeight="1">
      <c r="A61" s="464"/>
      <c r="B61" s="464" t="s">
        <v>962</v>
      </c>
      <c r="C61" s="464"/>
      <c r="D61" s="464"/>
      <c r="E61" s="464"/>
      <c r="F61" s="464"/>
      <c r="G61" s="464"/>
      <c r="H61" s="464"/>
      <c r="I61" s="464"/>
      <c r="J61" s="464"/>
      <c r="K61" s="464"/>
    </row>
    <row r="62" spans="1:12" s="552" customFormat="1" ht="15" customHeight="1">
      <c r="A62" s="464"/>
      <c r="B62" s="464" t="s">
        <v>963</v>
      </c>
      <c r="C62" s="464"/>
      <c r="D62" s="464"/>
      <c r="E62" s="464"/>
      <c r="F62" s="464"/>
      <c r="G62" s="464"/>
      <c r="H62" s="464"/>
      <c r="I62" s="464"/>
      <c r="J62" s="464"/>
      <c r="K62" s="464"/>
    </row>
    <row r="63" spans="1:12" s="552" customFormat="1" ht="15" customHeight="1">
      <c r="A63" s="464"/>
      <c r="B63" s="464" t="s">
        <v>964</v>
      </c>
      <c r="C63" s="464"/>
      <c r="D63" s="464"/>
      <c r="E63" s="464"/>
      <c r="F63" s="464"/>
      <c r="G63" s="464"/>
      <c r="H63" s="464"/>
      <c r="I63" s="464"/>
      <c r="J63" s="464"/>
      <c r="K63" s="464"/>
    </row>
    <row r="64" spans="1:12" s="552" customFormat="1" ht="15" customHeight="1">
      <c r="A64" s="464"/>
      <c r="B64" s="464" t="s">
        <v>965</v>
      </c>
      <c r="C64" s="464"/>
      <c r="D64" s="464"/>
      <c r="E64" s="464"/>
      <c r="F64" s="464"/>
      <c r="G64" s="464"/>
      <c r="H64" s="464"/>
      <c r="I64" s="464"/>
      <c r="J64" s="464"/>
      <c r="K64" s="464"/>
    </row>
    <row r="65" spans="1:12" s="552" customFormat="1" ht="15" customHeight="1">
      <c r="A65" s="464"/>
      <c r="B65" s="464" t="s">
        <v>966</v>
      </c>
      <c r="C65" s="464"/>
      <c r="D65" s="464"/>
      <c r="E65" s="464"/>
      <c r="F65" s="464"/>
      <c r="G65" s="464"/>
      <c r="H65" s="464"/>
      <c r="I65" s="464"/>
      <c r="J65" s="464"/>
      <c r="K65" s="464"/>
    </row>
    <row r="66" spans="1:12" s="552" customFormat="1" ht="15" customHeight="1">
      <c r="A66" s="464"/>
      <c r="B66" s="464" t="s">
        <v>967</v>
      </c>
      <c r="C66" s="464"/>
      <c r="D66" s="464"/>
      <c r="E66" s="464"/>
      <c r="F66" s="464"/>
      <c r="G66" s="464"/>
      <c r="H66" s="464"/>
      <c r="I66" s="464"/>
      <c r="J66" s="464"/>
      <c r="K66" s="464"/>
    </row>
    <row r="67" spans="1:12" s="552" customFormat="1" ht="15" customHeight="1">
      <c r="A67" s="464"/>
      <c r="B67" s="464" t="s">
        <v>968</v>
      </c>
      <c r="C67" s="464"/>
      <c r="D67" s="464"/>
      <c r="E67" s="464"/>
      <c r="F67" s="464"/>
      <c r="G67" s="464"/>
      <c r="H67" s="464"/>
      <c r="I67" s="464"/>
      <c r="J67" s="464"/>
      <c r="K67" s="464"/>
    </row>
    <row r="68" spans="1:12" s="552" customFormat="1" ht="15" customHeight="1">
      <c r="A68" s="464"/>
      <c r="B68" s="464" t="s">
        <v>969</v>
      </c>
      <c r="C68" s="464"/>
      <c r="D68" s="464"/>
      <c r="E68" s="464"/>
      <c r="F68" s="464"/>
      <c r="G68" s="464"/>
      <c r="H68" s="464"/>
      <c r="I68" s="464"/>
      <c r="J68" s="464"/>
      <c r="K68" s="464"/>
    </row>
    <row r="69" spans="1:12" s="552" customFormat="1" ht="15" customHeight="1">
      <c r="A69" s="464"/>
      <c r="B69" s="464" t="s">
        <v>970</v>
      </c>
      <c r="C69" s="464"/>
      <c r="D69" s="464"/>
      <c r="E69" s="464"/>
      <c r="F69" s="464"/>
      <c r="G69" s="464"/>
      <c r="H69" s="464"/>
      <c r="I69" s="464"/>
      <c r="J69" s="464"/>
      <c r="K69" s="464"/>
    </row>
    <row r="70" spans="1:12" s="552" customFormat="1" ht="15" customHeight="1">
      <c r="A70" s="464"/>
      <c r="B70" s="464" t="s">
        <v>1232</v>
      </c>
      <c r="C70" s="464"/>
      <c r="D70" s="464"/>
      <c r="E70" s="464"/>
      <c r="F70" s="464"/>
      <c r="G70" s="464"/>
      <c r="H70" s="464"/>
      <c r="I70" s="464"/>
      <c r="J70" s="464"/>
      <c r="K70" s="464"/>
    </row>
    <row r="71" spans="1:12" s="552" customFormat="1" ht="15" customHeight="1">
      <c r="A71" s="464"/>
      <c r="B71" s="464"/>
      <c r="C71" s="464"/>
      <c r="D71" s="464"/>
      <c r="E71" s="464"/>
      <c r="F71" s="464"/>
      <c r="G71" s="464"/>
      <c r="H71" s="464"/>
      <c r="I71" s="464"/>
      <c r="J71" s="464"/>
      <c r="K71" s="464"/>
    </row>
    <row r="72" spans="1:12" s="552" customFormat="1" ht="15" customHeight="1">
      <c r="A72" s="721" t="s">
        <v>1217</v>
      </c>
      <c r="B72" s="464"/>
      <c r="C72" s="464"/>
      <c r="D72" s="464"/>
      <c r="E72" s="464"/>
      <c r="F72" s="464"/>
      <c r="G72" s="464"/>
      <c r="H72" s="464"/>
      <c r="I72" s="756" t="s">
        <v>285</v>
      </c>
      <c r="J72" s="756"/>
      <c r="K72" s="756"/>
      <c r="L72" s="552">
        <v>19</v>
      </c>
    </row>
    <row r="73" spans="1:12" ht="17.100000000000001" customHeight="1">
      <c r="A73" s="464"/>
      <c r="B73" s="464" t="s">
        <v>177</v>
      </c>
      <c r="C73" s="464"/>
      <c r="D73" s="464"/>
      <c r="E73" s="464"/>
      <c r="F73" s="464"/>
      <c r="G73" s="464"/>
      <c r="H73" s="464"/>
      <c r="I73" s="464"/>
      <c r="J73" s="464"/>
      <c r="K73" s="464"/>
      <c r="L73" s="552"/>
    </row>
    <row r="74" spans="1:12" s="552" customFormat="1" ht="15" customHeight="1">
      <c r="A74" s="464"/>
      <c r="B74" s="464" t="s">
        <v>1319</v>
      </c>
      <c r="C74" s="464"/>
      <c r="D74" s="464"/>
      <c r="E74" s="464"/>
      <c r="F74" s="464"/>
      <c r="G74" s="464"/>
      <c r="H74" s="464"/>
      <c r="I74" s="464"/>
      <c r="J74" s="464"/>
      <c r="K74" s="464"/>
    </row>
    <row r="75" spans="1:12" s="552" customFormat="1" ht="15" customHeight="1">
      <c r="H75" s="464"/>
      <c r="I75" s="464"/>
      <c r="J75" s="464"/>
    </row>
    <row r="76" spans="1:12" ht="17.100000000000001" customHeight="1">
      <c r="A76" s="552" t="s">
        <v>1327</v>
      </c>
      <c r="B76" s="552"/>
      <c r="C76" s="552"/>
      <c r="D76" s="552"/>
      <c r="E76" s="552"/>
      <c r="F76" s="552"/>
      <c r="G76" s="552"/>
      <c r="H76" s="464"/>
      <c r="I76" s="464"/>
      <c r="J76" s="464"/>
      <c r="K76" s="552"/>
      <c r="L76" s="40"/>
    </row>
    <row r="77" spans="1:12" ht="17.100000000000001" customHeight="1">
      <c r="A77" s="552"/>
      <c r="B77" s="552"/>
      <c r="C77" s="552"/>
      <c r="D77" s="552"/>
      <c r="E77" s="552"/>
      <c r="F77" s="552"/>
      <c r="G77" s="552"/>
      <c r="H77" s="464"/>
      <c r="I77" s="464"/>
      <c r="J77" s="464"/>
      <c r="K77" s="552"/>
      <c r="L77" s="40"/>
    </row>
    <row r="78" spans="1:12" ht="17.100000000000001" customHeight="1">
      <c r="A78" s="552" t="s">
        <v>1328</v>
      </c>
      <c r="B78" s="552"/>
      <c r="C78" s="552"/>
      <c r="D78" s="552"/>
      <c r="E78" s="552"/>
      <c r="F78" s="552"/>
      <c r="G78" s="552"/>
      <c r="H78" s="464"/>
      <c r="I78" s="464"/>
      <c r="J78" s="464"/>
      <c r="K78" s="552"/>
      <c r="L78" s="40"/>
    </row>
    <row r="79" spans="1:12" ht="17.100000000000001" customHeight="1"/>
    <row r="80" spans="1:12" ht="17.100000000000001" customHeight="1">
      <c r="A80" s="552" t="s">
        <v>1329</v>
      </c>
      <c r="B80" s="552"/>
      <c r="C80" s="552"/>
      <c r="D80" s="552"/>
      <c r="E80" s="552"/>
      <c r="F80" s="552"/>
      <c r="G80" s="552"/>
      <c r="H80" s="552"/>
      <c r="I80" s="720"/>
      <c r="J80" s="552"/>
      <c r="K80" s="552"/>
      <c r="L80" s="40"/>
    </row>
    <row r="81" spans="1:1" ht="17.100000000000001" customHeight="1"/>
    <row r="82" spans="1:1" ht="17.100000000000001" customHeight="1">
      <c r="A82" s="552" t="s">
        <v>1330</v>
      </c>
    </row>
    <row r="83" spans="1:1" ht="17.100000000000001" customHeight="1"/>
    <row r="84" spans="1:1" ht="17.100000000000001" customHeight="1"/>
    <row r="85" spans="1:1" ht="17.100000000000001" customHeight="1"/>
    <row r="86" spans="1:1" ht="17.100000000000001" customHeight="1"/>
    <row r="87" spans="1:1" ht="17.100000000000001" customHeight="1"/>
    <row r="88" spans="1:1" ht="17.100000000000001" customHeight="1"/>
    <row r="89" spans="1:1" ht="17.100000000000001" customHeight="1"/>
    <row r="90" spans="1:1" ht="17.100000000000001" customHeight="1"/>
    <row r="91" spans="1:1" ht="17.100000000000001" customHeight="1"/>
    <row r="92" spans="1:1" ht="17.100000000000001" customHeight="1"/>
    <row r="93" spans="1:1" ht="17.100000000000001" customHeight="1"/>
    <row r="94" spans="1:1" ht="17.100000000000001" customHeight="1"/>
    <row r="95" spans="1:1" ht="17.100000000000001" customHeight="1"/>
    <row r="96" spans="1:1" ht="17.100000000000001" customHeight="1"/>
    <row r="97" ht="17.100000000000001" customHeight="1"/>
    <row r="98" ht="17.100000000000001" customHeight="1"/>
    <row r="99" ht="17.100000000000001" customHeight="1"/>
    <row r="100" ht="17.100000000000001" customHeight="1"/>
    <row r="101" ht="17.100000000000001" customHeight="1"/>
    <row r="102" ht="17.100000000000001" customHeight="1"/>
    <row r="103" ht="17.100000000000001" customHeight="1"/>
    <row r="104" ht="17.100000000000001" customHeight="1"/>
    <row r="105" ht="17.100000000000001" customHeight="1"/>
    <row r="106" ht="17.100000000000001" customHeight="1"/>
    <row r="107" ht="17.100000000000001" customHeight="1"/>
    <row r="108" ht="17.100000000000001" customHeight="1"/>
    <row r="109" ht="17.100000000000001" customHeight="1"/>
    <row r="110" ht="17.100000000000001" customHeight="1"/>
    <row r="111" ht="17.100000000000001" customHeight="1"/>
    <row r="112" ht="17.100000000000001" customHeight="1"/>
    <row r="113" ht="17.100000000000001" customHeight="1"/>
    <row r="114" ht="17.100000000000001" customHeight="1"/>
    <row r="115" ht="17.100000000000001" customHeight="1"/>
    <row r="116" ht="17.100000000000001" customHeight="1"/>
    <row r="117" ht="17.100000000000001" customHeight="1"/>
    <row r="118" ht="17.100000000000001" customHeight="1"/>
    <row r="119" ht="17.100000000000001" customHeight="1"/>
    <row r="120" ht="17.100000000000001" customHeight="1"/>
    <row r="121" ht="17.100000000000001" customHeight="1"/>
    <row r="122" ht="17.100000000000001" customHeight="1"/>
    <row r="123" ht="17.100000000000001" customHeight="1"/>
    <row r="124" ht="17.100000000000001" customHeight="1"/>
    <row r="125" ht="17.100000000000001" customHeight="1"/>
    <row r="126" ht="17.100000000000001" customHeight="1"/>
    <row r="127" ht="17.100000000000001" customHeight="1"/>
    <row r="128" ht="17.100000000000001" customHeight="1"/>
    <row r="129" ht="17.100000000000001" customHeight="1"/>
    <row r="130" ht="17.100000000000001" customHeight="1"/>
    <row r="131" ht="17.100000000000001" customHeight="1"/>
    <row r="132" ht="17.100000000000001" customHeight="1"/>
    <row r="133" ht="17.100000000000001" customHeight="1"/>
    <row r="134" ht="17.100000000000001" customHeight="1"/>
    <row r="135" ht="17.100000000000001" customHeight="1"/>
    <row r="136" ht="17.100000000000001" customHeight="1"/>
    <row r="137" ht="17.100000000000001" customHeight="1"/>
    <row r="138" ht="17.100000000000001" customHeight="1"/>
    <row r="139" ht="17.100000000000001" customHeight="1"/>
    <row r="140" ht="17.100000000000001" customHeight="1"/>
    <row r="141" ht="17.100000000000001" customHeight="1"/>
    <row r="142" ht="17.100000000000001" customHeight="1"/>
    <row r="143" ht="17.100000000000001" customHeight="1"/>
    <row r="144" ht="17.100000000000001" customHeight="1"/>
    <row r="145" ht="17.100000000000001" customHeight="1"/>
    <row r="146" ht="17.100000000000001" customHeight="1"/>
    <row r="147" ht="17.100000000000001" customHeight="1"/>
    <row r="148" ht="17.100000000000001" customHeight="1"/>
    <row r="149" ht="17.100000000000001" customHeight="1"/>
    <row r="150" ht="17.100000000000001" customHeight="1"/>
    <row r="151" ht="17.100000000000001" customHeight="1"/>
    <row r="152" ht="17.100000000000001" customHeight="1"/>
    <row r="153" ht="17.100000000000001" customHeight="1"/>
    <row r="154" ht="17.100000000000001" customHeight="1"/>
    <row r="155" ht="17.100000000000001" customHeight="1"/>
    <row r="156" ht="17.100000000000001" customHeight="1"/>
    <row r="157" ht="17.100000000000001" customHeight="1"/>
    <row r="158" ht="17.100000000000001" customHeight="1"/>
    <row r="159" ht="17.100000000000001" customHeight="1"/>
    <row r="160" ht="17.100000000000001" customHeight="1"/>
    <row r="161" ht="17.100000000000001" customHeight="1"/>
    <row r="162" ht="17.100000000000001" customHeight="1"/>
    <row r="163" ht="17.100000000000001" customHeight="1"/>
    <row r="164" ht="17.100000000000001" customHeight="1"/>
    <row r="165" ht="17.100000000000001" customHeight="1"/>
    <row r="166" ht="17.100000000000001" customHeight="1"/>
    <row r="167" ht="17.100000000000001" customHeight="1"/>
    <row r="168" ht="17.100000000000001" customHeight="1"/>
    <row r="169" ht="17.100000000000001" customHeight="1"/>
    <row r="170" ht="17.100000000000001" customHeight="1"/>
    <row r="171" ht="17.100000000000001" customHeight="1"/>
    <row r="172" ht="17.100000000000001" customHeight="1"/>
    <row r="173" ht="17.100000000000001" customHeight="1"/>
    <row r="174" ht="17.100000000000001" customHeight="1"/>
    <row r="175" ht="17.100000000000001" customHeight="1"/>
    <row r="176" ht="17.100000000000001" customHeight="1"/>
    <row r="177" ht="17.100000000000001" customHeight="1"/>
    <row r="178" ht="17.100000000000001" customHeight="1"/>
    <row r="179" ht="17.100000000000001" customHeight="1"/>
    <row r="180" ht="17.100000000000001" customHeight="1"/>
    <row r="181" ht="17.100000000000001" customHeight="1"/>
    <row r="182" ht="17.100000000000001" customHeight="1"/>
    <row r="183" ht="17.100000000000001" customHeight="1"/>
    <row r="184" ht="17.100000000000001" customHeight="1"/>
    <row r="185" ht="17.100000000000001" customHeight="1"/>
    <row r="186" ht="17.100000000000001" customHeight="1"/>
    <row r="187" ht="17.100000000000001" customHeight="1"/>
    <row r="188" ht="17.100000000000001" customHeight="1"/>
    <row r="189" ht="17.100000000000001" customHeight="1"/>
    <row r="190" ht="17.100000000000001" customHeight="1"/>
    <row r="191" ht="17.100000000000001" customHeight="1"/>
    <row r="192" ht="17.100000000000001" customHeight="1"/>
    <row r="193" ht="17.100000000000001" customHeight="1"/>
    <row r="194" ht="17.100000000000001" customHeight="1"/>
    <row r="195" ht="17.100000000000001" customHeight="1"/>
    <row r="196" ht="17.100000000000001" customHeight="1"/>
    <row r="197" ht="17.100000000000001" customHeight="1"/>
    <row r="198" ht="17.100000000000001" customHeight="1"/>
    <row r="199" ht="17.100000000000001" customHeight="1"/>
    <row r="200" ht="17.100000000000001" customHeight="1"/>
    <row r="201" ht="17.100000000000001" customHeight="1"/>
    <row r="202" ht="17.100000000000001" customHeight="1"/>
    <row r="203" ht="17.100000000000001" customHeight="1"/>
    <row r="204" ht="17.100000000000001" customHeight="1"/>
    <row r="205" ht="17.100000000000001" customHeight="1"/>
    <row r="206" ht="17.100000000000001" customHeight="1"/>
    <row r="207" ht="17.100000000000001" customHeight="1"/>
    <row r="208" ht="17.100000000000001" customHeight="1"/>
    <row r="209" ht="17.100000000000001" customHeight="1"/>
    <row r="210" ht="17.100000000000001" customHeight="1"/>
    <row r="211" ht="17.100000000000001" customHeight="1"/>
    <row r="212" ht="17.100000000000001" customHeight="1"/>
    <row r="213" ht="17.100000000000001" customHeight="1"/>
    <row r="214" ht="17.100000000000001" customHeight="1"/>
    <row r="215" ht="17.100000000000001" customHeight="1"/>
    <row r="216" ht="17.100000000000001" customHeight="1"/>
    <row r="217" ht="17.100000000000001" customHeight="1"/>
    <row r="218" ht="17.100000000000001" customHeight="1"/>
    <row r="219" ht="17.100000000000001" customHeight="1"/>
    <row r="220" ht="17.100000000000001" customHeight="1"/>
    <row r="221" ht="17.100000000000001" customHeight="1"/>
    <row r="222" ht="17.100000000000001" customHeight="1"/>
    <row r="223" ht="17.100000000000001" customHeight="1"/>
    <row r="224" ht="17.100000000000001" customHeight="1"/>
    <row r="225" ht="17.100000000000001" customHeight="1"/>
    <row r="226" ht="17.100000000000001" customHeight="1"/>
    <row r="227" ht="17.100000000000001" customHeight="1"/>
    <row r="228" ht="17.100000000000001" customHeight="1"/>
    <row r="229" ht="17.100000000000001" customHeight="1"/>
    <row r="230" ht="17.100000000000001" customHeight="1"/>
    <row r="231" ht="17.100000000000001" customHeight="1"/>
    <row r="232" ht="17.100000000000001" customHeight="1"/>
    <row r="233" ht="17.100000000000001" customHeight="1"/>
    <row r="234" ht="17.100000000000001" customHeight="1"/>
    <row r="235" ht="17.100000000000001" customHeight="1"/>
    <row r="236" ht="17.100000000000001" customHeight="1"/>
    <row r="237" ht="17.100000000000001" customHeight="1"/>
    <row r="238" ht="17.100000000000001" customHeight="1"/>
    <row r="239" ht="17.100000000000001" customHeight="1"/>
    <row r="240" ht="17.100000000000001" customHeight="1"/>
    <row r="241" ht="17.100000000000001" customHeight="1"/>
    <row r="242" ht="17.100000000000001" customHeight="1"/>
    <row r="243" ht="17.100000000000001" customHeight="1"/>
    <row r="244" ht="17.100000000000001" customHeight="1"/>
    <row r="245" ht="17.100000000000001" customHeight="1"/>
    <row r="246" ht="17.100000000000001" customHeight="1"/>
    <row r="247" ht="17.100000000000001" customHeight="1"/>
    <row r="248" ht="17.100000000000001" customHeight="1"/>
    <row r="249" ht="17.100000000000001" customHeight="1"/>
    <row r="250" ht="17.100000000000001" customHeight="1"/>
    <row r="251" ht="17.100000000000001" customHeight="1"/>
    <row r="252" ht="17.100000000000001" customHeight="1"/>
    <row r="253" ht="17.100000000000001" customHeight="1"/>
    <row r="254" ht="17.100000000000001" customHeight="1"/>
    <row r="255" ht="17.100000000000001" customHeight="1"/>
    <row r="256" ht="17.100000000000001" customHeight="1"/>
    <row r="257" ht="17.100000000000001" customHeight="1"/>
    <row r="258" ht="17.100000000000001" customHeight="1"/>
    <row r="259" ht="17.100000000000001" customHeight="1"/>
    <row r="260" ht="17.100000000000001" customHeight="1"/>
    <row r="261" ht="17.100000000000001" customHeight="1"/>
    <row r="262" ht="17.100000000000001" customHeight="1"/>
    <row r="263" ht="17.100000000000001" customHeight="1"/>
    <row r="264" ht="17.100000000000001" customHeight="1"/>
    <row r="265" ht="17.100000000000001" customHeight="1"/>
    <row r="266" ht="17.100000000000001" customHeight="1"/>
    <row r="267" ht="17.100000000000001" customHeight="1"/>
    <row r="268" ht="17.100000000000001" customHeight="1"/>
    <row r="269" ht="17.100000000000001" customHeight="1"/>
    <row r="270" ht="17.100000000000001" customHeight="1"/>
    <row r="271" ht="17.100000000000001" customHeight="1"/>
    <row r="272" ht="17.100000000000001" customHeight="1"/>
    <row r="273" ht="17.100000000000001" customHeight="1"/>
    <row r="274" ht="17.100000000000001" customHeight="1"/>
    <row r="275" ht="17.100000000000001" customHeight="1"/>
    <row r="276" ht="17.100000000000001" customHeight="1"/>
    <row r="277" ht="17.100000000000001" customHeight="1"/>
    <row r="278" ht="17.100000000000001" customHeight="1"/>
    <row r="279" ht="17.100000000000001" customHeight="1"/>
    <row r="280" ht="17.100000000000001" customHeight="1"/>
    <row r="281" ht="17.100000000000001" customHeight="1"/>
    <row r="282" ht="17.100000000000001" customHeight="1"/>
    <row r="283" ht="17.100000000000001" customHeight="1"/>
    <row r="284" ht="17.100000000000001" customHeight="1"/>
    <row r="285" ht="17.100000000000001" customHeight="1"/>
    <row r="286" ht="17.100000000000001" customHeight="1"/>
    <row r="287" ht="17.100000000000001" customHeight="1"/>
    <row r="288" ht="17.100000000000001" customHeight="1"/>
    <row r="289" ht="17.100000000000001" customHeight="1"/>
    <row r="290" ht="17.100000000000001" customHeight="1"/>
    <row r="291" ht="17.100000000000001" customHeight="1"/>
    <row r="292" ht="17.100000000000001" customHeight="1"/>
    <row r="293" ht="17.100000000000001" customHeight="1"/>
    <row r="294" ht="17.100000000000001" customHeight="1"/>
    <row r="295" ht="17.100000000000001" customHeight="1"/>
    <row r="296" ht="17.100000000000001" customHeight="1"/>
    <row r="297" ht="17.100000000000001" customHeight="1"/>
    <row r="298" ht="17.100000000000001" customHeight="1"/>
    <row r="299" ht="17.100000000000001" customHeight="1"/>
    <row r="300" ht="17.100000000000001" customHeight="1"/>
    <row r="301" ht="17.100000000000001" customHeight="1"/>
    <row r="302" ht="17.100000000000001" customHeight="1"/>
    <row r="303" ht="17.100000000000001" customHeight="1"/>
    <row r="304" ht="17.100000000000001" customHeight="1"/>
    <row r="305" ht="17.100000000000001" customHeight="1"/>
    <row r="306" ht="17.100000000000001" customHeight="1"/>
    <row r="307" ht="17.100000000000001" customHeight="1"/>
    <row r="308" ht="17.100000000000001" customHeight="1"/>
    <row r="309" ht="17.100000000000001" customHeight="1"/>
    <row r="310" ht="17.100000000000001" customHeight="1"/>
    <row r="311" ht="17.100000000000001" customHeight="1"/>
    <row r="312" ht="17.100000000000001" customHeight="1"/>
    <row r="313" ht="17.100000000000001" customHeight="1"/>
    <row r="314" ht="17.100000000000001" customHeight="1"/>
    <row r="315" ht="17.100000000000001" customHeight="1"/>
    <row r="316" ht="17.100000000000001" customHeight="1"/>
    <row r="317" ht="17.100000000000001" customHeight="1"/>
    <row r="318" ht="17.100000000000001" customHeight="1"/>
    <row r="319" ht="17.100000000000001" customHeight="1"/>
    <row r="320" ht="17.100000000000001" customHeight="1"/>
    <row r="321" ht="17.100000000000001" customHeight="1"/>
    <row r="322" ht="17.100000000000001" customHeight="1"/>
    <row r="323" ht="17.100000000000001" customHeight="1"/>
    <row r="324" ht="17.100000000000001" customHeight="1"/>
    <row r="325" ht="17.100000000000001" customHeight="1"/>
    <row r="326" ht="17.100000000000001" customHeight="1"/>
    <row r="327" ht="17.100000000000001" customHeight="1"/>
    <row r="328" ht="17.100000000000001" customHeight="1"/>
    <row r="329" ht="17.100000000000001" customHeight="1"/>
    <row r="330" ht="17.100000000000001" customHeight="1"/>
    <row r="331" ht="17.100000000000001" customHeight="1"/>
    <row r="332" ht="17.100000000000001" customHeight="1"/>
    <row r="333" ht="17.100000000000001" customHeight="1"/>
    <row r="334" ht="17.100000000000001" customHeight="1"/>
    <row r="335" ht="17.100000000000001" customHeight="1"/>
    <row r="336" ht="17.100000000000001" customHeight="1"/>
    <row r="337" ht="17.100000000000001" customHeight="1"/>
    <row r="338" ht="17.100000000000001" customHeight="1"/>
    <row r="339" ht="17.100000000000001" customHeight="1"/>
    <row r="340" ht="17.100000000000001" customHeight="1"/>
    <row r="341" ht="17.100000000000001" customHeight="1"/>
    <row r="342" ht="17.100000000000001" customHeight="1"/>
    <row r="343" ht="17.100000000000001" customHeight="1"/>
    <row r="344" ht="17.100000000000001" customHeight="1"/>
    <row r="345" ht="17.100000000000001" customHeight="1"/>
    <row r="346" ht="17.100000000000001" customHeight="1"/>
    <row r="347" ht="17.100000000000001" customHeight="1"/>
    <row r="348" ht="17.100000000000001" customHeight="1"/>
    <row r="349" ht="17.100000000000001" customHeight="1"/>
    <row r="350" ht="17.100000000000001" customHeight="1"/>
    <row r="351" ht="17.100000000000001" customHeight="1"/>
    <row r="352" ht="17.100000000000001" customHeight="1"/>
    <row r="353" ht="17.100000000000001" customHeight="1"/>
    <row r="354" ht="17.100000000000001" customHeight="1"/>
    <row r="355" ht="17.100000000000001" customHeight="1"/>
    <row r="356" ht="17.100000000000001" customHeight="1"/>
    <row r="357" ht="17.100000000000001" customHeight="1"/>
    <row r="358" ht="17.100000000000001" customHeight="1"/>
    <row r="359" ht="17.100000000000001" customHeight="1"/>
    <row r="360" ht="17.100000000000001" customHeight="1"/>
    <row r="361" ht="17.100000000000001" customHeight="1"/>
    <row r="362" ht="17.100000000000001" customHeight="1"/>
    <row r="363" ht="17.100000000000001" customHeight="1"/>
    <row r="364" ht="17.100000000000001" customHeight="1"/>
    <row r="365" ht="17.100000000000001" customHeight="1"/>
    <row r="366" ht="17.100000000000001" customHeight="1"/>
    <row r="367" ht="17.100000000000001" customHeight="1"/>
    <row r="368" ht="17.100000000000001" customHeight="1"/>
    <row r="369" ht="17.100000000000001" customHeight="1"/>
    <row r="370" ht="17.100000000000001" customHeight="1"/>
    <row r="371" ht="17.100000000000001" customHeight="1"/>
    <row r="372" ht="17.100000000000001" customHeight="1"/>
    <row r="373" ht="17.100000000000001" customHeight="1"/>
    <row r="374" ht="17.100000000000001" customHeight="1"/>
    <row r="375" ht="17.100000000000001" customHeight="1"/>
    <row r="376" ht="17.100000000000001" customHeight="1"/>
    <row r="377" ht="17.100000000000001" customHeight="1"/>
    <row r="378" ht="17.100000000000001" customHeight="1"/>
    <row r="379" ht="17.100000000000001" customHeight="1"/>
    <row r="380" ht="17.100000000000001" customHeight="1"/>
    <row r="381" ht="17.100000000000001" customHeight="1"/>
    <row r="382" ht="17.100000000000001" customHeight="1"/>
    <row r="383" ht="17.100000000000001" customHeight="1"/>
    <row r="384" ht="17.100000000000001" customHeight="1"/>
    <row r="385" ht="17.100000000000001" customHeight="1"/>
    <row r="386" ht="17.100000000000001" customHeight="1"/>
    <row r="387" ht="17.100000000000001" customHeight="1"/>
    <row r="388" ht="17.100000000000001" customHeight="1"/>
    <row r="389" ht="17.100000000000001" customHeight="1"/>
    <row r="390" ht="17.100000000000001" customHeight="1"/>
    <row r="391" ht="17.100000000000001" customHeight="1"/>
    <row r="392" ht="17.100000000000001" customHeight="1"/>
    <row r="393" ht="17.100000000000001" customHeight="1"/>
    <row r="394" ht="17.100000000000001" customHeight="1"/>
    <row r="395" ht="17.100000000000001" customHeight="1"/>
    <row r="396" ht="17.100000000000001" customHeight="1"/>
    <row r="397" ht="17.100000000000001" customHeight="1"/>
    <row r="398" ht="17.100000000000001" customHeight="1"/>
    <row r="399" ht="17.100000000000001" customHeight="1"/>
    <row r="400" ht="17.100000000000001" customHeight="1"/>
    <row r="401" ht="17.100000000000001" customHeight="1"/>
    <row r="402" ht="17.100000000000001" customHeight="1"/>
    <row r="403" ht="17.100000000000001" customHeight="1"/>
    <row r="404" ht="17.100000000000001" customHeight="1"/>
    <row r="405" ht="17.100000000000001" customHeight="1"/>
    <row r="406" ht="17.100000000000001" customHeight="1"/>
    <row r="407" ht="17.100000000000001" customHeight="1"/>
    <row r="408" ht="17.100000000000001" customHeight="1"/>
    <row r="409" ht="17.100000000000001" customHeight="1"/>
    <row r="410" ht="17.100000000000001" customHeight="1"/>
    <row r="411" ht="17.100000000000001" customHeight="1"/>
    <row r="412" ht="17.100000000000001" customHeight="1"/>
    <row r="413" ht="17.100000000000001" customHeight="1"/>
    <row r="414" ht="17.100000000000001" customHeight="1"/>
    <row r="415" ht="17.100000000000001" customHeight="1"/>
    <row r="416" ht="17.100000000000001" customHeight="1"/>
    <row r="417" ht="17.100000000000001" customHeight="1"/>
    <row r="418" ht="17.100000000000001" customHeight="1"/>
    <row r="419" ht="17.100000000000001" customHeight="1"/>
    <row r="420" ht="17.100000000000001" customHeight="1"/>
    <row r="421" ht="17.100000000000001" customHeight="1"/>
    <row r="422" ht="17.100000000000001" customHeight="1"/>
    <row r="423" ht="17.100000000000001" customHeight="1"/>
    <row r="424" ht="17.100000000000001" customHeight="1"/>
    <row r="425" ht="17.100000000000001" customHeight="1"/>
    <row r="426" ht="17.100000000000001" customHeight="1"/>
    <row r="427" ht="17.100000000000001" customHeight="1"/>
    <row r="428" ht="17.100000000000001" customHeight="1"/>
    <row r="429" ht="17.100000000000001" customHeight="1"/>
    <row r="430" ht="17.100000000000001" customHeight="1"/>
    <row r="431" ht="17.100000000000001" customHeight="1"/>
    <row r="432" ht="17.100000000000001" customHeight="1"/>
    <row r="433" ht="17.100000000000001" customHeight="1"/>
    <row r="434" ht="17.100000000000001" customHeight="1"/>
    <row r="435" ht="17.100000000000001" customHeight="1"/>
    <row r="436" ht="17.100000000000001" customHeight="1"/>
    <row r="437" ht="17.100000000000001" customHeight="1"/>
    <row r="438" ht="17.100000000000001" customHeight="1"/>
    <row r="439" ht="17.100000000000001" customHeight="1"/>
    <row r="440" ht="17.100000000000001" customHeight="1"/>
    <row r="441" ht="17.100000000000001" customHeight="1"/>
    <row r="442" ht="17.100000000000001" customHeight="1"/>
    <row r="443" ht="17.100000000000001" customHeight="1"/>
    <row r="444" ht="17.100000000000001" customHeight="1"/>
    <row r="445" ht="17.100000000000001" customHeight="1"/>
    <row r="446" ht="17.100000000000001" customHeight="1"/>
    <row r="447" ht="17.100000000000001" customHeight="1"/>
    <row r="448" ht="17.100000000000001" customHeight="1"/>
    <row r="449" ht="17.100000000000001" customHeight="1"/>
    <row r="450" ht="17.100000000000001" customHeight="1"/>
    <row r="451" ht="17.100000000000001" customHeight="1"/>
    <row r="452" ht="17.100000000000001" customHeight="1"/>
    <row r="453" ht="17.100000000000001" customHeight="1"/>
    <row r="454" ht="17.100000000000001" customHeight="1"/>
    <row r="455" ht="17.100000000000001" customHeight="1"/>
    <row r="456" ht="17.100000000000001" customHeight="1"/>
    <row r="457" ht="18" customHeight="1"/>
    <row r="458" ht="18" customHeight="1"/>
    <row r="459" ht="18" customHeight="1"/>
    <row r="460" ht="18" customHeight="1"/>
    <row r="461" ht="18" customHeight="1"/>
    <row r="462" ht="18" customHeight="1"/>
    <row r="463" ht="18" customHeight="1"/>
    <row r="464" ht="18" customHeight="1"/>
    <row r="465" ht="18" customHeight="1"/>
    <row r="466" ht="18" customHeight="1"/>
    <row r="467" ht="18" customHeight="1"/>
    <row r="468" ht="18" customHeight="1"/>
    <row r="469" ht="18" customHeight="1"/>
    <row r="470" ht="18" customHeight="1"/>
    <row r="471" ht="18" customHeight="1"/>
    <row r="472" ht="18" customHeight="1"/>
    <row r="473" ht="18" customHeight="1"/>
    <row r="474" ht="18" customHeight="1"/>
    <row r="475" ht="18" customHeight="1"/>
    <row r="476" ht="18" customHeight="1"/>
    <row r="477" ht="18" customHeight="1"/>
    <row r="478" ht="18" customHeight="1"/>
    <row r="479" ht="18" customHeight="1"/>
    <row r="480" ht="18" customHeight="1"/>
    <row r="481" ht="18" customHeight="1"/>
    <row r="482" ht="18" customHeight="1"/>
    <row r="483" ht="18" customHeight="1"/>
    <row r="484" ht="18" customHeight="1"/>
    <row r="485" ht="18" customHeight="1"/>
    <row r="486" ht="18" customHeight="1"/>
    <row r="487" ht="18" customHeight="1"/>
    <row r="488" ht="18" customHeight="1"/>
    <row r="489" ht="18" customHeight="1"/>
    <row r="490" ht="18" customHeight="1"/>
    <row r="491" ht="18" customHeight="1"/>
    <row r="492" ht="18" customHeight="1"/>
    <row r="493" ht="18" customHeight="1"/>
    <row r="494" ht="18" customHeight="1"/>
    <row r="495" ht="18" customHeight="1"/>
    <row r="496" ht="18" customHeight="1"/>
    <row r="497" ht="18" customHeight="1"/>
    <row r="498" ht="18" customHeight="1"/>
    <row r="499" ht="18" customHeight="1"/>
    <row r="500" ht="18" customHeight="1"/>
    <row r="501" ht="18" customHeight="1"/>
    <row r="502" ht="18" customHeight="1"/>
    <row r="503" ht="18" customHeight="1"/>
    <row r="504" ht="18" customHeight="1"/>
    <row r="505" ht="18" customHeight="1"/>
    <row r="506" ht="18" customHeight="1"/>
    <row r="507" ht="18" customHeight="1"/>
    <row r="508" ht="18" customHeight="1"/>
    <row r="509" ht="18" customHeight="1"/>
    <row r="510" ht="18" customHeight="1"/>
    <row r="511" ht="18" customHeight="1"/>
    <row r="512" ht="18" customHeight="1"/>
    <row r="513" ht="18" customHeight="1"/>
    <row r="514" ht="18" customHeight="1"/>
    <row r="515" ht="18" customHeight="1"/>
    <row r="516" ht="18" customHeight="1"/>
    <row r="517" ht="18" customHeight="1"/>
    <row r="518" ht="18" customHeight="1"/>
    <row r="519" ht="18" customHeight="1"/>
    <row r="520" ht="18" customHeight="1"/>
    <row r="521" ht="18" customHeight="1"/>
    <row r="522" ht="18" customHeight="1"/>
    <row r="523" ht="18" customHeight="1"/>
    <row r="524" ht="18" customHeight="1"/>
    <row r="525" ht="18" customHeight="1"/>
    <row r="526" ht="18" customHeight="1"/>
    <row r="527" ht="18" customHeight="1"/>
    <row r="528" ht="18" customHeight="1"/>
    <row r="529" ht="18" customHeight="1"/>
    <row r="530" ht="18" customHeight="1"/>
    <row r="531" ht="18" customHeight="1"/>
    <row r="532" ht="18" customHeight="1"/>
    <row r="533" ht="18" customHeight="1"/>
    <row r="534" ht="18" customHeight="1"/>
    <row r="535" ht="18" customHeight="1"/>
    <row r="536" ht="18" customHeight="1"/>
    <row r="537" ht="18" customHeight="1"/>
    <row r="538" ht="18" customHeight="1"/>
    <row r="539" ht="18" customHeight="1"/>
    <row r="540" ht="18" customHeight="1"/>
    <row r="541" ht="18" customHeight="1"/>
    <row r="542" ht="18" customHeight="1"/>
    <row r="543" ht="18" customHeight="1"/>
    <row r="544" ht="18" customHeight="1"/>
    <row r="545" ht="18" customHeight="1"/>
    <row r="546" ht="18" customHeight="1"/>
    <row r="547" ht="18" customHeight="1"/>
    <row r="548" ht="18" customHeight="1"/>
    <row r="549" ht="18" customHeight="1"/>
    <row r="550" ht="18" customHeight="1"/>
    <row r="551" ht="18" customHeight="1"/>
    <row r="552" ht="18" customHeight="1"/>
    <row r="553" ht="18" customHeight="1"/>
    <row r="554" ht="18" customHeight="1"/>
    <row r="555" ht="18" customHeight="1"/>
    <row r="556" ht="18" customHeight="1"/>
    <row r="557" ht="18" customHeight="1"/>
    <row r="558" ht="18" customHeight="1"/>
    <row r="559" ht="18" customHeight="1"/>
    <row r="560" ht="18" customHeight="1"/>
    <row r="561" ht="18" customHeight="1"/>
    <row r="562" ht="18" customHeight="1"/>
    <row r="563" ht="18" customHeight="1"/>
    <row r="564" ht="18" customHeight="1"/>
    <row r="565" ht="18" customHeight="1"/>
    <row r="566" ht="18" customHeight="1"/>
    <row r="567" ht="18" customHeight="1"/>
    <row r="568" ht="18" customHeight="1"/>
    <row r="569" ht="18" customHeight="1"/>
    <row r="570" ht="18" customHeight="1"/>
    <row r="571" ht="18" customHeight="1"/>
    <row r="572" ht="18" customHeight="1"/>
    <row r="573" ht="18" customHeight="1"/>
    <row r="574" ht="18" customHeight="1"/>
    <row r="575" ht="18" customHeight="1"/>
    <row r="576" ht="18" customHeight="1"/>
    <row r="577" ht="18" customHeight="1"/>
    <row r="578" ht="18" customHeight="1"/>
    <row r="579" ht="18" customHeight="1"/>
    <row r="580" ht="18" customHeight="1"/>
    <row r="581" ht="18" customHeight="1"/>
    <row r="582" ht="18" customHeight="1"/>
    <row r="583" ht="18" customHeight="1"/>
    <row r="584" ht="18" customHeight="1"/>
    <row r="585" ht="18" customHeight="1"/>
    <row r="586" ht="18" customHeight="1"/>
    <row r="587" ht="18" customHeight="1"/>
    <row r="588" ht="18" customHeight="1"/>
    <row r="589" ht="18" customHeight="1"/>
    <row r="590" ht="18" customHeight="1"/>
    <row r="591" ht="18" customHeight="1"/>
    <row r="592" ht="18" customHeight="1"/>
    <row r="593" ht="18" customHeight="1"/>
    <row r="594" ht="18" customHeight="1"/>
    <row r="595" ht="18" customHeight="1"/>
    <row r="596" ht="18" customHeight="1"/>
    <row r="597" ht="18" customHeight="1"/>
    <row r="598" ht="18" customHeight="1"/>
    <row r="599" ht="18" customHeight="1"/>
    <row r="600" ht="18" customHeight="1"/>
    <row r="601" ht="18" customHeight="1"/>
    <row r="602" ht="18" customHeight="1"/>
    <row r="603" ht="18" customHeight="1"/>
    <row r="604" ht="18" customHeight="1"/>
    <row r="605" ht="18" customHeight="1"/>
    <row r="606" ht="18" customHeight="1"/>
    <row r="607" ht="18" customHeight="1"/>
    <row r="608" ht="18" customHeight="1"/>
    <row r="609" ht="18" customHeight="1"/>
    <row r="610" ht="18" customHeight="1"/>
    <row r="611" ht="18" customHeight="1"/>
    <row r="612" ht="18" customHeight="1"/>
    <row r="613" ht="18" customHeight="1"/>
    <row r="614" ht="18" customHeight="1"/>
    <row r="615" ht="18" customHeight="1"/>
    <row r="616" ht="18" customHeight="1"/>
    <row r="617" ht="18" customHeight="1"/>
    <row r="618" ht="18" customHeight="1"/>
    <row r="619" ht="18" customHeight="1"/>
    <row r="620" ht="18" customHeight="1"/>
    <row r="621" ht="18" customHeight="1"/>
    <row r="622" ht="18" customHeight="1"/>
    <row r="623" ht="18" customHeight="1"/>
    <row r="624" ht="18" customHeight="1"/>
    <row r="625" ht="18" customHeight="1"/>
    <row r="626" ht="18" customHeight="1"/>
    <row r="627" ht="18" customHeight="1"/>
    <row r="628" ht="18" customHeight="1"/>
    <row r="629" ht="18" customHeight="1"/>
    <row r="630" ht="18" customHeight="1"/>
    <row r="631" ht="18" customHeight="1"/>
    <row r="632" ht="18" customHeight="1"/>
    <row r="633" ht="18" customHeight="1"/>
    <row r="634" ht="18" customHeight="1"/>
    <row r="635" ht="18" customHeight="1"/>
    <row r="636" ht="18" customHeight="1"/>
    <row r="637" ht="18" customHeight="1"/>
    <row r="638" ht="18" customHeight="1"/>
    <row r="639" ht="18" customHeight="1"/>
    <row r="640" ht="18" customHeight="1"/>
    <row r="641" ht="18" customHeight="1"/>
    <row r="642" ht="18" customHeight="1"/>
    <row r="643" ht="18" customHeight="1"/>
    <row r="644" ht="18" customHeight="1"/>
    <row r="645" ht="18" customHeight="1"/>
    <row r="646" ht="18" customHeight="1"/>
    <row r="647" ht="18" customHeight="1"/>
    <row r="648" ht="18" customHeight="1"/>
    <row r="649" ht="18" customHeight="1"/>
    <row r="650" ht="18" customHeight="1"/>
    <row r="651" ht="18" customHeight="1"/>
    <row r="652" ht="18" customHeight="1"/>
    <row r="653" ht="18" customHeight="1"/>
    <row r="654" ht="18" customHeight="1"/>
    <row r="655" ht="18" customHeight="1"/>
    <row r="656" ht="18" customHeight="1"/>
    <row r="657" ht="18" customHeight="1"/>
    <row r="658" ht="18" customHeight="1"/>
    <row r="659" ht="18" customHeight="1"/>
    <row r="660" ht="18" customHeight="1"/>
    <row r="661" ht="18" customHeight="1"/>
    <row r="662" ht="18" customHeight="1"/>
    <row r="663" ht="18" customHeight="1"/>
    <row r="664" ht="18" customHeight="1"/>
    <row r="665" ht="18" customHeight="1"/>
    <row r="666" ht="18" customHeight="1"/>
    <row r="667" ht="18" customHeight="1"/>
    <row r="668" ht="18" customHeight="1"/>
    <row r="669" ht="18" customHeight="1"/>
    <row r="670" ht="18" customHeight="1"/>
    <row r="671" ht="18" customHeight="1"/>
    <row r="672" ht="18" customHeight="1"/>
    <row r="673" ht="18" customHeight="1"/>
    <row r="674" ht="18" customHeight="1"/>
    <row r="675" ht="18" customHeight="1"/>
    <row r="676" ht="18" customHeight="1"/>
    <row r="677" ht="18" customHeight="1"/>
    <row r="678" ht="18" customHeight="1"/>
    <row r="679" ht="18" customHeight="1"/>
    <row r="680" ht="18" customHeight="1"/>
    <row r="681" ht="18" customHeight="1"/>
    <row r="682" ht="18" customHeight="1"/>
    <row r="683" ht="18" customHeight="1"/>
    <row r="684" ht="18" customHeight="1"/>
    <row r="685" ht="18" customHeight="1"/>
    <row r="686" ht="18" customHeight="1"/>
    <row r="687" ht="18" customHeight="1"/>
    <row r="688" ht="18" customHeight="1"/>
    <row r="689" ht="18" customHeight="1"/>
    <row r="690" ht="18" customHeight="1"/>
    <row r="691" ht="18" customHeight="1"/>
    <row r="692" ht="18" customHeight="1"/>
    <row r="693" ht="18" customHeight="1"/>
    <row r="694" ht="18" customHeight="1"/>
    <row r="695" ht="18" customHeight="1"/>
    <row r="696" ht="18" customHeight="1"/>
    <row r="697" ht="18" customHeight="1"/>
    <row r="698" ht="18" customHeight="1"/>
    <row r="699" ht="18" customHeight="1"/>
    <row r="700" ht="18" customHeight="1"/>
    <row r="701" ht="18" customHeight="1"/>
    <row r="702" ht="18" customHeight="1"/>
    <row r="703" ht="18" customHeight="1"/>
    <row r="704" ht="18" customHeight="1"/>
    <row r="705" ht="18" customHeight="1"/>
    <row r="706" ht="18" customHeight="1"/>
    <row r="707" ht="18" customHeight="1"/>
    <row r="708" ht="18" customHeight="1"/>
    <row r="709" ht="18" customHeight="1"/>
    <row r="710" ht="18" customHeight="1"/>
    <row r="711" ht="18" customHeight="1"/>
    <row r="712" ht="18" customHeight="1"/>
    <row r="713" ht="18" customHeight="1"/>
    <row r="714" ht="18" customHeight="1"/>
    <row r="715" ht="18" customHeight="1"/>
    <row r="716" ht="18" customHeight="1"/>
    <row r="717" ht="18" customHeight="1"/>
    <row r="718" ht="18" customHeight="1"/>
    <row r="719" ht="18" customHeight="1"/>
    <row r="720" ht="18" customHeight="1"/>
    <row r="721" ht="18" customHeight="1"/>
    <row r="722" ht="18" customHeight="1"/>
    <row r="723" ht="18" customHeight="1"/>
    <row r="724" ht="18" customHeight="1"/>
    <row r="725" ht="18" customHeight="1"/>
    <row r="726" ht="18" customHeight="1"/>
    <row r="727" ht="18" customHeight="1"/>
    <row r="728" ht="18" customHeight="1"/>
    <row r="729" ht="18" customHeight="1"/>
    <row r="730" ht="18" customHeight="1"/>
    <row r="731" ht="18" customHeight="1"/>
    <row r="732" ht="18" customHeight="1"/>
    <row r="733" ht="18" customHeight="1"/>
    <row r="734" ht="18" customHeight="1"/>
    <row r="735" ht="18" customHeight="1"/>
    <row r="736" ht="18" customHeight="1"/>
    <row r="737" ht="18" customHeight="1"/>
    <row r="738" ht="18" customHeight="1"/>
    <row r="739" ht="18" customHeight="1"/>
    <row r="740" ht="18" customHeight="1"/>
    <row r="741" ht="18" customHeight="1"/>
    <row r="742" ht="18" customHeight="1"/>
    <row r="743" ht="18" customHeight="1"/>
    <row r="744" ht="18" customHeight="1"/>
    <row r="745" ht="18" customHeight="1"/>
    <row r="746" ht="18" customHeight="1"/>
    <row r="747" ht="18" customHeight="1"/>
    <row r="748" ht="18" customHeight="1"/>
    <row r="749" ht="18" customHeight="1"/>
    <row r="750" ht="18" customHeight="1"/>
    <row r="751" ht="18" customHeight="1"/>
    <row r="752" ht="18" customHeight="1"/>
    <row r="753" ht="18" customHeight="1"/>
    <row r="754" ht="18" customHeight="1"/>
    <row r="755" ht="18" customHeight="1"/>
    <row r="756" ht="18" customHeight="1"/>
    <row r="757" ht="18" customHeight="1"/>
    <row r="758" ht="18" customHeight="1"/>
    <row r="759" ht="18" customHeight="1"/>
    <row r="760" ht="18" customHeight="1"/>
    <row r="761" ht="18" customHeight="1"/>
    <row r="762" ht="18" customHeight="1"/>
    <row r="763" ht="18" customHeight="1"/>
    <row r="764" ht="18" customHeight="1"/>
    <row r="765" ht="18" customHeight="1"/>
    <row r="766" ht="18" customHeight="1"/>
    <row r="767" ht="18" customHeight="1"/>
    <row r="768" ht="18" customHeight="1"/>
    <row r="769" ht="18" customHeight="1"/>
    <row r="770" ht="18" customHeight="1"/>
    <row r="771" ht="18" customHeight="1"/>
    <row r="772" ht="18" customHeight="1"/>
    <row r="773" ht="18" customHeight="1"/>
    <row r="774" ht="18" customHeight="1"/>
    <row r="775" ht="18" customHeight="1"/>
    <row r="776" ht="18" customHeight="1"/>
    <row r="777" ht="18" customHeight="1"/>
    <row r="778" ht="18" customHeight="1"/>
    <row r="779" ht="18" customHeight="1"/>
    <row r="780" ht="18" customHeight="1"/>
    <row r="781" ht="18" customHeight="1"/>
    <row r="782" ht="18" customHeight="1"/>
    <row r="783" ht="18" customHeight="1"/>
    <row r="784" ht="18" customHeight="1"/>
    <row r="785" ht="18" customHeight="1"/>
    <row r="786" ht="18" customHeight="1"/>
    <row r="787" ht="18" customHeight="1"/>
    <row r="788" ht="18" customHeight="1"/>
    <row r="789" ht="18" customHeight="1"/>
    <row r="790" ht="18" customHeight="1"/>
    <row r="791" ht="18" customHeight="1"/>
    <row r="792" ht="18" customHeight="1"/>
    <row r="793" ht="18" customHeight="1"/>
    <row r="794" ht="18" customHeight="1"/>
    <row r="795" ht="18" customHeight="1"/>
    <row r="796" ht="18" customHeight="1"/>
    <row r="797" ht="18" customHeight="1"/>
    <row r="798" ht="18" customHeight="1"/>
    <row r="799" ht="18" customHeight="1"/>
    <row r="800" ht="18" customHeight="1"/>
    <row r="801" ht="18" customHeight="1"/>
    <row r="802" ht="18" customHeight="1"/>
    <row r="803" ht="18" customHeight="1"/>
    <row r="804" ht="18" customHeight="1"/>
    <row r="805" ht="18" customHeight="1"/>
    <row r="806" ht="18" customHeight="1"/>
    <row r="807" ht="18" customHeight="1"/>
    <row r="808" ht="18" customHeight="1"/>
    <row r="809" ht="18" customHeight="1"/>
    <row r="810" ht="18" customHeight="1"/>
    <row r="811" ht="18" customHeight="1"/>
    <row r="812" ht="18" customHeight="1"/>
    <row r="813" ht="18" customHeight="1"/>
    <row r="814" ht="18" customHeight="1"/>
    <row r="815" ht="18" customHeight="1"/>
    <row r="816" ht="18" customHeight="1"/>
    <row r="817" ht="18" customHeight="1"/>
    <row r="818" ht="18" customHeight="1"/>
    <row r="819" ht="18" customHeight="1"/>
    <row r="820" ht="18" customHeight="1"/>
    <row r="821" ht="18" customHeight="1"/>
    <row r="822" ht="18" customHeight="1"/>
    <row r="823" ht="18" customHeight="1"/>
    <row r="824" ht="18" customHeight="1"/>
    <row r="825" ht="18" customHeight="1"/>
    <row r="826" ht="18" customHeight="1"/>
    <row r="827" ht="18" customHeight="1"/>
    <row r="828" ht="18" customHeight="1"/>
    <row r="829" ht="18" customHeight="1"/>
    <row r="830" ht="18" customHeight="1"/>
    <row r="831" ht="18" customHeight="1"/>
    <row r="832" ht="18" customHeight="1"/>
  </sheetData>
  <mergeCells count="27">
    <mergeCell ref="I54:K54"/>
    <mergeCell ref="I58:K58"/>
    <mergeCell ref="I72:K72"/>
    <mergeCell ref="I36:K36"/>
    <mergeCell ref="I7:K7"/>
    <mergeCell ref="I15:K15"/>
    <mergeCell ref="I19:K19"/>
    <mergeCell ref="I29:K29"/>
    <mergeCell ref="I31:K31"/>
    <mergeCell ref="I33:K33"/>
    <mergeCell ref="I37:K37"/>
    <mergeCell ref="I30:K30"/>
    <mergeCell ref="I35:K35"/>
    <mergeCell ref="I39:K39"/>
    <mergeCell ref="I41:K41"/>
    <mergeCell ref="I45:K45"/>
    <mergeCell ref="I49:K49"/>
    <mergeCell ref="A1:L1"/>
    <mergeCell ref="I16:K16"/>
    <mergeCell ref="I3:K3"/>
    <mergeCell ref="I5:K5"/>
    <mergeCell ref="I24:K24"/>
    <mergeCell ref="I17:K17"/>
    <mergeCell ref="I21:K21"/>
    <mergeCell ref="I22:K22"/>
    <mergeCell ref="I9:K9"/>
    <mergeCell ref="I20:K20"/>
  </mergeCells>
  <phoneticPr fontId="2"/>
  <printOptions horizontalCentered="1"/>
  <pageMargins left="0.59055118110236227" right="0.39370078740157483" top="0.39370078740157483" bottom="0.59055118110236227" header="0.51181102362204722" footer="0.59055118110236227"/>
  <pageSetup paperSize="9" scale="92" orientation="portrait" r:id="rId1"/>
  <headerFooter alignWithMargins="0"/>
  <rowBreaks count="1" manualBreakCount="1">
    <brk id="57" max="11"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AB791"/>
  <sheetViews>
    <sheetView view="pageBreakPreview" zoomScaleNormal="110" zoomScaleSheetLayoutView="100" workbookViewId="0">
      <selection activeCell="H52" sqref="H52"/>
    </sheetView>
  </sheetViews>
  <sheetFormatPr defaultColWidth="14.125" defaultRowHeight="12"/>
  <cols>
    <col min="1" max="1" width="2.625" style="1" customWidth="1"/>
    <col min="2" max="3" width="3.75" style="1" customWidth="1"/>
    <col min="4" max="11" width="8.625" style="1" customWidth="1"/>
    <col min="12" max="12" width="6.625" style="1" customWidth="1"/>
    <col min="13" max="13" width="26.125" style="62" customWidth="1"/>
    <col min="14" max="16384" width="14.125" style="1"/>
  </cols>
  <sheetData>
    <row r="1" spans="1:28" s="3" customFormat="1" ht="17.100000000000001" customHeight="1">
      <c r="A1" s="366" t="s">
        <v>820</v>
      </c>
      <c r="B1" s="167"/>
      <c r="C1" s="168"/>
      <c r="D1" s="168"/>
      <c r="E1" s="168"/>
      <c r="F1" s="168"/>
      <c r="G1" s="168"/>
      <c r="H1" s="168"/>
      <c r="I1" s="168"/>
      <c r="J1" s="168"/>
      <c r="K1" s="168"/>
      <c r="L1" s="168"/>
      <c r="M1" s="168"/>
      <c r="N1" s="168"/>
      <c r="O1" s="168"/>
      <c r="P1" s="168"/>
      <c r="Q1" s="168"/>
      <c r="R1" s="168"/>
      <c r="S1" s="168"/>
      <c r="T1" s="16"/>
      <c r="U1" s="16"/>
      <c r="V1" s="16"/>
      <c r="W1" s="16"/>
      <c r="X1" s="16"/>
      <c r="Y1" s="16"/>
      <c r="Z1" s="16"/>
      <c r="AA1" s="16"/>
      <c r="AB1" s="16"/>
    </row>
    <row r="2" spans="1:28" s="3" customFormat="1" ht="17.100000000000001" customHeight="1">
      <c r="A2" s="167"/>
      <c r="B2" s="167"/>
      <c r="C2" s="168"/>
      <c r="D2" s="168"/>
      <c r="E2" s="168"/>
      <c r="F2" s="168"/>
      <c r="G2" s="168"/>
      <c r="H2" s="168"/>
      <c r="I2" s="168"/>
      <c r="J2" s="168"/>
      <c r="K2" s="168"/>
      <c r="L2" s="168"/>
      <c r="M2" s="168"/>
      <c r="N2" s="168"/>
      <c r="O2" s="168"/>
      <c r="P2" s="168"/>
      <c r="Q2" s="168"/>
      <c r="R2" s="168"/>
      <c r="S2" s="168"/>
      <c r="T2" s="16"/>
      <c r="U2" s="16"/>
      <c r="V2" s="16"/>
      <c r="W2" s="16"/>
      <c r="X2" s="16"/>
      <c r="Y2" s="16"/>
      <c r="Z2" s="16"/>
      <c r="AA2" s="16"/>
      <c r="AB2" s="16"/>
    </row>
    <row r="3" spans="1:28" ht="17.100000000000001" customHeight="1">
      <c r="C3" s="365" t="s">
        <v>835</v>
      </c>
    </row>
    <row r="4" spans="1:28" ht="17.100000000000001" customHeight="1">
      <c r="C4" s="368" t="s">
        <v>816</v>
      </c>
    </row>
    <row r="5" spans="1:28" ht="17.100000000000001" customHeight="1">
      <c r="C5" s="368"/>
    </row>
    <row r="6" spans="1:28" s="3" customFormat="1" ht="17.100000000000001" customHeight="1">
      <c r="B6" s="382"/>
      <c r="C6" s="363" t="s">
        <v>788</v>
      </c>
      <c r="D6" s="168"/>
      <c r="E6" s="168"/>
      <c r="F6" s="168"/>
      <c r="G6" s="168"/>
      <c r="H6" s="168"/>
      <c r="I6" s="168"/>
      <c r="J6" s="168"/>
      <c r="K6" s="168"/>
      <c r="L6" s="168"/>
      <c r="M6" s="168"/>
      <c r="N6" s="168"/>
      <c r="O6" s="168"/>
      <c r="P6" s="168"/>
      <c r="Q6" s="168"/>
      <c r="R6" s="168"/>
      <c r="S6" s="168"/>
      <c r="T6" s="16"/>
      <c r="U6" s="16"/>
      <c r="V6" s="16"/>
      <c r="W6" s="16"/>
      <c r="X6" s="16"/>
      <c r="Y6" s="16"/>
      <c r="Z6" s="16"/>
      <c r="AA6" s="16"/>
      <c r="AB6" s="16"/>
    </row>
    <row r="7" spans="1:28" s="3" customFormat="1" ht="17.100000000000001" customHeight="1">
      <c r="B7" s="363"/>
      <c r="C7" s="363"/>
      <c r="D7" s="168"/>
      <c r="E7" s="168"/>
      <c r="F7" s="168"/>
      <c r="G7" s="168"/>
      <c r="H7" s="168"/>
      <c r="I7" s="168"/>
      <c r="J7" s="168"/>
      <c r="K7" s="168"/>
      <c r="L7" s="168"/>
      <c r="M7" s="168"/>
      <c r="N7" s="168"/>
      <c r="O7" s="168"/>
      <c r="P7" s="168"/>
      <c r="Q7" s="168"/>
      <c r="R7" s="168"/>
      <c r="S7" s="168"/>
      <c r="T7" s="16"/>
      <c r="U7" s="16"/>
      <c r="V7" s="16"/>
      <c r="W7" s="16"/>
      <c r="X7" s="16"/>
      <c r="Y7" s="16"/>
      <c r="Z7" s="16"/>
      <c r="AA7" s="16"/>
      <c r="AB7" s="16"/>
    </row>
    <row r="8" spans="1:28" s="395" customFormat="1" ht="17.100000000000001" customHeight="1">
      <c r="B8" s="363"/>
      <c r="C8" s="363" t="s">
        <v>66</v>
      </c>
      <c r="E8" s="168"/>
      <c r="F8" s="168"/>
      <c r="G8" s="168"/>
      <c r="H8" s="168"/>
      <c r="I8" s="168"/>
      <c r="J8" s="168"/>
      <c r="K8" s="168"/>
      <c r="L8" s="168"/>
      <c r="M8" s="168"/>
      <c r="N8" s="168"/>
      <c r="O8" s="168"/>
      <c r="P8" s="168"/>
      <c r="Q8" s="168"/>
      <c r="R8" s="168"/>
      <c r="S8" s="168"/>
      <c r="T8" s="16"/>
      <c r="U8" s="16"/>
      <c r="V8" s="16"/>
      <c r="W8" s="16"/>
      <c r="X8" s="16"/>
      <c r="Y8" s="16"/>
      <c r="Z8" s="16"/>
      <c r="AA8" s="16"/>
      <c r="AB8" s="16"/>
    </row>
    <row r="9" spans="1:28" s="3" customFormat="1" ht="17.100000000000001" customHeight="1">
      <c r="B9" s="382"/>
      <c r="C9" s="363"/>
      <c r="E9" s="49" t="s">
        <v>884</v>
      </c>
      <c r="F9" s="3" t="s">
        <v>881</v>
      </c>
      <c r="G9" s="29"/>
      <c r="H9" s="29"/>
      <c r="I9" s="29"/>
      <c r="J9" s="29"/>
      <c r="K9" s="29"/>
      <c r="L9" s="29"/>
      <c r="M9" s="29"/>
    </row>
    <row r="10" spans="1:28" s="3" customFormat="1" ht="17.100000000000001" customHeight="1">
      <c r="B10" s="363"/>
      <c r="C10" s="16"/>
      <c r="F10" s="28" t="s">
        <v>793</v>
      </c>
      <c r="G10" s="3" t="s">
        <v>794</v>
      </c>
      <c r="H10" s="547" t="s">
        <v>795</v>
      </c>
      <c r="I10" s="543" t="s">
        <v>796</v>
      </c>
      <c r="J10" s="547" t="s">
        <v>797</v>
      </c>
      <c r="K10" s="543" t="s">
        <v>798</v>
      </c>
      <c r="L10" s="547" t="s">
        <v>799</v>
      </c>
      <c r="M10" s="29"/>
    </row>
    <row r="11" spans="1:28" s="3" customFormat="1" ht="17.100000000000001" customHeight="1">
      <c r="B11" s="363"/>
      <c r="C11" s="16"/>
      <c r="F11" s="3" t="s">
        <v>882</v>
      </c>
      <c r="G11" s="29"/>
      <c r="H11" s="29"/>
      <c r="I11" s="29"/>
      <c r="J11" s="29"/>
      <c r="K11" s="29"/>
      <c r="L11" s="29"/>
      <c r="M11" s="29"/>
    </row>
    <row r="12" spans="1:28" s="3" customFormat="1" ht="17.100000000000001" customHeight="1">
      <c r="B12" s="363"/>
      <c r="C12" s="16"/>
      <c r="F12" s="758" t="s">
        <v>883</v>
      </c>
      <c r="G12" s="758"/>
      <c r="H12" s="758"/>
      <c r="I12" s="758"/>
      <c r="J12" s="758"/>
      <c r="K12" s="758"/>
      <c r="L12" s="758"/>
      <c r="M12" s="758"/>
    </row>
    <row r="13" spans="1:28" s="3" customFormat="1" ht="17.100000000000001" customHeight="1">
      <c r="B13" s="382"/>
      <c r="C13" s="363" t="s">
        <v>800</v>
      </c>
    </row>
    <row r="14" spans="1:28" s="3" customFormat="1" ht="17.100000000000001" customHeight="1">
      <c r="B14" s="363"/>
      <c r="C14" s="16"/>
      <c r="D14" s="16" t="s">
        <v>801</v>
      </c>
    </row>
    <row r="15" spans="1:28" s="3" customFormat="1" ht="17.100000000000001" customHeight="1">
      <c r="B15" s="363"/>
      <c r="C15" s="16"/>
      <c r="D15" s="16" t="s">
        <v>802</v>
      </c>
    </row>
    <row r="16" spans="1:28" s="3" customFormat="1" ht="17.100000000000001" customHeight="1">
      <c r="B16" s="363"/>
      <c r="C16" s="16"/>
      <c r="D16" s="16" t="s">
        <v>821</v>
      </c>
    </row>
    <row r="17" spans="2:15" s="3" customFormat="1" ht="17.100000000000001" customHeight="1">
      <c r="B17" s="363"/>
      <c r="C17" s="16"/>
      <c r="D17" s="16" t="s">
        <v>803</v>
      </c>
    </row>
    <row r="18" spans="2:15" s="3" customFormat="1" ht="17.100000000000001" customHeight="1">
      <c r="B18" s="363"/>
      <c r="C18" s="16"/>
      <c r="D18" s="16"/>
    </row>
    <row r="19" spans="2:15" s="3" customFormat="1" ht="17.100000000000001" customHeight="1">
      <c r="B19" s="382"/>
      <c r="C19" s="363" t="s">
        <v>873</v>
      </c>
      <c r="E19" s="168"/>
      <c r="F19" s="168"/>
      <c r="G19" s="168"/>
      <c r="H19" s="168"/>
      <c r="I19" s="168"/>
      <c r="J19" s="168"/>
      <c r="K19" s="369"/>
      <c r="N19" s="381"/>
      <c r="O19" s="381"/>
    </row>
    <row r="20" spans="2:15" s="3" customFormat="1" ht="17.100000000000001" customHeight="1">
      <c r="B20" s="363"/>
      <c r="C20" s="363"/>
      <c r="E20" s="168"/>
      <c r="F20" s="168"/>
      <c r="G20" s="168"/>
      <c r="H20" s="168"/>
      <c r="I20" s="168"/>
      <c r="J20" s="168"/>
      <c r="K20" s="369"/>
      <c r="N20" s="381"/>
      <c r="O20" s="381"/>
    </row>
    <row r="21" spans="2:15" s="3" customFormat="1" ht="17.100000000000001" customHeight="1">
      <c r="B21" s="382"/>
      <c r="C21" s="363" t="s">
        <v>813</v>
      </c>
      <c r="E21" s="168"/>
      <c r="F21" s="168"/>
      <c r="G21" s="168"/>
      <c r="H21" s="168"/>
      <c r="I21" s="168"/>
      <c r="J21" s="168"/>
      <c r="K21" s="369"/>
      <c r="L21" s="552"/>
      <c r="M21" s="552"/>
      <c r="N21" s="552"/>
      <c r="O21" s="552"/>
    </row>
    <row r="22" spans="2:15" s="3" customFormat="1" ht="17.100000000000001" customHeight="1">
      <c r="B22" s="363"/>
      <c r="C22" s="363"/>
      <c r="D22" s="16" t="s">
        <v>814</v>
      </c>
      <c r="E22" s="168"/>
      <c r="F22" s="168"/>
      <c r="G22" s="168"/>
      <c r="H22" s="168"/>
      <c r="I22" s="168"/>
      <c r="J22" s="168"/>
      <c r="K22" s="369"/>
      <c r="L22" s="552"/>
      <c r="M22" s="552"/>
      <c r="N22" s="552"/>
      <c r="O22" s="552"/>
    </row>
    <row r="23" spans="2:15" s="3" customFormat="1" ht="17.100000000000001" customHeight="1">
      <c r="B23" s="363"/>
      <c r="C23" s="363"/>
      <c r="D23" s="16"/>
      <c r="E23" s="168"/>
      <c r="F23" s="168"/>
      <c r="G23" s="168"/>
      <c r="H23" s="168"/>
      <c r="I23" s="168"/>
      <c r="J23" s="168"/>
      <c r="K23" s="369"/>
      <c r="O23" s="381"/>
    </row>
    <row r="24" spans="2:15" s="3" customFormat="1" ht="17.100000000000001" customHeight="1">
      <c r="B24" s="382"/>
      <c r="C24" s="383" t="s">
        <v>870</v>
      </c>
      <c r="D24" s="350"/>
      <c r="E24" s="384"/>
      <c r="F24" s="384"/>
      <c r="G24" s="384"/>
      <c r="H24" s="168"/>
      <c r="I24" s="168"/>
      <c r="J24" s="168"/>
      <c r="K24" s="369"/>
      <c r="O24" s="381"/>
    </row>
    <row r="25" spans="2:15" s="3" customFormat="1" ht="17.100000000000001" customHeight="1">
      <c r="B25" s="363"/>
      <c r="C25" s="383"/>
      <c r="D25" s="350"/>
      <c r="E25" s="384"/>
      <c r="F25" s="384"/>
      <c r="G25" s="384"/>
      <c r="H25" s="168"/>
      <c r="I25" s="168"/>
      <c r="J25" s="168"/>
      <c r="K25" s="369"/>
      <c r="O25" s="381"/>
    </row>
    <row r="26" spans="2:15" s="3" customFormat="1" ht="17.100000000000001" customHeight="1">
      <c r="B26" s="382"/>
      <c r="C26" s="383" t="s">
        <v>871</v>
      </c>
      <c r="D26" s="350"/>
      <c r="E26" s="384"/>
      <c r="F26" s="384"/>
      <c r="G26" s="384"/>
      <c r="H26" s="168"/>
      <c r="I26" s="168"/>
      <c r="J26" s="168"/>
      <c r="K26" s="369"/>
      <c r="O26" s="381"/>
    </row>
    <row r="27" spans="2:15" s="3" customFormat="1" ht="17.100000000000001" customHeight="1">
      <c r="B27" s="363"/>
      <c r="C27" s="383"/>
      <c r="D27" s="350"/>
      <c r="E27" s="384"/>
      <c r="F27" s="384"/>
      <c r="G27" s="384"/>
      <c r="H27" s="168"/>
      <c r="I27" s="168"/>
      <c r="J27" s="168"/>
      <c r="K27" s="369"/>
      <c r="O27" s="381"/>
    </row>
    <row r="28" spans="2:15" s="3" customFormat="1" ht="17.100000000000001" customHeight="1">
      <c r="B28" s="382"/>
      <c r="C28" s="383" t="s">
        <v>874</v>
      </c>
      <c r="E28" s="168"/>
      <c r="F28" s="168"/>
      <c r="G28" s="168"/>
      <c r="H28" s="168"/>
      <c r="I28" s="168"/>
      <c r="J28" s="168"/>
    </row>
    <row r="29" spans="2:15" s="3" customFormat="1" ht="17.100000000000001" customHeight="1">
      <c r="B29" s="363"/>
      <c r="C29" s="383"/>
      <c r="E29" s="168"/>
      <c r="F29" s="168"/>
      <c r="G29" s="168"/>
      <c r="H29" s="168"/>
      <c r="I29" s="168"/>
      <c r="J29" s="168"/>
    </row>
    <row r="30" spans="2:15" s="3" customFormat="1" ht="17.100000000000001" customHeight="1">
      <c r="B30" s="382"/>
      <c r="C30" s="363" t="s">
        <v>1347</v>
      </c>
      <c r="D30" s="552"/>
      <c r="E30" s="168"/>
      <c r="F30" s="168"/>
      <c r="G30" s="168"/>
      <c r="H30" s="168"/>
      <c r="I30" s="168"/>
      <c r="J30" s="371"/>
    </row>
    <row r="31" spans="2:15" s="3" customFormat="1" ht="17.100000000000001" customHeight="1">
      <c r="B31" s="363"/>
      <c r="C31" s="727"/>
      <c r="D31" s="728"/>
      <c r="E31" s="729"/>
      <c r="F31" s="729"/>
      <c r="G31" s="729"/>
      <c r="H31" s="530"/>
      <c r="I31" s="168"/>
      <c r="J31" s="371"/>
    </row>
    <row r="32" spans="2:15" s="552" customFormat="1" ht="17.100000000000001" customHeight="1">
      <c r="C32" s="363" t="s">
        <v>1348</v>
      </c>
      <c r="E32" s="168"/>
      <c r="F32" s="168"/>
      <c r="G32" s="168"/>
      <c r="H32" s="168"/>
      <c r="I32" s="168"/>
      <c r="J32" s="168"/>
    </row>
    <row r="33" spans="1:28" s="3" customFormat="1" ht="17.100000000000001" customHeight="1">
      <c r="B33" s="363"/>
      <c r="C33" s="363"/>
      <c r="D33" s="552"/>
      <c r="E33" s="168"/>
      <c r="F33" s="168"/>
      <c r="G33" s="168"/>
      <c r="H33" s="168"/>
      <c r="I33" s="168"/>
      <c r="J33" s="168"/>
    </row>
    <row r="34" spans="1:28" s="3" customFormat="1" ht="17.100000000000001" customHeight="1">
      <c r="B34" s="382"/>
      <c r="C34" s="383" t="s">
        <v>1312</v>
      </c>
      <c r="E34" s="168"/>
      <c r="F34" s="168"/>
      <c r="G34" s="168"/>
      <c r="H34" s="168"/>
      <c r="I34" s="168"/>
      <c r="J34" s="168"/>
    </row>
    <row r="35" spans="1:28" s="3" customFormat="1" ht="17.100000000000001" customHeight="1">
      <c r="B35" s="363"/>
      <c r="C35" s="383" t="s">
        <v>840</v>
      </c>
      <c r="D35" s="16" t="s">
        <v>841</v>
      </c>
      <c r="E35" s="168"/>
      <c r="F35" s="168"/>
      <c r="G35" s="168"/>
      <c r="H35" s="168"/>
      <c r="I35" s="168"/>
      <c r="J35" s="168"/>
    </row>
    <row r="36" spans="1:28" s="3" customFormat="1" ht="17.100000000000001" customHeight="1">
      <c r="B36" s="363"/>
      <c r="C36" s="383" t="s">
        <v>840</v>
      </c>
      <c r="D36" s="16" t="s">
        <v>842</v>
      </c>
      <c r="E36" s="168"/>
      <c r="F36" s="168"/>
      <c r="G36" s="168"/>
      <c r="H36" s="168"/>
      <c r="I36" s="168"/>
      <c r="J36" s="168"/>
    </row>
    <row r="37" spans="1:28" s="369" customFormat="1" ht="17.100000000000001" customHeight="1">
      <c r="B37" s="370"/>
      <c r="C37" s="383"/>
      <c r="E37" s="371"/>
      <c r="F37" s="371"/>
      <c r="G37" s="371"/>
      <c r="H37" s="371"/>
      <c r="I37" s="371"/>
      <c r="J37" s="371"/>
    </row>
    <row r="38" spans="1:28" s="3" customFormat="1" ht="15" customHeight="1">
      <c r="B38" s="382"/>
      <c r="C38" s="383" t="s">
        <v>1313</v>
      </c>
      <c r="D38" s="16"/>
      <c r="E38" s="16"/>
      <c r="F38" s="16"/>
      <c r="G38" s="16"/>
      <c r="H38" s="16"/>
      <c r="M38" s="40"/>
    </row>
    <row r="39" spans="1:28" ht="17.100000000000001" customHeight="1">
      <c r="B39" s="364"/>
      <c r="C39" s="385"/>
      <c r="D39" s="16" t="s">
        <v>815</v>
      </c>
      <c r="E39" s="16"/>
      <c r="F39" s="16"/>
      <c r="G39" s="16"/>
      <c r="H39" s="16"/>
    </row>
    <row r="40" spans="1:28" ht="17.100000000000001" customHeight="1">
      <c r="B40" s="364"/>
      <c r="C40" s="385"/>
      <c r="D40" s="16" t="s">
        <v>805</v>
      </c>
      <c r="E40" s="16"/>
      <c r="F40" s="16"/>
      <c r="G40" s="16"/>
      <c r="H40" s="16"/>
    </row>
    <row r="41" spans="1:28" ht="17.100000000000001" customHeight="1">
      <c r="B41" s="364"/>
      <c r="C41" s="385"/>
      <c r="D41" s="342" t="s">
        <v>804</v>
      </c>
      <c r="E41" s="16" t="s">
        <v>790</v>
      </c>
      <c r="G41" s="16"/>
      <c r="H41" s="16"/>
    </row>
    <row r="42" spans="1:28" ht="17.100000000000001" customHeight="1">
      <c r="C42" s="385"/>
      <c r="D42" s="16"/>
      <c r="E42" s="16" t="s">
        <v>791</v>
      </c>
      <c r="G42" s="16"/>
      <c r="H42" s="16"/>
    </row>
    <row r="43" spans="1:28" ht="17.100000000000001" customHeight="1">
      <c r="C43" s="385"/>
      <c r="D43" s="16"/>
      <c r="E43" s="16" t="s">
        <v>806</v>
      </c>
      <c r="G43" s="16"/>
      <c r="H43" s="16"/>
    </row>
    <row r="44" spans="1:28" ht="17.100000000000001" customHeight="1">
      <c r="D44" s="16"/>
      <c r="E44" s="16" t="s">
        <v>807</v>
      </c>
      <c r="G44" s="16"/>
      <c r="H44" s="16"/>
    </row>
    <row r="45" spans="1:28" ht="17.100000000000001" customHeight="1">
      <c r="E45" s="16" t="s">
        <v>808</v>
      </c>
    </row>
    <row r="46" spans="1:28" ht="17.100000000000001" customHeight="1">
      <c r="E46" s="16" t="s">
        <v>792</v>
      </c>
    </row>
    <row r="47" spans="1:28" ht="17.100000000000001" customHeight="1"/>
    <row r="48" spans="1:28" s="529" customFormat="1" ht="17.100000000000001" customHeight="1">
      <c r="A48" s="540" t="s">
        <v>1277</v>
      </c>
      <c r="B48" s="541"/>
      <c r="C48" s="371"/>
      <c r="D48" s="371"/>
      <c r="E48" s="371"/>
      <c r="F48" s="371"/>
      <c r="G48" s="168"/>
      <c r="H48" s="168"/>
      <c r="I48" s="168"/>
      <c r="J48" s="168"/>
      <c r="K48" s="168"/>
      <c r="L48" s="168"/>
      <c r="M48" s="168"/>
      <c r="N48" s="168"/>
      <c r="O48" s="168"/>
      <c r="P48" s="168"/>
      <c r="Q48" s="168"/>
      <c r="R48" s="168"/>
      <c r="S48" s="168"/>
      <c r="T48" s="16"/>
      <c r="U48" s="16"/>
      <c r="V48" s="16"/>
      <c r="W48" s="16"/>
      <c r="X48" s="16"/>
      <c r="Y48" s="16"/>
      <c r="Z48" s="16"/>
      <c r="AA48" s="16"/>
      <c r="AB48" s="16"/>
    </row>
    <row r="49" spans="1:9" ht="17.100000000000001" customHeight="1">
      <c r="A49" s="542"/>
      <c r="B49" s="542"/>
      <c r="C49" s="542"/>
      <c r="D49" s="542"/>
      <c r="E49" s="542"/>
      <c r="F49" s="542"/>
    </row>
    <row r="50" spans="1:9" ht="17.100000000000001" customHeight="1">
      <c r="A50" s="369"/>
      <c r="B50" s="369"/>
      <c r="C50" s="363" t="s">
        <v>1314</v>
      </c>
      <c r="D50" s="552"/>
      <c r="F50" s="542"/>
    </row>
    <row r="51" spans="1:9" ht="17.100000000000001" customHeight="1">
      <c r="A51" s="369"/>
      <c r="B51" s="370"/>
      <c r="C51" s="363"/>
      <c r="D51" s="552"/>
      <c r="F51" s="542"/>
    </row>
    <row r="52" spans="1:9" s="553" customFormat="1" ht="17.100000000000001" customHeight="1">
      <c r="A52" s="464"/>
      <c r="B52" s="464"/>
      <c r="C52" s="730" t="s">
        <v>1315</v>
      </c>
      <c r="D52" s="464"/>
      <c r="E52" s="613"/>
      <c r="F52" s="554"/>
      <c r="G52" s="554"/>
      <c r="H52" s="554"/>
      <c r="I52" s="554"/>
    </row>
    <row r="53" spans="1:9" s="553" customFormat="1" ht="17.100000000000001" customHeight="1"/>
    <row r="54" spans="1:9" s="553" customFormat="1" ht="17.100000000000001" customHeight="1">
      <c r="A54" s="464"/>
      <c r="B54" s="464"/>
      <c r="C54" s="730" t="s">
        <v>1316</v>
      </c>
      <c r="D54" s="464"/>
      <c r="E54" s="613"/>
      <c r="F54" s="554"/>
      <c r="G54" s="554"/>
      <c r="H54" s="554"/>
      <c r="I54" s="554"/>
    </row>
    <row r="55" spans="1:9" s="553" customFormat="1" ht="17.100000000000001" customHeight="1"/>
    <row r="56" spans="1:9" s="553" customFormat="1" ht="17.100000000000001" customHeight="1">
      <c r="A56" s="464"/>
      <c r="B56" s="464"/>
      <c r="C56" s="730" t="s">
        <v>1317</v>
      </c>
      <c r="D56" s="464"/>
      <c r="E56" s="613"/>
      <c r="F56" s="554"/>
      <c r="G56" s="554"/>
      <c r="H56" s="554"/>
      <c r="I56" s="554"/>
    </row>
    <row r="57" spans="1:9" ht="17.100000000000001" customHeight="1"/>
    <row r="58" spans="1:9" ht="17.100000000000001" customHeight="1">
      <c r="A58" s="369"/>
      <c r="B58" s="369"/>
      <c r="C58" s="363" t="s">
        <v>1318</v>
      </c>
      <c r="D58" s="552"/>
      <c r="F58" s="542"/>
    </row>
    <row r="59" spans="1:9" ht="17.100000000000001" customHeight="1"/>
    <row r="60" spans="1:9" ht="17.100000000000001" customHeight="1"/>
    <row r="61" spans="1:9" ht="17.100000000000001" customHeight="1"/>
    <row r="62" spans="1:9" ht="17.100000000000001" customHeight="1"/>
    <row r="63" spans="1:9" ht="17.100000000000001" customHeight="1"/>
    <row r="64" spans="1:9" ht="17.100000000000001" customHeight="1"/>
    <row r="65" ht="17.100000000000001" customHeight="1"/>
    <row r="66" ht="17.100000000000001" customHeight="1"/>
    <row r="67" ht="17.100000000000001" customHeight="1"/>
    <row r="68" ht="17.100000000000001" customHeight="1"/>
    <row r="69" ht="17.100000000000001" customHeight="1"/>
    <row r="70" ht="17.100000000000001" customHeight="1"/>
    <row r="71" ht="17.100000000000001" customHeight="1"/>
    <row r="72" ht="17.100000000000001" customHeight="1"/>
    <row r="73" ht="17.100000000000001" customHeight="1"/>
    <row r="74" ht="17.100000000000001" customHeight="1"/>
    <row r="75" ht="17.100000000000001" customHeight="1"/>
    <row r="76" ht="17.100000000000001" customHeight="1"/>
    <row r="77" ht="17.100000000000001" customHeight="1"/>
    <row r="78" ht="17.100000000000001" customHeight="1"/>
    <row r="79" ht="17.100000000000001" customHeight="1"/>
    <row r="80" ht="17.100000000000001" customHeight="1"/>
    <row r="81" ht="17.100000000000001" customHeight="1"/>
    <row r="82" ht="17.100000000000001" customHeight="1"/>
    <row r="83" ht="17.100000000000001" customHeight="1"/>
    <row r="84" ht="17.100000000000001" customHeight="1"/>
    <row r="85" ht="17.100000000000001" customHeight="1"/>
    <row r="86" ht="17.100000000000001" customHeight="1"/>
    <row r="87" ht="17.100000000000001" customHeight="1"/>
    <row r="88" ht="17.100000000000001" customHeight="1"/>
    <row r="89" ht="17.100000000000001" customHeight="1"/>
    <row r="90" ht="17.100000000000001" customHeight="1"/>
    <row r="91" ht="17.100000000000001" customHeight="1"/>
    <row r="92" ht="17.100000000000001" customHeight="1"/>
    <row r="93" ht="17.100000000000001" customHeight="1"/>
    <row r="94" ht="17.100000000000001" customHeight="1"/>
    <row r="95" ht="17.100000000000001" customHeight="1"/>
    <row r="96" ht="17.100000000000001" customHeight="1"/>
    <row r="97" ht="17.100000000000001" customHeight="1"/>
    <row r="98" ht="17.100000000000001" customHeight="1"/>
    <row r="99" ht="17.100000000000001" customHeight="1"/>
    <row r="100" ht="17.100000000000001" customHeight="1"/>
    <row r="101" ht="17.100000000000001" customHeight="1"/>
    <row r="102" ht="17.100000000000001" customHeight="1"/>
    <row r="103" ht="17.100000000000001" customHeight="1"/>
    <row r="104" ht="17.100000000000001" customHeight="1"/>
    <row r="105" ht="17.100000000000001" customHeight="1"/>
    <row r="106" ht="17.100000000000001" customHeight="1"/>
    <row r="107" ht="17.100000000000001" customHeight="1"/>
    <row r="108" ht="17.100000000000001" customHeight="1"/>
    <row r="109" ht="17.100000000000001" customHeight="1"/>
    <row r="110" ht="17.100000000000001" customHeight="1"/>
    <row r="111" ht="17.100000000000001" customHeight="1"/>
    <row r="112" ht="17.100000000000001" customHeight="1"/>
    <row r="113" ht="17.100000000000001" customHeight="1"/>
    <row r="114" ht="17.100000000000001" customHeight="1"/>
    <row r="115" ht="17.100000000000001" customHeight="1"/>
    <row r="116" ht="17.100000000000001" customHeight="1"/>
    <row r="117" ht="17.100000000000001" customHeight="1"/>
    <row r="118" ht="17.100000000000001" customHeight="1"/>
    <row r="119" ht="17.100000000000001" customHeight="1"/>
    <row r="120" ht="17.100000000000001" customHeight="1"/>
    <row r="121" ht="17.100000000000001" customHeight="1"/>
    <row r="122" ht="17.100000000000001" customHeight="1"/>
    <row r="123" ht="17.100000000000001" customHeight="1"/>
    <row r="124" ht="17.100000000000001" customHeight="1"/>
    <row r="125" ht="17.100000000000001" customHeight="1"/>
    <row r="126" ht="17.100000000000001" customHeight="1"/>
    <row r="127" ht="17.100000000000001" customHeight="1"/>
    <row r="128" ht="17.100000000000001" customHeight="1"/>
    <row r="129" ht="17.100000000000001" customHeight="1"/>
    <row r="130" ht="17.100000000000001" customHeight="1"/>
    <row r="131" ht="17.100000000000001" customHeight="1"/>
    <row r="132" ht="17.100000000000001" customHeight="1"/>
    <row r="133" ht="17.100000000000001" customHeight="1"/>
    <row r="134" ht="17.100000000000001" customHeight="1"/>
    <row r="135" ht="17.100000000000001" customHeight="1"/>
    <row r="136" ht="17.100000000000001" customHeight="1"/>
    <row r="137" ht="17.100000000000001" customHeight="1"/>
    <row r="138" ht="17.100000000000001" customHeight="1"/>
    <row r="139" ht="17.100000000000001" customHeight="1"/>
    <row r="140" ht="17.100000000000001" customHeight="1"/>
    <row r="141" ht="17.100000000000001" customHeight="1"/>
    <row r="142" ht="17.100000000000001" customHeight="1"/>
    <row r="143" ht="17.100000000000001" customHeight="1"/>
    <row r="144" ht="17.100000000000001" customHeight="1"/>
    <row r="145" ht="17.100000000000001" customHeight="1"/>
    <row r="146" ht="17.100000000000001" customHeight="1"/>
    <row r="147" ht="17.100000000000001" customHeight="1"/>
    <row r="148" ht="17.100000000000001" customHeight="1"/>
    <row r="149" ht="17.100000000000001" customHeight="1"/>
    <row r="150" ht="17.100000000000001" customHeight="1"/>
    <row r="151" ht="17.100000000000001" customHeight="1"/>
    <row r="152" ht="17.100000000000001" customHeight="1"/>
    <row r="153" ht="17.100000000000001" customHeight="1"/>
    <row r="154" ht="17.100000000000001" customHeight="1"/>
    <row r="155" ht="17.100000000000001" customHeight="1"/>
    <row r="156" ht="17.100000000000001" customHeight="1"/>
    <row r="157" ht="17.100000000000001" customHeight="1"/>
    <row r="158" ht="17.100000000000001" customHeight="1"/>
    <row r="159" ht="17.100000000000001" customHeight="1"/>
    <row r="160" ht="17.100000000000001" customHeight="1"/>
    <row r="161" ht="17.100000000000001" customHeight="1"/>
    <row r="162" ht="17.100000000000001" customHeight="1"/>
    <row r="163" ht="17.100000000000001" customHeight="1"/>
    <row r="164" ht="17.100000000000001" customHeight="1"/>
    <row r="165" ht="17.100000000000001" customHeight="1"/>
    <row r="166" ht="17.100000000000001" customHeight="1"/>
    <row r="167" ht="17.100000000000001" customHeight="1"/>
    <row r="168" ht="17.100000000000001" customHeight="1"/>
    <row r="169" ht="17.100000000000001" customHeight="1"/>
    <row r="170" ht="17.100000000000001" customHeight="1"/>
    <row r="171" ht="17.100000000000001" customHeight="1"/>
    <row r="172" ht="17.100000000000001" customHeight="1"/>
    <row r="173" ht="17.100000000000001" customHeight="1"/>
    <row r="174" ht="17.100000000000001" customHeight="1"/>
    <row r="175" ht="17.100000000000001" customHeight="1"/>
    <row r="176" ht="17.100000000000001" customHeight="1"/>
    <row r="177" ht="17.100000000000001" customHeight="1"/>
    <row r="178" ht="17.100000000000001" customHeight="1"/>
    <row r="179" ht="17.100000000000001" customHeight="1"/>
    <row r="180" ht="17.100000000000001" customHeight="1"/>
    <row r="181" ht="17.100000000000001" customHeight="1"/>
    <row r="182" ht="17.100000000000001" customHeight="1"/>
    <row r="183" ht="17.100000000000001" customHeight="1"/>
    <row r="184" ht="17.100000000000001" customHeight="1"/>
    <row r="185" ht="17.100000000000001" customHeight="1"/>
    <row r="186" ht="17.100000000000001" customHeight="1"/>
    <row r="187" ht="17.100000000000001" customHeight="1"/>
    <row r="188" ht="17.100000000000001" customHeight="1"/>
    <row r="189" ht="17.100000000000001" customHeight="1"/>
    <row r="190" ht="17.100000000000001" customHeight="1"/>
    <row r="191" ht="17.100000000000001" customHeight="1"/>
    <row r="192" ht="17.100000000000001" customHeight="1"/>
    <row r="193" ht="17.100000000000001" customHeight="1"/>
    <row r="194" ht="17.100000000000001" customHeight="1"/>
    <row r="195" ht="17.100000000000001" customHeight="1"/>
    <row r="196" ht="17.100000000000001" customHeight="1"/>
    <row r="197" ht="17.100000000000001" customHeight="1"/>
    <row r="198" ht="17.100000000000001" customHeight="1"/>
    <row r="199" ht="17.100000000000001" customHeight="1"/>
    <row r="200" ht="17.100000000000001" customHeight="1"/>
    <row r="201" ht="17.100000000000001" customHeight="1"/>
    <row r="202" ht="17.100000000000001" customHeight="1"/>
    <row r="203" ht="17.100000000000001" customHeight="1"/>
    <row r="204" ht="17.100000000000001" customHeight="1"/>
    <row r="205" ht="17.100000000000001" customHeight="1"/>
    <row r="206" ht="17.100000000000001" customHeight="1"/>
    <row r="207" ht="17.100000000000001" customHeight="1"/>
    <row r="208" ht="17.100000000000001" customHeight="1"/>
    <row r="209" ht="17.100000000000001" customHeight="1"/>
    <row r="210" ht="17.100000000000001" customHeight="1"/>
    <row r="211" ht="17.100000000000001" customHeight="1"/>
    <row r="212" ht="17.100000000000001" customHeight="1"/>
    <row r="213" ht="17.100000000000001" customHeight="1"/>
    <row r="214" ht="17.100000000000001" customHeight="1"/>
    <row r="215" ht="17.100000000000001" customHeight="1"/>
    <row r="216" ht="17.100000000000001" customHeight="1"/>
    <row r="217" ht="17.100000000000001" customHeight="1"/>
    <row r="218" ht="17.100000000000001" customHeight="1"/>
    <row r="219" ht="17.100000000000001" customHeight="1"/>
    <row r="220" ht="17.100000000000001" customHeight="1"/>
    <row r="221" ht="17.100000000000001" customHeight="1"/>
    <row r="222" ht="17.100000000000001" customHeight="1"/>
    <row r="223" ht="17.100000000000001" customHeight="1"/>
    <row r="224" ht="17.100000000000001" customHeight="1"/>
    <row r="225" ht="17.100000000000001" customHeight="1"/>
    <row r="226" ht="17.100000000000001" customHeight="1"/>
    <row r="227" ht="17.100000000000001" customHeight="1"/>
    <row r="228" ht="17.100000000000001" customHeight="1"/>
    <row r="229" ht="17.100000000000001" customHeight="1"/>
    <row r="230" ht="17.100000000000001" customHeight="1"/>
    <row r="231" ht="17.100000000000001" customHeight="1"/>
    <row r="232" ht="17.100000000000001" customHeight="1"/>
    <row r="233" ht="17.100000000000001" customHeight="1"/>
    <row r="234" ht="17.100000000000001" customHeight="1"/>
    <row r="235" ht="17.100000000000001" customHeight="1"/>
    <row r="236" ht="17.100000000000001" customHeight="1"/>
    <row r="237" ht="17.100000000000001" customHeight="1"/>
    <row r="238" ht="17.100000000000001" customHeight="1"/>
    <row r="239" ht="17.100000000000001" customHeight="1"/>
    <row r="240" ht="17.100000000000001" customHeight="1"/>
    <row r="241" ht="17.100000000000001" customHeight="1"/>
    <row r="242" ht="17.100000000000001" customHeight="1"/>
    <row r="243" ht="17.100000000000001" customHeight="1"/>
    <row r="244" ht="17.100000000000001" customHeight="1"/>
    <row r="245" ht="17.100000000000001" customHeight="1"/>
    <row r="246" ht="17.100000000000001" customHeight="1"/>
    <row r="247" ht="17.100000000000001" customHeight="1"/>
    <row r="248" ht="17.100000000000001" customHeight="1"/>
    <row r="249" ht="17.100000000000001" customHeight="1"/>
    <row r="250" ht="17.100000000000001" customHeight="1"/>
    <row r="251" ht="17.100000000000001" customHeight="1"/>
    <row r="252" ht="17.100000000000001" customHeight="1"/>
    <row r="253" ht="17.100000000000001" customHeight="1"/>
    <row r="254" ht="17.100000000000001" customHeight="1"/>
    <row r="255" ht="17.100000000000001" customHeight="1"/>
    <row r="256" ht="17.100000000000001" customHeight="1"/>
    <row r="257" ht="17.100000000000001" customHeight="1"/>
    <row r="258" ht="17.100000000000001" customHeight="1"/>
    <row r="259" ht="17.100000000000001" customHeight="1"/>
    <row r="260" ht="17.100000000000001" customHeight="1"/>
    <row r="261" ht="17.100000000000001" customHeight="1"/>
    <row r="262" ht="17.100000000000001" customHeight="1"/>
    <row r="263" ht="17.100000000000001" customHeight="1"/>
    <row r="264" ht="17.100000000000001" customHeight="1"/>
    <row r="265" ht="17.100000000000001" customHeight="1"/>
    <row r="266" ht="17.100000000000001" customHeight="1"/>
    <row r="267" ht="17.100000000000001" customHeight="1"/>
    <row r="268" ht="17.100000000000001" customHeight="1"/>
    <row r="269" ht="17.100000000000001" customHeight="1"/>
    <row r="270" ht="17.100000000000001" customHeight="1"/>
    <row r="271" ht="17.100000000000001" customHeight="1"/>
    <row r="272" ht="17.100000000000001" customHeight="1"/>
    <row r="273" ht="17.100000000000001" customHeight="1"/>
    <row r="274" ht="17.100000000000001" customHeight="1"/>
    <row r="275" ht="17.100000000000001" customHeight="1"/>
    <row r="276" ht="17.100000000000001" customHeight="1"/>
    <row r="277" ht="17.100000000000001" customHeight="1"/>
    <row r="278" ht="17.100000000000001" customHeight="1"/>
    <row r="279" ht="17.100000000000001" customHeight="1"/>
    <row r="280" ht="17.100000000000001" customHeight="1"/>
    <row r="281" ht="17.100000000000001" customHeight="1"/>
    <row r="282" ht="17.100000000000001" customHeight="1"/>
    <row r="283" ht="17.100000000000001" customHeight="1"/>
    <row r="284" ht="17.100000000000001" customHeight="1"/>
    <row r="285" ht="17.100000000000001" customHeight="1"/>
    <row r="286" ht="17.100000000000001" customHeight="1"/>
    <row r="287" ht="17.100000000000001" customHeight="1"/>
    <row r="288" ht="17.100000000000001" customHeight="1"/>
    <row r="289" ht="17.100000000000001" customHeight="1"/>
    <row r="290" ht="17.100000000000001" customHeight="1"/>
    <row r="291" ht="17.100000000000001" customHeight="1"/>
    <row r="292" ht="17.100000000000001" customHeight="1"/>
    <row r="293" ht="17.100000000000001" customHeight="1"/>
    <row r="294" ht="17.100000000000001" customHeight="1"/>
    <row r="295" ht="17.100000000000001" customHeight="1"/>
    <row r="296" ht="17.100000000000001" customHeight="1"/>
    <row r="297" ht="17.100000000000001" customHeight="1"/>
    <row r="298" ht="17.100000000000001" customHeight="1"/>
    <row r="299" ht="17.100000000000001" customHeight="1"/>
    <row r="300" ht="17.100000000000001" customHeight="1"/>
    <row r="301" ht="17.100000000000001" customHeight="1"/>
    <row r="302" ht="17.100000000000001" customHeight="1"/>
    <row r="303" ht="17.100000000000001" customHeight="1"/>
    <row r="304" ht="17.100000000000001" customHeight="1"/>
    <row r="305" ht="17.100000000000001" customHeight="1"/>
    <row r="306" ht="17.100000000000001" customHeight="1"/>
    <row r="307" ht="17.100000000000001" customHeight="1"/>
    <row r="308" ht="17.100000000000001" customHeight="1"/>
    <row r="309" ht="17.100000000000001" customHeight="1"/>
    <row r="310" ht="17.100000000000001" customHeight="1"/>
    <row r="311" ht="17.100000000000001" customHeight="1"/>
    <row r="312" ht="17.100000000000001" customHeight="1"/>
    <row r="313" ht="17.100000000000001" customHeight="1"/>
    <row r="314" ht="17.100000000000001" customHeight="1"/>
    <row r="315" ht="17.100000000000001" customHeight="1"/>
    <row r="316" ht="17.100000000000001" customHeight="1"/>
    <row r="317" ht="17.100000000000001" customHeight="1"/>
    <row r="318" ht="17.100000000000001" customHeight="1"/>
    <row r="319" ht="17.100000000000001" customHeight="1"/>
    <row r="320" ht="17.100000000000001" customHeight="1"/>
    <row r="321" ht="17.100000000000001" customHeight="1"/>
    <row r="322" ht="17.100000000000001" customHeight="1"/>
    <row r="323" ht="17.100000000000001" customHeight="1"/>
    <row r="324" ht="17.100000000000001" customHeight="1"/>
    <row r="325" ht="17.100000000000001" customHeight="1"/>
    <row r="326" ht="17.100000000000001" customHeight="1"/>
    <row r="327" ht="17.100000000000001" customHeight="1"/>
    <row r="328" ht="17.100000000000001" customHeight="1"/>
    <row r="329" ht="17.100000000000001" customHeight="1"/>
    <row r="330" ht="17.100000000000001" customHeight="1"/>
    <row r="331" ht="17.100000000000001" customHeight="1"/>
    <row r="332" ht="17.100000000000001" customHeight="1"/>
    <row r="333" ht="17.100000000000001" customHeight="1"/>
    <row r="334" ht="17.100000000000001" customHeight="1"/>
    <row r="335" ht="17.100000000000001" customHeight="1"/>
    <row r="336" ht="17.100000000000001" customHeight="1"/>
    <row r="337" ht="17.100000000000001" customHeight="1"/>
    <row r="338" ht="17.100000000000001" customHeight="1"/>
    <row r="339" ht="17.100000000000001" customHeight="1"/>
    <row r="340" ht="17.100000000000001" customHeight="1"/>
    <row r="341" ht="17.100000000000001" customHeight="1"/>
    <row r="342" ht="17.100000000000001" customHeight="1"/>
    <row r="343" ht="17.100000000000001" customHeight="1"/>
    <row r="344" ht="17.100000000000001" customHeight="1"/>
    <row r="345" ht="17.100000000000001" customHeight="1"/>
    <row r="346" ht="17.100000000000001" customHeight="1"/>
    <row r="347" ht="17.100000000000001" customHeight="1"/>
    <row r="348" ht="17.100000000000001" customHeight="1"/>
    <row r="349" ht="17.100000000000001" customHeight="1"/>
    <row r="350" ht="17.100000000000001" customHeight="1"/>
    <row r="351" ht="17.100000000000001" customHeight="1"/>
    <row r="352" ht="17.100000000000001" customHeight="1"/>
    <row r="353" ht="17.100000000000001" customHeight="1"/>
    <row r="354" ht="17.100000000000001" customHeight="1"/>
    <row r="355" ht="17.100000000000001" customHeight="1"/>
    <row r="356" ht="17.100000000000001" customHeight="1"/>
    <row r="357" ht="17.100000000000001" customHeight="1"/>
    <row r="358" ht="17.100000000000001" customHeight="1"/>
    <row r="359" ht="17.100000000000001" customHeight="1"/>
    <row r="360" ht="17.100000000000001" customHeight="1"/>
    <row r="361" ht="17.100000000000001" customHeight="1"/>
    <row r="362" ht="17.100000000000001" customHeight="1"/>
    <row r="363" ht="17.100000000000001" customHeight="1"/>
    <row r="364" ht="17.100000000000001" customHeight="1"/>
    <row r="365" ht="17.100000000000001" customHeight="1"/>
    <row r="366" ht="17.100000000000001" customHeight="1"/>
    <row r="367" ht="17.100000000000001" customHeight="1"/>
    <row r="368" ht="17.100000000000001" customHeight="1"/>
    <row r="369" ht="17.100000000000001" customHeight="1"/>
    <row r="370" ht="17.100000000000001" customHeight="1"/>
    <row r="371" ht="17.100000000000001" customHeight="1"/>
    <row r="372" ht="17.100000000000001" customHeight="1"/>
    <row r="373" ht="17.100000000000001" customHeight="1"/>
    <row r="374" ht="17.100000000000001" customHeight="1"/>
    <row r="375" ht="17.100000000000001" customHeight="1"/>
    <row r="376" ht="17.100000000000001" customHeight="1"/>
    <row r="377" ht="17.100000000000001" customHeight="1"/>
    <row r="378" ht="17.100000000000001" customHeight="1"/>
    <row r="379" ht="17.100000000000001" customHeight="1"/>
    <row r="380" ht="17.100000000000001" customHeight="1"/>
    <row r="381" ht="17.100000000000001" customHeight="1"/>
    <row r="382" ht="17.100000000000001" customHeight="1"/>
    <row r="383" ht="17.100000000000001" customHeight="1"/>
    <row r="384" ht="17.100000000000001" customHeight="1"/>
    <row r="385" ht="17.100000000000001" customHeight="1"/>
    <row r="386" ht="17.100000000000001" customHeight="1"/>
    <row r="387" ht="17.100000000000001" customHeight="1"/>
    <row r="388" ht="17.100000000000001" customHeight="1"/>
    <row r="389" ht="17.100000000000001" customHeight="1"/>
    <row r="390" ht="17.100000000000001" customHeight="1"/>
    <row r="391" ht="17.100000000000001" customHeight="1"/>
    <row r="392" ht="17.100000000000001" customHeight="1"/>
    <row r="393" ht="17.100000000000001" customHeight="1"/>
    <row r="394" ht="17.100000000000001" customHeight="1"/>
    <row r="395" ht="17.100000000000001" customHeight="1"/>
    <row r="396" ht="17.100000000000001" customHeight="1"/>
    <row r="397" ht="17.100000000000001" customHeight="1"/>
    <row r="398" ht="17.100000000000001" customHeight="1"/>
    <row r="399" ht="17.100000000000001" customHeight="1"/>
    <row r="400" ht="17.100000000000001" customHeight="1"/>
    <row r="401" ht="17.100000000000001" customHeight="1"/>
    <row r="402" ht="17.100000000000001" customHeight="1"/>
    <row r="403" ht="17.100000000000001" customHeight="1"/>
    <row r="404" ht="17.100000000000001" customHeight="1"/>
    <row r="405" ht="17.100000000000001" customHeight="1"/>
    <row r="406" ht="17.100000000000001" customHeight="1"/>
    <row r="407" ht="17.100000000000001" customHeight="1"/>
    <row r="408" ht="17.100000000000001" customHeight="1"/>
    <row r="409" ht="17.100000000000001" customHeight="1"/>
    <row r="410" ht="17.100000000000001" customHeight="1"/>
    <row r="411" ht="17.100000000000001" customHeight="1"/>
    <row r="412" ht="17.100000000000001" customHeight="1"/>
    <row r="413" ht="17.100000000000001" customHeight="1"/>
    <row r="414" ht="17.100000000000001" customHeight="1"/>
    <row r="415" ht="17.100000000000001" customHeight="1"/>
    <row r="416" ht="18" customHeight="1"/>
    <row r="417" ht="18" customHeight="1"/>
    <row r="418" ht="18" customHeight="1"/>
    <row r="419" ht="18" customHeight="1"/>
    <row r="420" ht="18" customHeight="1"/>
    <row r="421" ht="18" customHeight="1"/>
    <row r="422" ht="18" customHeight="1"/>
    <row r="423" ht="18" customHeight="1"/>
    <row r="424" ht="18" customHeight="1"/>
    <row r="425" ht="18" customHeight="1"/>
    <row r="426" ht="18" customHeight="1"/>
    <row r="427" ht="18" customHeight="1"/>
    <row r="428" ht="18" customHeight="1"/>
    <row r="429" ht="18" customHeight="1"/>
    <row r="430" ht="18" customHeight="1"/>
    <row r="431" ht="18" customHeight="1"/>
    <row r="432" ht="18" customHeight="1"/>
    <row r="433" ht="18" customHeight="1"/>
    <row r="434" ht="18" customHeight="1"/>
    <row r="435" ht="18" customHeight="1"/>
    <row r="436" ht="18" customHeight="1"/>
    <row r="437" ht="18" customHeight="1"/>
    <row r="438" ht="18" customHeight="1"/>
    <row r="439" ht="18" customHeight="1"/>
    <row r="440" ht="18" customHeight="1"/>
    <row r="441" ht="18" customHeight="1"/>
    <row r="442" ht="18" customHeight="1"/>
    <row r="443" ht="18" customHeight="1"/>
    <row r="444" ht="18" customHeight="1"/>
    <row r="445" ht="18" customHeight="1"/>
    <row r="446" ht="18" customHeight="1"/>
    <row r="447" ht="18" customHeight="1"/>
    <row r="448" ht="18" customHeight="1"/>
    <row r="449" ht="18" customHeight="1"/>
    <row r="450" ht="18" customHeight="1"/>
    <row r="451" ht="18" customHeight="1"/>
    <row r="452" ht="18" customHeight="1"/>
    <row r="453" ht="18" customHeight="1"/>
    <row r="454" ht="18" customHeight="1"/>
    <row r="455" ht="18" customHeight="1"/>
    <row r="456" ht="18" customHeight="1"/>
    <row r="457" ht="18" customHeight="1"/>
    <row r="458" ht="18" customHeight="1"/>
    <row r="459" ht="18" customHeight="1"/>
    <row r="460" ht="18" customHeight="1"/>
    <row r="461" ht="18" customHeight="1"/>
    <row r="462" ht="18" customHeight="1"/>
    <row r="463" ht="18" customHeight="1"/>
    <row r="464" ht="18" customHeight="1"/>
    <row r="465" ht="18" customHeight="1"/>
    <row r="466" ht="18" customHeight="1"/>
    <row r="467" ht="18" customHeight="1"/>
    <row r="468" ht="18" customHeight="1"/>
    <row r="469" ht="18" customHeight="1"/>
    <row r="470" ht="18" customHeight="1"/>
    <row r="471" ht="18" customHeight="1"/>
    <row r="472" ht="18" customHeight="1"/>
    <row r="473" ht="18" customHeight="1"/>
    <row r="474" ht="18" customHeight="1"/>
    <row r="475" ht="18" customHeight="1"/>
    <row r="476" ht="18" customHeight="1"/>
    <row r="477" ht="18" customHeight="1"/>
    <row r="478" ht="18" customHeight="1"/>
    <row r="479" ht="18" customHeight="1"/>
    <row r="480" ht="18" customHeight="1"/>
    <row r="481" ht="18" customHeight="1"/>
    <row r="482" ht="18" customHeight="1"/>
    <row r="483" ht="18" customHeight="1"/>
    <row r="484" ht="18" customHeight="1"/>
    <row r="485" ht="18" customHeight="1"/>
    <row r="486" ht="18" customHeight="1"/>
    <row r="487" ht="18" customHeight="1"/>
    <row r="488" ht="18" customHeight="1"/>
    <row r="489" ht="18" customHeight="1"/>
    <row r="490" ht="18" customHeight="1"/>
    <row r="491" ht="18" customHeight="1"/>
    <row r="492" ht="18" customHeight="1"/>
    <row r="493" ht="18" customHeight="1"/>
    <row r="494" ht="18" customHeight="1"/>
    <row r="495" ht="18" customHeight="1"/>
    <row r="496" ht="18" customHeight="1"/>
    <row r="497" ht="18" customHeight="1"/>
    <row r="498" ht="18" customHeight="1"/>
    <row r="499" ht="18" customHeight="1"/>
    <row r="500" ht="18" customHeight="1"/>
    <row r="501" ht="18" customHeight="1"/>
    <row r="502" ht="18" customHeight="1"/>
    <row r="503" ht="18" customHeight="1"/>
    <row r="504" ht="18" customHeight="1"/>
    <row r="505" ht="18" customHeight="1"/>
    <row r="506" ht="18" customHeight="1"/>
    <row r="507" ht="18" customHeight="1"/>
    <row r="508" ht="18" customHeight="1"/>
    <row r="509" ht="18" customHeight="1"/>
    <row r="510" ht="18" customHeight="1"/>
    <row r="511" ht="18" customHeight="1"/>
    <row r="512" ht="18" customHeight="1"/>
    <row r="513" ht="18" customHeight="1"/>
    <row r="514" ht="18" customHeight="1"/>
    <row r="515" ht="18" customHeight="1"/>
    <row r="516" ht="18" customHeight="1"/>
    <row r="517" ht="18" customHeight="1"/>
    <row r="518" ht="18" customHeight="1"/>
    <row r="519" ht="18" customHeight="1"/>
    <row r="520" ht="18" customHeight="1"/>
    <row r="521" ht="18" customHeight="1"/>
    <row r="522" ht="18" customHeight="1"/>
    <row r="523" ht="18" customHeight="1"/>
    <row r="524" ht="18" customHeight="1"/>
    <row r="525" ht="18" customHeight="1"/>
    <row r="526" ht="18" customHeight="1"/>
    <row r="527" ht="18" customHeight="1"/>
    <row r="528" ht="18" customHeight="1"/>
    <row r="529" ht="18" customHeight="1"/>
    <row r="530" ht="18" customHeight="1"/>
    <row r="531" ht="18" customHeight="1"/>
    <row r="532" ht="18" customHeight="1"/>
    <row r="533" ht="18" customHeight="1"/>
    <row r="534" ht="18" customHeight="1"/>
    <row r="535" ht="18" customHeight="1"/>
    <row r="536" ht="18" customHeight="1"/>
    <row r="537" ht="18" customHeight="1"/>
    <row r="538" ht="18" customHeight="1"/>
    <row r="539" ht="18" customHeight="1"/>
    <row r="540" ht="18" customHeight="1"/>
    <row r="541" ht="18" customHeight="1"/>
    <row r="542" ht="18" customHeight="1"/>
    <row r="543" ht="18" customHeight="1"/>
    <row r="544" ht="18" customHeight="1"/>
    <row r="545" ht="18" customHeight="1"/>
    <row r="546" ht="18" customHeight="1"/>
    <row r="547" ht="18" customHeight="1"/>
    <row r="548" ht="18" customHeight="1"/>
    <row r="549" ht="18" customHeight="1"/>
    <row r="550" ht="18" customHeight="1"/>
    <row r="551" ht="18" customHeight="1"/>
    <row r="552" ht="18" customHeight="1"/>
    <row r="553" ht="18" customHeight="1"/>
    <row r="554" ht="18" customHeight="1"/>
    <row r="555" ht="18" customHeight="1"/>
    <row r="556" ht="18" customHeight="1"/>
    <row r="557" ht="18" customHeight="1"/>
    <row r="558" ht="18" customHeight="1"/>
    <row r="559" ht="18" customHeight="1"/>
    <row r="560" ht="18" customHeight="1"/>
    <row r="561" ht="18" customHeight="1"/>
    <row r="562" ht="18" customHeight="1"/>
    <row r="563" ht="18" customHeight="1"/>
    <row r="564" ht="18" customHeight="1"/>
    <row r="565" ht="18" customHeight="1"/>
    <row r="566" ht="18" customHeight="1"/>
    <row r="567" ht="18" customHeight="1"/>
    <row r="568" ht="18" customHeight="1"/>
    <row r="569" ht="18" customHeight="1"/>
    <row r="570" ht="18" customHeight="1"/>
    <row r="571" ht="18" customHeight="1"/>
    <row r="572" ht="18" customHeight="1"/>
    <row r="573" ht="18" customHeight="1"/>
    <row r="574" ht="18" customHeight="1"/>
    <row r="575" ht="18" customHeight="1"/>
    <row r="576" ht="18" customHeight="1"/>
    <row r="577" ht="18" customHeight="1"/>
    <row r="578" ht="18" customHeight="1"/>
    <row r="579" ht="18" customHeight="1"/>
    <row r="580" ht="18" customHeight="1"/>
    <row r="581" ht="18" customHeight="1"/>
    <row r="582" ht="18" customHeight="1"/>
    <row r="583" ht="18" customHeight="1"/>
    <row r="584" ht="18" customHeight="1"/>
    <row r="585" ht="18" customHeight="1"/>
    <row r="586" ht="18" customHeight="1"/>
    <row r="587" ht="18" customHeight="1"/>
    <row r="588" ht="18" customHeight="1"/>
    <row r="589" ht="18" customHeight="1"/>
    <row r="590" ht="18" customHeight="1"/>
    <row r="591" ht="18" customHeight="1"/>
    <row r="592" ht="18" customHeight="1"/>
    <row r="593" ht="18" customHeight="1"/>
    <row r="594" ht="18" customHeight="1"/>
    <row r="595" ht="18" customHeight="1"/>
    <row r="596" ht="18" customHeight="1"/>
    <row r="597" ht="18" customHeight="1"/>
    <row r="598" ht="18" customHeight="1"/>
    <row r="599" ht="18" customHeight="1"/>
    <row r="600" ht="18" customHeight="1"/>
    <row r="601" ht="18" customHeight="1"/>
    <row r="602" ht="18" customHeight="1"/>
    <row r="603" ht="18" customHeight="1"/>
    <row r="604" ht="18" customHeight="1"/>
    <row r="605" ht="18" customHeight="1"/>
    <row r="606" ht="18" customHeight="1"/>
    <row r="607" ht="18" customHeight="1"/>
    <row r="608" ht="18" customHeight="1"/>
    <row r="609" ht="18" customHeight="1"/>
    <row r="610" ht="18" customHeight="1"/>
    <row r="611" ht="18" customHeight="1"/>
    <row r="612" ht="18" customHeight="1"/>
    <row r="613" ht="18" customHeight="1"/>
    <row r="614" ht="18" customHeight="1"/>
    <row r="615" ht="18" customHeight="1"/>
    <row r="616" ht="18" customHeight="1"/>
    <row r="617" ht="18" customHeight="1"/>
    <row r="618" ht="18" customHeight="1"/>
    <row r="619" ht="18" customHeight="1"/>
    <row r="620" ht="18" customHeight="1"/>
    <row r="621" ht="18" customHeight="1"/>
    <row r="622" ht="18" customHeight="1"/>
    <row r="623" ht="18" customHeight="1"/>
    <row r="624" ht="18" customHeight="1"/>
    <row r="625" ht="18" customHeight="1"/>
    <row r="626" ht="18" customHeight="1"/>
    <row r="627" ht="18" customHeight="1"/>
    <row r="628" ht="18" customHeight="1"/>
    <row r="629" ht="18" customHeight="1"/>
    <row r="630" ht="18" customHeight="1"/>
    <row r="631" ht="18" customHeight="1"/>
    <row r="632" ht="18" customHeight="1"/>
    <row r="633" ht="18" customHeight="1"/>
    <row r="634" ht="18" customHeight="1"/>
    <row r="635" ht="18" customHeight="1"/>
    <row r="636" ht="18" customHeight="1"/>
    <row r="637" ht="18" customHeight="1"/>
    <row r="638" ht="18" customHeight="1"/>
    <row r="639" ht="18" customHeight="1"/>
    <row r="640" ht="18" customHeight="1"/>
    <row r="641" ht="18" customHeight="1"/>
    <row r="642" ht="18" customHeight="1"/>
    <row r="643" ht="18" customHeight="1"/>
    <row r="644" ht="18" customHeight="1"/>
    <row r="645" ht="18" customHeight="1"/>
    <row r="646" ht="18" customHeight="1"/>
    <row r="647" ht="18" customHeight="1"/>
    <row r="648" ht="18" customHeight="1"/>
    <row r="649" ht="18" customHeight="1"/>
    <row r="650" ht="18" customHeight="1"/>
    <row r="651" ht="18" customHeight="1"/>
    <row r="652" ht="18" customHeight="1"/>
    <row r="653" ht="18" customHeight="1"/>
    <row r="654" ht="18" customHeight="1"/>
    <row r="655" ht="18" customHeight="1"/>
    <row r="656" ht="18" customHeight="1"/>
    <row r="657" ht="18" customHeight="1"/>
    <row r="658" ht="18" customHeight="1"/>
    <row r="659" ht="18" customHeight="1"/>
    <row r="660" ht="18" customHeight="1"/>
    <row r="661" ht="18" customHeight="1"/>
    <row r="662" ht="18" customHeight="1"/>
    <row r="663" ht="18" customHeight="1"/>
    <row r="664" ht="18" customHeight="1"/>
    <row r="665" ht="18" customHeight="1"/>
    <row r="666" ht="18" customHeight="1"/>
    <row r="667" ht="18" customHeight="1"/>
    <row r="668" ht="18" customHeight="1"/>
    <row r="669" ht="18" customHeight="1"/>
    <row r="670" ht="18" customHeight="1"/>
    <row r="671" ht="18" customHeight="1"/>
    <row r="672" ht="18" customHeight="1"/>
    <row r="673" ht="18" customHeight="1"/>
    <row r="674" ht="18" customHeight="1"/>
    <row r="675" ht="18" customHeight="1"/>
    <row r="676" ht="18" customHeight="1"/>
    <row r="677" ht="18" customHeight="1"/>
    <row r="678" ht="18" customHeight="1"/>
    <row r="679" ht="18" customHeight="1"/>
    <row r="680" ht="18" customHeight="1"/>
    <row r="681" ht="18" customHeight="1"/>
    <row r="682" ht="18" customHeight="1"/>
    <row r="683" ht="18" customHeight="1"/>
    <row r="684" ht="18" customHeight="1"/>
    <row r="685" ht="18" customHeight="1"/>
    <row r="686" ht="18" customHeight="1"/>
    <row r="687" ht="18" customHeight="1"/>
    <row r="688" ht="18" customHeight="1"/>
    <row r="689" ht="18" customHeight="1"/>
    <row r="690" ht="18" customHeight="1"/>
    <row r="691" ht="18" customHeight="1"/>
    <row r="692" ht="18" customHeight="1"/>
    <row r="693" ht="18" customHeight="1"/>
    <row r="694" ht="18" customHeight="1"/>
    <row r="695" ht="18" customHeight="1"/>
    <row r="696" ht="18" customHeight="1"/>
    <row r="697" ht="18" customHeight="1"/>
    <row r="698" ht="18" customHeight="1"/>
    <row r="699" ht="18" customHeight="1"/>
    <row r="700" ht="18" customHeight="1"/>
    <row r="701" ht="18" customHeight="1"/>
    <row r="702" ht="18" customHeight="1"/>
    <row r="703" ht="18" customHeight="1"/>
    <row r="704" ht="18" customHeight="1"/>
    <row r="705" ht="18" customHeight="1"/>
    <row r="706" ht="18" customHeight="1"/>
    <row r="707" ht="18" customHeight="1"/>
    <row r="708" ht="18" customHeight="1"/>
    <row r="709" ht="18" customHeight="1"/>
    <row r="710" ht="18" customHeight="1"/>
    <row r="711" ht="18" customHeight="1"/>
    <row r="712" ht="18" customHeight="1"/>
    <row r="713" ht="18" customHeight="1"/>
    <row r="714" ht="18" customHeight="1"/>
    <row r="715" ht="18" customHeight="1"/>
    <row r="716" ht="18" customHeight="1"/>
    <row r="717" ht="18" customHeight="1"/>
    <row r="718" ht="18" customHeight="1"/>
    <row r="719" ht="18" customHeight="1"/>
    <row r="720" ht="18" customHeight="1"/>
    <row r="721" ht="18" customHeight="1"/>
    <row r="722" ht="18" customHeight="1"/>
    <row r="723" ht="18" customHeight="1"/>
    <row r="724" ht="18" customHeight="1"/>
    <row r="725" ht="18" customHeight="1"/>
    <row r="726" ht="18" customHeight="1"/>
    <row r="727" ht="18" customHeight="1"/>
    <row r="728" ht="18" customHeight="1"/>
    <row r="729" ht="18" customHeight="1"/>
    <row r="730" ht="18" customHeight="1"/>
    <row r="731" ht="18" customHeight="1"/>
    <row r="732" ht="18" customHeight="1"/>
    <row r="733" ht="18" customHeight="1"/>
    <row r="734" ht="18" customHeight="1"/>
    <row r="735" ht="18" customHeight="1"/>
    <row r="736" ht="18" customHeight="1"/>
    <row r="737" ht="18" customHeight="1"/>
    <row r="738" ht="18" customHeight="1"/>
    <row r="739" ht="18" customHeight="1"/>
    <row r="740" ht="18" customHeight="1"/>
    <row r="741" ht="18" customHeight="1"/>
    <row r="742" ht="18" customHeight="1"/>
    <row r="743" ht="18" customHeight="1"/>
    <row r="744" ht="18" customHeight="1"/>
    <row r="745" ht="18" customHeight="1"/>
    <row r="746" ht="18" customHeight="1"/>
    <row r="747" ht="18" customHeight="1"/>
    <row r="748" ht="18" customHeight="1"/>
    <row r="749" ht="18" customHeight="1"/>
    <row r="750" ht="18" customHeight="1"/>
    <row r="751" ht="18" customHeight="1"/>
    <row r="752" ht="18" customHeight="1"/>
    <row r="753" ht="18" customHeight="1"/>
    <row r="754" ht="18" customHeight="1"/>
    <row r="755" ht="18" customHeight="1"/>
    <row r="756" ht="18" customHeight="1"/>
    <row r="757" ht="18" customHeight="1"/>
    <row r="758" ht="18" customHeight="1"/>
    <row r="759" ht="18" customHeight="1"/>
    <row r="760" ht="18" customHeight="1"/>
    <row r="761" ht="18" customHeight="1"/>
    <row r="762" ht="18" customHeight="1"/>
    <row r="763" ht="18" customHeight="1"/>
    <row r="764" ht="18" customHeight="1"/>
    <row r="765" ht="18" customHeight="1"/>
    <row r="766" ht="18" customHeight="1"/>
    <row r="767" ht="18" customHeight="1"/>
    <row r="768" ht="18" customHeight="1"/>
    <row r="769" ht="18" customHeight="1"/>
    <row r="770" ht="18" customHeight="1"/>
    <row r="771" ht="18" customHeight="1"/>
    <row r="772" ht="18" customHeight="1"/>
    <row r="773" ht="18" customHeight="1"/>
    <row r="774" ht="18" customHeight="1"/>
    <row r="775" ht="18" customHeight="1"/>
    <row r="776" ht="18" customHeight="1"/>
    <row r="777" ht="18" customHeight="1"/>
    <row r="778" ht="18" customHeight="1"/>
    <row r="779" ht="18" customHeight="1"/>
    <row r="780" ht="18" customHeight="1"/>
    <row r="781" ht="18" customHeight="1"/>
    <row r="782" ht="18" customHeight="1"/>
    <row r="783" ht="18" customHeight="1"/>
    <row r="784" ht="18" customHeight="1"/>
    <row r="785" ht="18" customHeight="1"/>
    <row r="786" ht="18" customHeight="1"/>
    <row r="787" ht="18" customHeight="1"/>
    <row r="788" ht="18" customHeight="1"/>
    <row r="789" ht="18" customHeight="1"/>
    <row r="790" ht="18" customHeight="1"/>
    <row r="791" ht="18" customHeight="1"/>
  </sheetData>
  <mergeCells count="1">
    <mergeCell ref="F12:M12"/>
  </mergeCells>
  <phoneticPr fontId="2"/>
  <printOptions horizontalCentered="1"/>
  <pageMargins left="0.59055118110236227" right="0.39370078740157483" top="0.78740157480314965" bottom="0.59055118110236227" header="0.51181102362204722" footer="0.59055118110236227"/>
  <pageSetup paperSize="9" scale="81" orientation="portrait" cellComments="asDisplayed"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18115" r:id="rId4" name="Check Box 3">
              <controlPr defaultSize="0" autoFill="0" autoLine="0" autoPict="0">
                <anchor moveWithCells="1">
                  <from>
                    <xdr:col>1</xdr:col>
                    <xdr:colOff>0</xdr:colOff>
                    <xdr:row>4</xdr:row>
                    <xdr:rowOff>209550</xdr:rowOff>
                  </from>
                  <to>
                    <xdr:col>2</xdr:col>
                    <xdr:colOff>19050</xdr:colOff>
                    <xdr:row>6</xdr:row>
                    <xdr:rowOff>38100</xdr:rowOff>
                  </to>
                </anchor>
              </controlPr>
            </control>
          </mc:Choice>
        </mc:AlternateContent>
        <mc:AlternateContent xmlns:mc="http://schemas.openxmlformats.org/markup-compatibility/2006">
          <mc:Choice Requires="x14">
            <control shapeId="218116" r:id="rId5" name="Check Box 4">
              <controlPr defaultSize="0" autoFill="0" autoLine="0" autoPict="0">
                <anchor moveWithCells="1">
                  <from>
                    <xdr:col>1</xdr:col>
                    <xdr:colOff>0</xdr:colOff>
                    <xdr:row>4</xdr:row>
                    <xdr:rowOff>209550</xdr:rowOff>
                  </from>
                  <to>
                    <xdr:col>2</xdr:col>
                    <xdr:colOff>19050</xdr:colOff>
                    <xdr:row>6</xdr:row>
                    <xdr:rowOff>38100</xdr:rowOff>
                  </to>
                </anchor>
              </controlPr>
            </control>
          </mc:Choice>
        </mc:AlternateContent>
        <mc:AlternateContent xmlns:mc="http://schemas.openxmlformats.org/markup-compatibility/2006">
          <mc:Choice Requires="x14">
            <control shapeId="218117" r:id="rId6" name="Check Box 5">
              <controlPr defaultSize="0" autoFill="0" autoLine="0" autoPict="0">
                <anchor moveWithCells="1">
                  <from>
                    <xdr:col>1</xdr:col>
                    <xdr:colOff>0</xdr:colOff>
                    <xdr:row>4</xdr:row>
                    <xdr:rowOff>209550</xdr:rowOff>
                  </from>
                  <to>
                    <xdr:col>2</xdr:col>
                    <xdr:colOff>19050</xdr:colOff>
                    <xdr:row>6</xdr:row>
                    <xdr:rowOff>38100</xdr:rowOff>
                  </to>
                </anchor>
              </controlPr>
            </control>
          </mc:Choice>
        </mc:AlternateContent>
        <mc:AlternateContent xmlns:mc="http://schemas.openxmlformats.org/markup-compatibility/2006">
          <mc:Choice Requires="x14">
            <control shapeId="218118" r:id="rId7" name="Check Box 6">
              <controlPr defaultSize="0" autoFill="0" autoLine="0" autoPict="0">
                <anchor moveWithCells="1">
                  <from>
                    <xdr:col>1</xdr:col>
                    <xdr:colOff>0</xdr:colOff>
                    <xdr:row>4</xdr:row>
                    <xdr:rowOff>209550</xdr:rowOff>
                  </from>
                  <to>
                    <xdr:col>2</xdr:col>
                    <xdr:colOff>19050</xdr:colOff>
                    <xdr:row>6</xdr:row>
                    <xdr:rowOff>38100</xdr:rowOff>
                  </to>
                </anchor>
              </controlPr>
            </control>
          </mc:Choice>
        </mc:AlternateContent>
        <mc:AlternateContent xmlns:mc="http://schemas.openxmlformats.org/markup-compatibility/2006">
          <mc:Choice Requires="x14">
            <control shapeId="218119" r:id="rId8" name="Check Box 7">
              <controlPr defaultSize="0" autoFill="0" autoLine="0" autoPict="0">
                <anchor moveWithCells="1">
                  <from>
                    <xdr:col>1</xdr:col>
                    <xdr:colOff>0</xdr:colOff>
                    <xdr:row>4</xdr:row>
                    <xdr:rowOff>209550</xdr:rowOff>
                  </from>
                  <to>
                    <xdr:col>1</xdr:col>
                    <xdr:colOff>219075</xdr:colOff>
                    <xdr:row>6</xdr:row>
                    <xdr:rowOff>38100</xdr:rowOff>
                  </to>
                </anchor>
              </controlPr>
            </control>
          </mc:Choice>
        </mc:AlternateContent>
        <mc:AlternateContent xmlns:mc="http://schemas.openxmlformats.org/markup-compatibility/2006">
          <mc:Choice Requires="x14">
            <control shapeId="218120" r:id="rId9" name="Check Box 8">
              <controlPr defaultSize="0" autoFill="0" autoLine="0" autoPict="0">
                <anchor moveWithCells="1">
                  <from>
                    <xdr:col>1</xdr:col>
                    <xdr:colOff>0</xdr:colOff>
                    <xdr:row>4</xdr:row>
                    <xdr:rowOff>209550</xdr:rowOff>
                  </from>
                  <to>
                    <xdr:col>2</xdr:col>
                    <xdr:colOff>19050</xdr:colOff>
                    <xdr:row>6</xdr:row>
                    <xdr:rowOff>38100</xdr:rowOff>
                  </to>
                </anchor>
              </controlPr>
            </control>
          </mc:Choice>
        </mc:AlternateContent>
        <mc:AlternateContent xmlns:mc="http://schemas.openxmlformats.org/markup-compatibility/2006">
          <mc:Choice Requires="x14">
            <control shapeId="218121" r:id="rId10" name="Check Box 9">
              <controlPr defaultSize="0" autoFill="0" autoLine="0" autoPict="0">
                <anchor moveWithCells="1">
                  <from>
                    <xdr:col>1</xdr:col>
                    <xdr:colOff>0</xdr:colOff>
                    <xdr:row>4</xdr:row>
                    <xdr:rowOff>209550</xdr:rowOff>
                  </from>
                  <to>
                    <xdr:col>2</xdr:col>
                    <xdr:colOff>19050</xdr:colOff>
                    <xdr:row>6</xdr:row>
                    <xdr:rowOff>38100</xdr:rowOff>
                  </to>
                </anchor>
              </controlPr>
            </control>
          </mc:Choice>
        </mc:AlternateContent>
        <mc:AlternateContent xmlns:mc="http://schemas.openxmlformats.org/markup-compatibility/2006">
          <mc:Choice Requires="x14">
            <control shapeId="218122" r:id="rId11" name="Check Box 10">
              <controlPr defaultSize="0" autoFill="0" autoLine="0" autoPict="0">
                <anchor moveWithCells="1">
                  <from>
                    <xdr:col>1</xdr:col>
                    <xdr:colOff>0</xdr:colOff>
                    <xdr:row>4</xdr:row>
                    <xdr:rowOff>209550</xdr:rowOff>
                  </from>
                  <to>
                    <xdr:col>2</xdr:col>
                    <xdr:colOff>19050</xdr:colOff>
                    <xdr:row>6</xdr:row>
                    <xdr:rowOff>38100</xdr:rowOff>
                  </to>
                </anchor>
              </controlPr>
            </control>
          </mc:Choice>
        </mc:AlternateContent>
        <mc:AlternateContent xmlns:mc="http://schemas.openxmlformats.org/markup-compatibility/2006">
          <mc:Choice Requires="x14">
            <control shapeId="218123" r:id="rId12" name="Check Box 11">
              <controlPr defaultSize="0" autoFill="0" autoLine="0" autoPict="0">
                <anchor moveWithCells="1">
                  <from>
                    <xdr:col>1</xdr:col>
                    <xdr:colOff>0</xdr:colOff>
                    <xdr:row>4</xdr:row>
                    <xdr:rowOff>209550</xdr:rowOff>
                  </from>
                  <to>
                    <xdr:col>1</xdr:col>
                    <xdr:colOff>219075</xdr:colOff>
                    <xdr:row>6</xdr:row>
                    <xdr:rowOff>38100</xdr:rowOff>
                  </to>
                </anchor>
              </controlPr>
            </control>
          </mc:Choice>
        </mc:AlternateContent>
        <mc:AlternateContent xmlns:mc="http://schemas.openxmlformats.org/markup-compatibility/2006">
          <mc:Choice Requires="x14">
            <control shapeId="218124" r:id="rId13" name="Check Box 12">
              <controlPr defaultSize="0" autoFill="0" autoLine="0" autoPict="0">
                <anchor moveWithCells="1">
                  <from>
                    <xdr:col>1</xdr:col>
                    <xdr:colOff>0</xdr:colOff>
                    <xdr:row>4</xdr:row>
                    <xdr:rowOff>209550</xdr:rowOff>
                  </from>
                  <to>
                    <xdr:col>2</xdr:col>
                    <xdr:colOff>19050</xdr:colOff>
                    <xdr:row>6</xdr:row>
                    <xdr:rowOff>38100</xdr:rowOff>
                  </to>
                </anchor>
              </controlPr>
            </control>
          </mc:Choice>
        </mc:AlternateContent>
        <mc:AlternateContent xmlns:mc="http://schemas.openxmlformats.org/markup-compatibility/2006">
          <mc:Choice Requires="x14">
            <control shapeId="218125" r:id="rId14" name="Check Box 13">
              <controlPr defaultSize="0" autoFill="0" autoLine="0" autoPict="0">
                <anchor moveWithCells="1">
                  <from>
                    <xdr:col>1</xdr:col>
                    <xdr:colOff>0</xdr:colOff>
                    <xdr:row>4</xdr:row>
                    <xdr:rowOff>209550</xdr:rowOff>
                  </from>
                  <to>
                    <xdr:col>2</xdr:col>
                    <xdr:colOff>19050</xdr:colOff>
                    <xdr:row>6</xdr:row>
                    <xdr:rowOff>38100</xdr:rowOff>
                  </to>
                </anchor>
              </controlPr>
            </control>
          </mc:Choice>
        </mc:AlternateContent>
        <mc:AlternateContent xmlns:mc="http://schemas.openxmlformats.org/markup-compatibility/2006">
          <mc:Choice Requires="x14">
            <control shapeId="218126" r:id="rId15" name="Check Box 14">
              <controlPr defaultSize="0" autoFill="0" autoLine="0" autoPict="0">
                <anchor moveWithCells="1">
                  <from>
                    <xdr:col>1</xdr:col>
                    <xdr:colOff>0</xdr:colOff>
                    <xdr:row>4</xdr:row>
                    <xdr:rowOff>209550</xdr:rowOff>
                  </from>
                  <to>
                    <xdr:col>1</xdr:col>
                    <xdr:colOff>219075</xdr:colOff>
                    <xdr:row>6</xdr:row>
                    <xdr:rowOff>38100</xdr:rowOff>
                  </to>
                </anchor>
              </controlPr>
            </control>
          </mc:Choice>
        </mc:AlternateContent>
        <mc:AlternateContent xmlns:mc="http://schemas.openxmlformats.org/markup-compatibility/2006">
          <mc:Choice Requires="x14">
            <control shapeId="218127" r:id="rId16" name="Check Box 15">
              <controlPr defaultSize="0" autoFill="0" autoLine="0" autoPict="0">
                <anchor moveWithCells="1">
                  <from>
                    <xdr:col>1</xdr:col>
                    <xdr:colOff>0</xdr:colOff>
                    <xdr:row>4</xdr:row>
                    <xdr:rowOff>209550</xdr:rowOff>
                  </from>
                  <to>
                    <xdr:col>2</xdr:col>
                    <xdr:colOff>19050</xdr:colOff>
                    <xdr:row>6</xdr:row>
                    <xdr:rowOff>38100</xdr:rowOff>
                  </to>
                </anchor>
              </controlPr>
            </control>
          </mc:Choice>
        </mc:AlternateContent>
        <mc:AlternateContent xmlns:mc="http://schemas.openxmlformats.org/markup-compatibility/2006">
          <mc:Choice Requires="x14">
            <control shapeId="218128" r:id="rId17" name="Check Box 16">
              <controlPr defaultSize="0" autoFill="0" autoLine="0" autoPict="0">
                <anchor moveWithCells="1">
                  <from>
                    <xdr:col>1</xdr:col>
                    <xdr:colOff>0</xdr:colOff>
                    <xdr:row>4</xdr:row>
                    <xdr:rowOff>209550</xdr:rowOff>
                  </from>
                  <to>
                    <xdr:col>1</xdr:col>
                    <xdr:colOff>219075</xdr:colOff>
                    <xdr:row>6</xdr:row>
                    <xdr:rowOff>38100</xdr:rowOff>
                  </to>
                </anchor>
              </controlPr>
            </control>
          </mc:Choice>
        </mc:AlternateContent>
        <mc:AlternateContent xmlns:mc="http://schemas.openxmlformats.org/markup-compatibility/2006">
          <mc:Choice Requires="x14">
            <control shapeId="218129" r:id="rId18" name="Check Box 17">
              <controlPr defaultSize="0" autoFill="0" autoLine="0" autoPict="0">
                <anchor moveWithCells="1">
                  <from>
                    <xdr:col>1</xdr:col>
                    <xdr:colOff>0</xdr:colOff>
                    <xdr:row>4</xdr:row>
                    <xdr:rowOff>209550</xdr:rowOff>
                  </from>
                  <to>
                    <xdr:col>1</xdr:col>
                    <xdr:colOff>219075</xdr:colOff>
                    <xdr:row>6</xdr:row>
                    <xdr:rowOff>38100</xdr:rowOff>
                  </to>
                </anchor>
              </controlPr>
            </control>
          </mc:Choice>
        </mc:AlternateContent>
        <mc:AlternateContent xmlns:mc="http://schemas.openxmlformats.org/markup-compatibility/2006">
          <mc:Choice Requires="x14">
            <control shapeId="218130" r:id="rId19" name="Check Box 18">
              <controlPr defaultSize="0" autoFill="0" autoLine="0" autoPict="0">
                <anchor moveWithCells="1">
                  <from>
                    <xdr:col>1</xdr:col>
                    <xdr:colOff>0</xdr:colOff>
                    <xdr:row>6</xdr:row>
                    <xdr:rowOff>209550</xdr:rowOff>
                  </from>
                  <to>
                    <xdr:col>2</xdr:col>
                    <xdr:colOff>19050</xdr:colOff>
                    <xdr:row>8</xdr:row>
                    <xdr:rowOff>38100</xdr:rowOff>
                  </to>
                </anchor>
              </controlPr>
            </control>
          </mc:Choice>
        </mc:AlternateContent>
        <mc:AlternateContent xmlns:mc="http://schemas.openxmlformats.org/markup-compatibility/2006">
          <mc:Choice Requires="x14">
            <control shapeId="218131" r:id="rId20" name="Check Box 19">
              <controlPr defaultSize="0" autoFill="0" autoLine="0" autoPict="0">
                <anchor moveWithCells="1">
                  <from>
                    <xdr:col>1</xdr:col>
                    <xdr:colOff>0</xdr:colOff>
                    <xdr:row>6</xdr:row>
                    <xdr:rowOff>209550</xdr:rowOff>
                  </from>
                  <to>
                    <xdr:col>2</xdr:col>
                    <xdr:colOff>19050</xdr:colOff>
                    <xdr:row>8</xdr:row>
                    <xdr:rowOff>38100</xdr:rowOff>
                  </to>
                </anchor>
              </controlPr>
            </control>
          </mc:Choice>
        </mc:AlternateContent>
        <mc:AlternateContent xmlns:mc="http://schemas.openxmlformats.org/markup-compatibility/2006">
          <mc:Choice Requires="x14">
            <control shapeId="218132" r:id="rId21" name="Check Box 20">
              <controlPr defaultSize="0" autoFill="0" autoLine="0" autoPict="0">
                <anchor moveWithCells="1">
                  <from>
                    <xdr:col>1</xdr:col>
                    <xdr:colOff>0</xdr:colOff>
                    <xdr:row>6</xdr:row>
                    <xdr:rowOff>209550</xdr:rowOff>
                  </from>
                  <to>
                    <xdr:col>2</xdr:col>
                    <xdr:colOff>19050</xdr:colOff>
                    <xdr:row>8</xdr:row>
                    <xdr:rowOff>38100</xdr:rowOff>
                  </to>
                </anchor>
              </controlPr>
            </control>
          </mc:Choice>
        </mc:AlternateContent>
        <mc:AlternateContent xmlns:mc="http://schemas.openxmlformats.org/markup-compatibility/2006">
          <mc:Choice Requires="x14">
            <control shapeId="218133" r:id="rId22" name="Check Box 21">
              <controlPr defaultSize="0" autoFill="0" autoLine="0" autoPict="0">
                <anchor moveWithCells="1">
                  <from>
                    <xdr:col>1</xdr:col>
                    <xdr:colOff>0</xdr:colOff>
                    <xdr:row>6</xdr:row>
                    <xdr:rowOff>209550</xdr:rowOff>
                  </from>
                  <to>
                    <xdr:col>2</xdr:col>
                    <xdr:colOff>19050</xdr:colOff>
                    <xdr:row>8</xdr:row>
                    <xdr:rowOff>38100</xdr:rowOff>
                  </to>
                </anchor>
              </controlPr>
            </control>
          </mc:Choice>
        </mc:AlternateContent>
        <mc:AlternateContent xmlns:mc="http://schemas.openxmlformats.org/markup-compatibility/2006">
          <mc:Choice Requires="x14">
            <control shapeId="218134" r:id="rId23" name="Check Box 22">
              <controlPr defaultSize="0" autoFill="0" autoLine="0" autoPict="0">
                <anchor moveWithCells="1">
                  <from>
                    <xdr:col>1</xdr:col>
                    <xdr:colOff>0</xdr:colOff>
                    <xdr:row>6</xdr:row>
                    <xdr:rowOff>209550</xdr:rowOff>
                  </from>
                  <to>
                    <xdr:col>1</xdr:col>
                    <xdr:colOff>219075</xdr:colOff>
                    <xdr:row>8</xdr:row>
                    <xdr:rowOff>38100</xdr:rowOff>
                  </to>
                </anchor>
              </controlPr>
            </control>
          </mc:Choice>
        </mc:AlternateContent>
        <mc:AlternateContent xmlns:mc="http://schemas.openxmlformats.org/markup-compatibility/2006">
          <mc:Choice Requires="x14">
            <control shapeId="218135" r:id="rId24" name="Check Box 23">
              <controlPr defaultSize="0" autoFill="0" autoLine="0" autoPict="0">
                <anchor moveWithCells="1">
                  <from>
                    <xdr:col>1</xdr:col>
                    <xdr:colOff>0</xdr:colOff>
                    <xdr:row>6</xdr:row>
                    <xdr:rowOff>209550</xdr:rowOff>
                  </from>
                  <to>
                    <xdr:col>2</xdr:col>
                    <xdr:colOff>19050</xdr:colOff>
                    <xdr:row>8</xdr:row>
                    <xdr:rowOff>38100</xdr:rowOff>
                  </to>
                </anchor>
              </controlPr>
            </control>
          </mc:Choice>
        </mc:AlternateContent>
        <mc:AlternateContent xmlns:mc="http://schemas.openxmlformats.org/markup-compatibility/2006">
          <mc:Choice Requires="x14">
            <control shapeId="218136" r:id="rId25" name="Check Box 24">
              <controlPr defaultSize="0" autoFill="0" autoLine="0" autoPict="0">
                <anchor moveWithCells="1">
                  <from>
                    <xdr:col>1</xdr:col>
                    <xdr:colOff>0</xdr:colOff>
                    <xdr:row>6</xdr:row>
                    <xdr:rowOff>209550</xdr:rowOff>
                  </from>
                  <to>
                    <xdr:col>2</xdr:col>
                    <xdr:colOff>19050</xdr:colOff>
                    <xdr:row>8</xdr:row>
                    <xdr:rowOff>38100</xdr:rowOff>
                  </to>
                </anchor>
              </controlPr>
            </control>
          </mc:Choice>
        </mc:AlternateContent>
        <mc:AlternateContent xmlns:mc="http://schemas.openxmlformats.org/markup-compatibility/2006">
          <mc:Choice Requires="x14">
            <control shapeId="218137" r:id="rId26" name="Check Box 25">
              <controlPr defaultSize="0" autoFill="0" autoLine="0" autoPict="0">
                <anchor moveWithCells="1">
                  <from>
                    <xdr:col>1</xdr:col>
                    <xdr:colOff>0</xdr:colOff>
                    <xdr:row>6</xdr:row>
                    <xdr:rowOff>209550</xdr:rowOff>
                  </from>
                  <to>
                    <xdr:col>2</xdr:col>
                    <xdr:colOff>19050</xdr:colOff>
                    <xdr:row>8</xdr:row>
                    <xdr:rowOff>38100</xdr:rowOff>
                  </to>
                </anchor>
              </controlPr>
            </control>
          </mc:Choice>
        </mc:AlternateContent>
        <mc:AlternateContent xmlns:mc="http://schemas.openxmlformats.org/markup-compatibility/2006">
          <mc:Choice Requires="x14">
            <control shapeId="218138" r:id="rId27" name="Check Box 26">
              <controlPr defaultSize="0" autoFill="0" autoLine="0" autoPict="0">
                <anchor moveWithCells="1">
                  <from>
                    <xdr:col>1</xdr:col>
                    <xdr:colOff>0</xdr:colOff>
                    <xdr:row>6</xdr:row>
                    <xdr:rowOff>209550</xdr:rowOff>
                  </from>
                  <to>
                    <xdr:col>1</xdr:col>
                    <xdr:colOff>219075</xdr:colOff>
                    <xdr:row>8</xdr:row>
                    <xdr:rowOff>38100</xdr:rowOff>
                  </to>
                </anchor>
              </controlPr>
            </control>
          </mc:Choice>
        </mc:AlternateContent>
        <mc:AlternateContent xmlns:mc="http://schemas.openxmlformats.org/markup-compatibility/2006">
          <mc:Choice Requires="x14">
            <control shapeId="218139" r:id="rId28" name="Check Box 27">
              <controlPr defaultSize="0" autoFill="0" autoLine="0" autoPict="0">
                <anchor moveWithCells="1">
                  <from>
                    <xdr:col>1</xdr:col>
                    <xdr:colOff>0</xdr:colOff>
                    <xdr:row>6</xdr:row>
                    <xdr:rowOff>209550</xdr:rowOff>
                  </from>
                  <to>
                    <xdr:col>2</xdr:col>
                    <xdr:colOff>19050</xdr:colOff>
                    <xdr:row>8</xdr:row>
                    <xdr:rowOff>38100</xdr:rowOff>
                  </to>
                </anchor>
              </controlPr>
            </control>
          </mc:Choice>
        </mc:AlternateContent>
        <mc:AlternateContent xmlns:mc="http://schemas.openxmlformats.org/markup-compatibility/2006">
          <mc:Choice Requires="x14">
            <control shapeId="218140" r:id="rId29" name="Check Box 28">
              <controlPr defaultSize="0" autoFill="0" autoLine="0" autoPict="0">
                <anchor moveWithCells="1">
                  <from>
                    <xdr:col>1</xdr:col>
                    <xdr:colOff>0</xdr:colOff>
                    <xdr:row>6</xdr:row>
                    <xdr:rowOff>209550</xdr:rowOff>
                  </from>
                  <to>
                    <xdr:col>2</xdr:col>
                    <xdr:colOff>19050</xdr:colOff>
                    <xdr:row>8</xdr:row>
                    <xdr:rowOff>38100</xdr:rowOff>
                  </to>
                </anchor>
              </controlPr>
            </control>
          </mc:Choice>
        </mc:AlternateContent>
        <mc:AlternateContent xmlns:mc="http://schemas.openxmlformats.org/markup-compatibility/2006">
          <mc:Choice Requires="x14">
            <control shapeId="218141" r:id="rId30" name="Check Box 29">
              <controlPr defaultSize="0" autoFill="0" autoLine="0" autoPict="0">
                <anchor moveWithCells="1">
                  <from>
                    <xdr:col>1</xdr:col>
                    <xdr:colOff>0</xdr:colOff>
                    <xdr:row>6</xdr:row>
                    <xdr:rowOff>209550</xdr:rowOff>
                  </from>
                  <to>
                    <xdr:col>1</xdr:col>
                    <xdr:colOff>219075</xdr:colOff>
                    <xdr:row>8</xdr:row>
                    <xdr:rowOff>38100</xdr:rowOff>
                  </to>
                </anchor>
              </controlPr>
            </control>
          </mc:Choice>
        </mc:AlternateContent>
        <mc:AlternateContent xmlns:mc="http://schemas.openxmlformats.org/markup-compatibility/2006">
          <mc:Choice Requires="x14">
            <control shapeId="218142" r:id="rId31" name="Check Box 30">
              <controlPr defaultSize="0" autoFill="0" autoLine="0" autoPict="0">
                <anchor moveWithCells="1">
                  <from>
                    <xdr:col>1</xdr:col>
                    <xdr:colOff>0</xdr:colOff>
                    <xdr:row>6</xdr:row>
                    <xdr:rowOff>209550</xdr:rowOff>
                  </from>
                  <to>
                    <xdr:col>2</xdr:col>
                    <xdr:colOff>19050</xdr:colOff>
                    <xdr:row>8</xdr:row>
                    <xdr:rowOff>38100</xdr:rowOff>
                  </to>
                </anchor>
              </controlPr>
            </control>
          </mc:Choice>
        </mc:AlternateContent>
        <mc:AlternateContent xmlns:mc="http://schemas.openxmlformats.org/markup-compatibility/2006">
          <mc:Choice Requires="x14">
            <control shapeId="218143" r:id="rId32" name="Check Box 31">
              <controlPr defaultSize="0" autoFill="0" autoLine="0" autoPict="0">
                <anchor moveWithCells="1">
                  <from>
                    <xdr:col>1</xdr:col>
                    <xdr:colOff>0</xdr:colOff>
                    <xdr:row>6</xdr:row>
                    <xdr:rowOff>209550</xdr:rowOff>
                  </from>
                  <to>
                    <xdr:col>1</xdr:col>
                    <xdr:colOff>219075</xdr:colOff>
                    <xdr:row>8</xdr:row>
                    <xdr:rowOff>38100</xdr:rowOff>
                  </to>
                </anchor>
              </controlPr>
            </control>
          </mc:Choice>
        </mc:AlternateContent>
        <mc:AlternateContent xmlns:mc="http://schemas.openxmlformats.org/markup-compatibility/2006">
          <mc:Choice Requires="x14">
            <control shapeId="218144" r:id="rId33" name="Check Box 32">
              <controlPr defaultSize="0" autoFill="0" autoLine="0" autoPict="0">
                <anchor moveWithCells="1">
                  <from>
                    <xdr:col>1</xdr:col>
                    <xdr:colOff>0</xdr:colOff>
                    <xdr:row>6</xdr:row>
                    <xdr:rowOff>209550</xdr:rowOff>
                  </from>
                  <to>
                    <xdr:col>1</xdr:col>
                    <xdr:colOff>219075</xdr:colOff>
                    <xdr:row>8</xdr:row>
                    <xdr:rowOff>38100</xdr:rowOff>
                  </to>
                </anchor>
              </controlPr>
            </control>
          </mc:Choice>
        </mc:AlternateContent>
        <mc:AlternateContent xmlns:mc="http://schemas.openxmlformats.org/markup-compatibility/2006">
          <mc:Choice Requires="x14">
            <control shapeId="218145" r:id="rId34" name="Check Box 33">
              <controlPr defaultSize="0" autoFill="0" autoLine="0" autoPict="0">
                <anchor moveWithCells="1">
                  <from>
                    <xdr:col>1</xdr:col>
                    <xdr:colOff>0</xdr:colOff>
                    <xdr:row>12</xdr:row>
                    <xdr:rowOff>0</xdr:rowOff>
                  </from>
                  <to>
                    <xdr:col>2</xdr:col>
                    <xdr:colOff>19050</xdr:colOff>
                    <xdr:row>13</xdr:row>
                    <xdr:rowOff>38100</xdr:rowOff>
                  </to>
                </anchor>
              </controlPr>
            </control>
          </mc:Choice>
        </mc:AlternateContent>
        <mc:AlternateContent xmlns:mc="http://schemas.openxmlformats.org/markup-compatibility/2006">
          <mc:Choice Requires="x14">
            <control shapeId="218146" r:id="rId35" name="Check Box 34">
              <controlPr defaultSize="0" autoFill="0" autoLine="0" autoPict="0">
                <anchor moveWithCells="1">
                  <from>
                    <xdr:col>1</xdr:col>
                    <xdr:colOff>0</xdr:colOff>
                    <xdr:row>12</xdr:row>
                    <xdr:rowOff>0</xdr:rowOff>
                  </from>
                  <to>
                    <xdr:col>2</xdr:col>
                    <xdr:colOff>19050</xdr:colOff>
                    <xdr:row>13</xdr:row>
                    <xdr:rowOff>38100</xdr:rowOff>
                  </to>
                </anchor>
              </controlPr>
            </control>
          </mc:Choice>
        </mc:AlternateContent>
        <mc:AlternateContent xmlns:mc="http://schemas.openxmlformats.org/markup-compatibility/2006">
          <mc:Choice Requires="x14">
            <control shapeId="218147" r:id="rId36" name="Check Box 35">
              <controlPr defaultSize="0" autoFill="0" autoLine="0" autoPict="0">
                <anchor moveWithCells="1">
                  <from>
                    <xdr:col>1</xdr:col>
                    <xdr:colOff>0</xdr:colOff>
                    <xdr:row>12</xdr:row>
                    <xdr:rowOff>0</xdr:rowOff>
                  </from>
                  <to>
                    <xdr:col>2</xdr:col>
                    <xdr:colOff>19050</xdr:colOff>
                    <xdr:row>13</xdr:row>
                    <xdr:rowOff>38100</xdr:rowOff>
                  </to>
                </anchor>
              </controlPr>
            </control>
          </mc:Choice>
        </mc:AlternateContent>
        <mc:AlternateContent xmlns:mc="http://schemas.openxmlformats.org/markup-compatibility/2006">
          <mc:Choice Requires="x14">
            <control shapeId="218148" r:id="rId37" name="Check Box 36">
              <controlPr defaultSize="0" autoFill="0" autoLine="0" autoPict="0">
                <anchor moveWithCells="1">
                  <from>
                    <xdr:col>1</xdr:col>
                    <xdr:colOff>0</xdr:colOff>
                    <xdr:row>12</xdr:row>
                    <xdr:rowOff>0</xdr:rowOff>
                  </from>
                  <to>
                    <xdr:col>2</xdr:col>
                    <xdr:colOff>19050</xdr:colOff>
                    <xdr:row>13</xdr:row>
                    <xdr:rowOff>38100</xdr:rowOff>
                  </to>
                </anchor>
              </controlPr>
            </control>
          </mc:Choice>
        </mc:AlternateContent>
        <mc:AlternateContent xmlns:mc="http://schemas.openxmlformats.org/markup-compatibility/2006">
          <mc:Choice Requires="x14">
            <control shapeId="218149" r:id="rId38" name="Check Box 37">
              <controlPr defaultSize="0" autoFill="0" autoLine="0" autoPict="0">
                <anchor moveWithCells="1">
                  <from>
                    <xdr:col>1</xdr:col>
                    <xdr:colOff>0</xdr:colOff>
                    <xdr:row>12</xdr:row>
                    <xdr:rowOff>0</xdr:rowOff>
                  </from>
                  <to>
                    <xdr:col>1</xdr:col>
                    <xdr:colOff>219075</xdr:colOff>
                    <xdr:row>13</xdr:row>
                    <xdr:rowOff>38100</xdr:rowOff>
                  </to>
                </anchor>
              </controlPr>
            </control>
          </mc:Choice>
        </mc:AlternateContent>
        <mc:AlternateContent xmlns:mc="http://schemas.openxmlformats.org/markup-compatibility/2006">
          <mc:Choice Requires="x14">
            <control shapeId="218150" r:id="rId39" name="Check Box 38">
              <controlPr defaultSize="0" autoFill="0" autoLine="0" autoPict="0">
                <anchor moveWithCells="1">
                  <from>
                    <xdr:col>1</xdr:col>
                    <xdr:colOff>0</xdr:colOff>
                    <xdr:row>12</xdr:row>
                    <xdr:rowOff>0</xdr:rowOff>
                  </from>
                  <to>
                    <xdr:col>2</xdr:col>
                    <xdr:colOff>19050</xdr:colOff>
                    <xdr:row>13</xdr:row>
                    <xdr:rowOff>38100</xdr:rowOff>
                  </to>
                </anchor>
              </controlPr>
            </control>
          </mc:Choice>
        </mc:AlternateContent>
        <mc:AlternateContent xmlns:mc="http://schemas.openxmlformats.org/markup-compatibility/2006">
          <mc:Choice Requires="x14">
            <control shapeId="218151" r:id="rId40" name="Check Box 39">
              <controlPr defaultSize="0" autoFill="0" autoLine="0" autoPict="0">
                <anchor moveWithCells="1">
                  <from>
                    <xdr:col>1</xdr:col>
                    <xdr:colOff>0</xdr:colOff>
                    <xdr:row>12</xdr:row>
                    <xdr:rowOff>0</xdr:rowOff>
                  </from>
                  <to>
                    <xdr:col>2</xdr:col>
                    <xdr:colOff>19050</xdr:colOff>
                    <xdr:row>13</xdr:row>
                    <xdr:rowOff>38100</xdr:rowOff>
                  </to>
                </anchor>
              </controlPr>
            </control>
          </mc:Choice>
        </mc:AlternateContent>
        <mc:AlternateContent xmlns:mc="http://schemas.openxmlformats.org/markup-compatibility/2006">
          <mc:Choice Requires="x14">
            <control shapeId="218152" r:id="rId41" name="Check Box 40">
              <controlPr defaultSize="0" autoFill="0" autoLine="0" autoPict="0">
                <anchor moveWithCells="1">
                  <from>
                    <xdr:col>1</xdr:col>
                    <xdr:colOff>0</xdr:colOff>
                    <xdr:row>12</xdr:row>
                    <xdr:rowOff>0</xdr:rowOff>
                  </from>
                  <to>
                    <xdr:col>2</xdr:col>
                    <xdr:colOff>19050</xdr:colOff>
                    <xdr:row>13</xdr:row>
                    <xdr:rowOff>38100</xdr:rowOff>
                  </to>
                </anchor>
              </controlPr>
            </control>
          </mc:Choice>
        </mc:AlternateContent>
        <mc:AlternateContent xmlns:mc="http://schemas.openxmlformats.org/markup-compatibility/2006">
          <mc:Choice Requires="x14">
            <control shapeId="218153" r:id="rId42" name="Check Box 41">
              <controlPr defaultSize="0" autoFill="0" autoLine="0" autoPict="0">
                <anchor moveWithCells="1">
                  <from>
                    <xdr:col>1</xdr:col>
                    <xdr:colOff>0</xdr:colOff>
                    <xdr:row>12</xdr:row>
                    <xdr:rowOff>0</xdr:rowOff>
                  </from>
                  <to>
                    <xdr:col>1</xdr:col>
                    <xdr:colOff>219075</xdr:colOff>
                    <xdr:row>13</xdr:row>
                    <xdr:rowOff>38100</xdr:rowOff>
                  </to>
                </anchor>
              </controlPr>
            </control>
          </mc:Choice>
        </mc:AlternateContent>
        <mc:AlternateContent xmlns:mc="http://schemas.openxmlformats.org/markup-compatibility/2006">
          <mc:Choice Requires="x14">
            <control shapeId="218154" r:id="rId43" name="Check Box 42">
              <controlPr defaultSize="0" autoFill="0" autoLine="0" autoPict="0">
                <anchor moveWithCells="1">
                  <from>
                    <xdr:col>1</xdr:col>
                    <xdr:colOff>0</xdr:colOff>
                    <xdr:row>12</xdr:row>
                    <xdr:rowOff>0</xdr:rowOff>
                  </from>
                  <to>
                    <xdr:col>2</xdr:col>
                    <xdr:colOff>19050</xdr:colOff>
                    <xdr:row>13</xdr:row>
                    <xdr:rowOff>38100</xdr:rowOff>
                  </to>
                </anchor>
              </controlPr>
            </control>
          </mc:Choice>
        </mc:AlternateContent>
        <mc:AlternateContent xmlns:mc="http://schemas.openxmlformats.org/markup-compatibility/2006">
          <mc:Choice Requires="x14">
            <control shapeId="218155" r:id="rId44" name="Check Box 43">
              <controlPr defaultSize="0" autoFill="0" autoLine="0" autoPict="0">
                <anchor moveWithCells="1">
                  <from>
                    <xdr:col>1</xdr:col>
                    <xdr:colOff>0</xdr:colOff>
                    <xdr:row>12</xdr:row>
                    <xdr:rowOff>0</xdr:rowOff>
                  </from>
                  <to>
                    <xdr:col>2</xdr:col>
                    <xdr:colOff>19050</xdr:colOff>
                    <xdr:row>13</xdr:row>
                    <xdr:rowOff>38100</xdr:rowOff>
                  </to>
                </anchor>
              </controlPr>
            </control>
          </mc:Choice>
        </mc:AlternateContent>
        <mc:AlternateContent xmlns:mc="http://schemas.openxmlformats.org/markup-compatibility/2006">
          <mc:Choice Requires="x14">
            <control shapeId="218156" r:id="rId45" name="Check Box 44">
              <controlPr defaultSize="0" autoFill="0" autoLine="0" autoPict="0">
                <anchor moveWithCells="1">
                  <from>
                    <xdr:col>1</xdr:col>
                    <xdr:colOff>0</xdr:colOff>
                    <xdr:row>12</xdr:row>
                    <xdr:rowOff>0</xdr:rowOff>
                  </from>
                  <to>
                    <xdr:col>1</xdr:col>
                    <xdr:colOff>219075</xdr:colOff>
                    <xdr:row>13</xdr:row>
                    <xdr:rowOff>38100</xdr:rowOff>
                  </to>
                </anchor>
              </controlPr>
            </control>
          </mc:Choice>
        </mc:AlternateContent>
        <mc:AlternateContent xmlns:mc="http://schemas.openxmlformats.org/markup-compatibility/2006">
          <mc:Choice Requires="x14">
            <control shapeId="218157" r:id="rId46" name="Check Box 45">
              <controlPr defaultSize="0" autoFill="0" autoLine="0" autoPict="0">
                <anchor moveWithCells="1">
                  <from>
                    <xdr:col>1</xdr:col>
                    <xdr:colOff>0</xdr:colOff>
                    <xdr:row>12</xdr:row>
                    <xdr:rowOff>0</xdr:rowOff>
                  </from>
                  <to>
                    <xdr:col>2</xdr:col>
                    <xdr:colOff>19050</xdr:colOff>
                    <xdr:row>13</xdr:row>
                    <xdr:rowOff>38100</xdr:rowOff>
                  </to>
                </anchor>
              </controlPr>
            </control>
          </mc:Choice>
        </mc:AlternateContent>
        <mc:AlternateContent xmlns:mc="http://schemas.openxmlformats.org/markup-compatibility/2006">
          <mc:Choice Requires="x14">
            <control shapeId="218158" r:id="rId47" name="Check Box 46">
              <controlPr defaultSize="0" autoFill="0" autoLine="0" autoPict="0">
                <anchor moveWithCells="1">
                  <from>
                    <xdr:col>1</xdr:col>
                    <xdr:colOff>0</xdr:colOff>
                    <xdr:row>12</xdr:row>
                    <xdr:rowOff>0</xdr:rowOff>
                  </from>
                  <to>
                    <xdr:col>1</xdr:col>
                    <xdr:colOff>219075</xdr:colOff>
                    <xdr:row>13</xdr:row>
                    <xdr:rowOff>38100</xdr:rowOff>
                  </to>
                </anchor>
              </controlPr>
            </control>
          </mc:Choice>
        </mc:AlternateContent>
        <mc:AlternateContent xmlns:mc="http://schemas.openxmlformats.org/markup-compatibility/2006">
          <mc:Choice Requires="x14">
            <control shapeId="218159" r:id="rId48" name="Check Box 47">
              <controlPr defaultSize="0" autoFill="0" autoLine="0" autoPict="0">
                <anchor moveWithCells="1">
                  <from>
                    <xdr:col>1</xdr:col>
                    <xdr:colOff>0</xdr:colOff>
                    <xdr:row>12</xdr:row>
                    <xdr:rowOff>0</xdr:rowOff>
                  </from>
                  <to>
                    <xdr:col>1</xdr:col>
                    <xdr:colOff>219075</xdr:colOff>
                    <xdr:row>13</xdr:row>
                    <xdr:rowOff>38100</xdr:rowOff>
                  </to>
                </anchor>
              </controlPr>
            </control>
          </mc:Choice>
        </mc:AlternateContent>
        <mc:AlternateContent xmlns:mc="http://schemas.openxmlformats.org/markup-compatibility/2006">
          <mc:Choice Requires="x14">
            <control shapeId="218160" r:id="rId49" name="Check Box 48">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61" r:id="rId50" name="Check Box 49">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62" r:id="rId51" name="Check Box 50">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63" r:id="rId52" name="Check Box 51">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64" r:id="rId53" name="Check Box 52">
              <controlPr defaultSize="0" autoFill="0" autoLine="0" autoPict="0">
                <anchor moveWithCells="1">
                  <from>
                    <xdr:col>1</xdr:col>
                    <xdr:colOff>0</xdr:colOff>
                    <xdr:row>17</xdr:row>
                    <xdr:rowOff>209550</xdr:rowOff>
                  </from>
                  <to>
                    <xdr:col>1</xdr:col>
                    <xdr:colOff>219075</xdr:colOff>
                    <xdr:row>19</xdr:row>
                    <xdr:rowOff>38100</xdr:rowOff>
                  </to>
                </anchor>
              </controlPr>
            </control>
          </mc:Choice>
        </mc:AlternateContent>
        <mc:AlternateContent xmlns:mc="http://schemas.openxmlformats.org/markup-compatibility/2006">
          <mc:Choice Requires="x14">
            <control shapeId="218165" r:id="rId54" name="Check Box 53">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66" r:id="rId55" name="Check Box 54">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67" r:id="rId56" name="Check Box 55">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68" r:id="rId57" name="Check Box 56">
              <controlPr defaultSize="0" autoFill="0" autoLine="0" autoPict="0">
                <anchor moveWithCells="1">
                  <from>
                    <xdr:col>1</xdr:col>
                    <xdr:colOff>0</xdr:colOff>
                    <xdr:row>17</xdr:row>
                    <xdr:rowOff>209550</xdr:rowOff>
                  </from>
                  <to>
                    <xdr:col>1</xdr:col>
                    <xdr:colOff>219075</xdr:colOff>
                    <xdr:row>19</xdr:row>
                    <xdr:rowOff>38100</xdr:rowOff>
                  </to>
                </anchor>
              </controlPr>
            </control>
          </mc:Choice>
        </mc:AlternateContent>
        <mc:AlternateContent xmlns:mc="http://schemas.openxmlformats.org/markup-compatibility/2006">
          <mc:Choice Requires="x14">
            <control shapeId="218169" r:id="rId58" name="Check Box 57">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70" r:id="rId59" name="Check Box 58">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71" r:id="rId60" name="Check Box 59">
              <controlPr defaultSize="0" autoFill="0" autoLine="0" autoPict="0">
                <anchor moveWithCells="1">
                  <from>
                    <xdr:col>1</xdr:col>
                    <xdr:colOff>0</xdr:colOff>
                    <xdr:row>17</xdr:row>
                    <xdr:rowOff>209550</xdr:rowOff>
                  </from>
                  <to>
                    <xdr:col>1</xdr:col>
                    <xdr:colOff>219075</xdr:colOff>
                    <xdr:row>19</xdr:row>
                    <xdr:rowOff>38100</xdr:rowOff>
                  </to>
                </anchor>
              </controlPr>
            </control>
          </mc:Choice>
        </mc:AlternateContent>
        <mc:AlternateContent xmlns:mc="http://schemas.openxmlformats.org/markup-compatibility/2006">
          <mc:Choice Requires="x14">
            <control shapeId="218172" r:id="rId61" name="Check Box 60">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73" r:id="rId62" name="Check Box 61">
              <controlPr defaultSize="0" autoFill="0" autoLine="0" autoPict="0">
                <anchor moveWithCells="1">
                  <from>
                    <xdr:col>1</xdr:col>
                    <xdr:colOff>0</xdr:colOff>
                    <xdr:row>17</xdr:row>
                    <xdr:rowOff>209550</xdr:rowOff>
                  </from>
                  <to>
                    <xdr:col>1</xdr:col>
                    <xdr:colOff>219075</xdr:colOff>
                    <xdr:row>19</xdr:row>
                    <xdr:rowOff>38100</xdr:rowOff>
                  </to>
                </anchor>
              </controlPr>
            </control>
          </mc:Choice>
        </mc:AlternateContent>
        <mc:AlternateContent xmlns:mc="http://schemas.openxmlformats.org/markup-compatibility/2006">
          <mc:Choice Requires="x14">
            <control shapeId="218174" r:id="rId63" name="Check Box 62">
              <controlPr defaultSize="0" autoFill="0" autoLine="0" autoPict="0">
                <anchor moveWithCells="1">
                  <from>
                    <xdr:col>1</xdr:col>
                    <xdr:colOff>0</xdr:colOff>
                    <xdr:row>17</xdr:row>
                    <xdr:rowOff>209550</xdr:rowOff>
                  </from>
                  <to>
                    <xdr:col>1</xdr:col>
                    <xdr:colOff>219075</xdr:colOff>
                    <xdr:row>19</xdr:row>
                    <xdr:rowOff>38100</xdr:rowOff>
                  </to>
                </anchor>
              </controlPr>
            </control>
          </mc:Choice>
        </mc:AlternateContent>
        <mc:AlternateContent xmlns:mc="http://schemas.openxmlformats.org/markup-compatibility/2006">
          <mc:Choice Requires="x14">
            <control shapeId="218175" r:id="rId64" name="Check Box 63">
              <controlPr defaultSize="0" autoFill="0" autoLine="0" autoPict="0">
                <anchor moveWithCells="1">
                  <from>
                    <xdr:col>1</xdr:col>
                    <xdr:colOff>0</xdr:colOff>
                    <xdr:row>19</xdr:row>
                    <xdr:rowOff>209550</xdr:rowOff>
                  </from>
                  <to>
                    <xdr:col>2</xdr:col>
                    <xdr:colOff>19050</xdr:colOff>
                    <xdr:row>21</xdr:row>
                    <xdr:rowOff>38100</xdr:rowOff>
                  </to>
                </anchor>
              </controlPr>
            </control>
          </mc:Choice>
        </mc:AlternateContent>
        <mc:AlternateContent xmlns:mc="http://schemas.openxmlformats.org/markup-compatibility/2006">
          <mc:Choice Requires="x14">
            <control shapeId="218176" r:id="rId65" name="Check Box 64">
              <controlPr defaultSize="0" autoFill="0" autoLine="0" autoPict="0">
                <anchor moveWithCells="1">
                  <from>
                    <xdr:col>1</xdr:col>
                    <xdr:colOff>0</xdr:colOff>
                    <xdr:row>19</xdr:row>
                    <xdr:rowOff>209550</xdr:rowOff>
                  </from>
                  <to>
                    <xdr:col>2</xdr:col>
                    <xdr:colOff>19050</xdr:colOff>
                    <xdr:row>21</xdr:row>
                    <xdr:rowOff>38100</xdr:rowOff>
                  </to>
                </anchor>
              </controlPr>
            </control>
          </mc:Choice>
        </mc:AlternateContent>
        <mc:AlternateContent xmlns:mc="http://schemas.openxmlformats.org/markup-compatibility/2006">
          <mc:Choice Requires="x14">
            <control shapeId="218177" r:id="rId66" name="Check Box 65">
              <controlPr defaultSize="0" autoFill="0" autoLine="0" autoPict="0">
                <anchor moveWithCells="1">
                  <from>
                    <xdr:col>1</xdr:col>
                    <xdr:colOff>0</xdr:colOff>
                    <xdr:row>19</xdr:row>
                    <xdr:rowOff>209550</xdr:rowOff>
                  </from>
                  <to>
                    <xdr:col>2</xdr:col>
                    <xdr:colOff>19050</xdr:colOff>
                    <xdr:row>21</xdr:row>
                    <xdr:rowOff>38100</xdr:rowOff>
                  </to>
                </anchor>
              </controlPr>
            </control>
          </mc:Choice>
        </mc:AlternateContent>
        <mc:AlternateContent xmlns:mc="http://schemas.openxmlformats.org/markup-compatibility/2006">
          <mc:Choice Requires="x14">
            <control shapeId="218178" r:id="rId67" name="Check Box 66">
              <controlPr defaultSize="0" autoFill="0" autoLine="0" autoPict="0">
                <anchor moveWithCells="1">
                  <from>
                    <xdr:col>1</xdr:col>
                    <xdr:colOff>0</xdr:colOff>
                    <xdr:row>19</xdr:row>
                    <xdr:rowOff>209550</xdr:rowOff>
                  </from>
                  <to>
                    <xdr:col>2</xdr:col>
                    <xdr:colOff>19050</xdr:colOff>
                    <xdr:row>21</xdr:row>
                    <xdr:rowOff>38100</xdr:rowOff>
                  </to>
                </anchor>
              </controlPr>
            </control>
          </mc:Choice>
        </mc:AlternateContent>
        <mc:AlternateContent xmlns:mc="http://schemas.openxmlformats.org/markup-compatibility/2006">
          <mc:Choice Requires="x14">
            <control shapeId="218179" r:id="rId68" name="Check Box 67">
              <controlPr defaultSize="0" autoFill="0" autoLine="0" autoPict="0">
                <anchor moveWithCells="1">
                  <from>
                    <xdr:col>1</xdr:col>
                    <xdr:colOff>0</xdr:colOff>
                    <xdr:row>19</xdr:row>
                    <xdr:rowOff>209550</xdr:rowOff>
                  </from>
                  <to>
                    <xdr:col>1</xdr:col>
                    <xdr:colOff>219075</xdr:colOff>
                    <xdr:row>21</xdr:row>
                    <xdr:rowOff>38100</xdr:rowOff>
                  </to>
                </anchor>
              </controlPr>
            </control>
          </mc:Choice>
        </mc:AlternateContent>
        <mc:AlternateContent xmlns:mc="http://schemas.openxmlformats.org/markup-compatibility/2006">
          <mc:Choice Requires="x14">
            <control shapeId="218180" r:id="rId69" name="Check Box 68">
              <controlPr defaultSize="0" autoFill="0" autoLine="0" autoPict="0">
                <anchor moveWithCells="1">
                  <from>
                    <xdr:col>1</xdr:col>
                    <xdr:colOff>0</xdr:colOff>
                    <xdr:row>19</xdr:row>
                    <xdr:rowOff>209550</xdr:rowOff>
                  </from>
                  <to>
                    <xdr:col>2</xdr:col>
                    <xdr:colOff>19050</xdr:colOff>
                    <xdr:row>21</xdr:row>
                    <xdr:rowOff>38100</xdr:rowOff>
                  </to>
                </anchor>
              </controlPr>
            </control>
          </mc:Choice>
        </mc:AlternateContent>
        <mc:AlternateContent xmlns:mc="http://schemas.openxmlformats.org/markup-compatibility/2006">
          <mc:Choice Requires="x14">
            <control shapeId="218181" r:id="rId70" name="Check Box 69">
              <controlPr defaultSize="0" autoFill="0" autoLine="0" autoPict="0">
                <anchor moveWithCells="1">
                  <from>
                    <xdr:col>1</xdr:col>
                    <xdr:colOff>0</xdr:colOff>
                    <xdr:row>19</xdr:row>
                    <xdr:rowOff>209550</xdr:rowOff>
                  </from>
                  <to>
                    <xdr:col>2</xdr:col>
                    <xdr:colOff>19050</xdr:colOff>
                    <xdr:row>21</xdr:row>
                    <xdr:rowOff>38100</xdr:rowOff>
                  </to>
                </anchor>
              </controlPr>
            </control>
          </mc:Choice>
        </mc:AlternateContent>
        <mc:AlternateContent xmlns:mc="http://schemas.openxmlformats.org/markup-compatibility/2006">
          <mc:Choice Requires="x14">
            <control shapeId="218182" r:id="rId71" name="Check Box 70">
              <controlPr defaultSize="0" autoFill="0" autoLine="0" autoPict="0">
                <anchor moveWithCells="1">
                  <from>
                    <xdr:col>1</xdr:col>
                    <xdr:colOff>0</xdr:colOff>
                    <xdr:row>19</xdr:row>
                    <xdr:rowOff>209550</xdr:rowOff>
                  </from>
                  <to>
                    <xdr:col>2</xdr:col>
                    <xdr:colOff>19050</xdr:colOff>
                    <xdr:row>21</xdr:row>
                    <xdr:rowOff>38100</xdr:rowOff>
                  </to>
                </anchor>
              </controlPr>
            </control>
          </mc:Choice>
        </mc:AlternateContent>
        <mc:AlternateContent xmlns:mc="http://schemas.openxmlformats.org/markup-compatibility/2006">
          <mc:Choice Requires="x14">
            <control shapeId="218183" r:id="rId72" name="Check Box 71">
              <controlPr defaultSize="0" autoFill="0" autoLine="0" autoPict="0">
                <anchor moveWithCells="1">
                  <from>
                    <xdr:col>1</xdr:col>
                    <xdr:colOff>0</xdr:colOff>
                    <xdr:row>19</xdr:row>
                    <xdr:rowOff>209550</xdr:rowOff>
                  </from>
                  <to>
                    <xdr:col>1</xdr:col>
                    <xdr:colOff>219075</xdr:colOff>
                    <xdr:row>21</xdr:row>
                    <xdr:rowOff>38100</xdr:rowOff>
                  </to>
                </anchor>
              </controlPr>
            </control>
          </mc:Choice>
        </mc:AlternateContent>
        <mc:AlternateContent xmlns:mc="http://schemas.openxmlformats.org/markup-compatibility/2006">
          <mc:Choice Requires="x14">
            <control shapeId="218184" r:id="rId73" name="Check Box 72">
              <controlPr defaultSize="0" autoFill="0" autoLine="0" autoPict="0">
                <anchor moveWithCells="1">
                  <from>
                    <xdr:col>1</xdr:col>
                    <xdr:colOff>0</xdr:colOff>
                    <xdr:row>19</xdr:row>
                    <xdr:rowOff>209550</xdr:rowOff>
                  </from>
                  <to>
                    <xdr:col>2</xdr:col>
                    <xdr:colOff>19050</xdr:colOff>
                    <xdr:row>21</xdr:row>
                    <xdr:rowOff>38100</xdr:rowOff>
                  </to>
                </anchor>
              </controlPr>
            </control>
          </mc:Choice>
        </mc:AlternateContent>
        <mc:AlternateContent xmlns:mc="http://schemas.openxmlformats.org/markup-compatibility/2006">
          <mc:Choice Requires="x14">
            <control shapeId="218185" r:id="rId74" name="Check Box 73">
              <controlPr defaultSize="0" autoFill="0" autoLine="0" autoPict="0">
                <anchor moveWithCells="1">
                  <from>
                    <xdr:col>1</xdr:col>
                    <xdr:colOff>0</xdr:colOff>
                    <xdr:row>19</xdr:row>
                    <xdr:rowOff>209550</xdr:rowOff>
                  </from>
                  <to>
                    <xdr:col>2</xdr:col>
                    <xdr:colOff>19050</xdr:colOff>
                    <xdr:row>21</xdr:row>
                    <xdr:rowOff>38100</xdr:rowOff>
                  </to>
                </anchor>
              </controlPr>
            </control>
          </mc:Choice>
        </mc:AlternateContent>
        <mc:AlternateContent xmlns:mc="http://schemas.openxmlformats.org/markup-compatibility/2006">
          <mc:Choice Requires="x14">
            <control shapeId="218186" r:id="rId75" name="Check Box 74">
              <controlPr defaultSize="0" autoFill="0" autoLine="0" autoPict="0">
                <anchor moveWithCells="1">
                  <from>
                    <xdr:col>1</xdr:col>
                    <xdr:colOff>0</xdr:colOff>
                    <xdr:row>19</xdr:row>
                    <xdr:rowOff>209550</xdr:rowOff>
                  </from>
                  <to>
                    <xdr:col>1</xdr:col>
                    <xdr:colOff>219075</xdr:colOff>
                    <xdr:row>21</xdr:row>
                    <xdr:rowOff>38100</xdr:rowOff>
                  </to>
                </anchor>
              </controlPr>
            </control>
          </mc:Choice>
        </mc:AlternateContent>
        <mc:AlternateContent xmlns:mc="http://schemas.openxmlformats.org/markup-compatibility/2006">
          <mc:Choice Requires="x14">
            <control shapeId="218187" r:id="rId76" name="Check Box 75">
              <controlPr defaultSize="0" autoFill="0" autoLine="0" autoPict="0">
                <anchor moveWithCells="1">
                  <from>
                    <xdr:col>1</xdr:col>
                    <xdr:colOff>0</xdr:colOff>
                    <xdr:row>19</xdr:row>
                    <xdr:rowOff>209550</xdr:rowOff>
                  </from>
                  <to>
                    <xdr:col>2</xdr:col>
                    <xdr:colOff>19050</xdr:colOff>
                    <xdr:row>21</xdr:row>
                    <xdr:rowOff>38100</xdr:rowOff>
                  </to>
                </anchor>
              </controlPr>
            </control>
          </mc:Choice>
        </mc:AlternateContent>
        <mc:AlternateContent xmlns:mc="http://schemas.openxmlformats.org/markup-compatibility/2006">
          <mc:Choice Requires="x14">
            <control shapeId="218188" r:id="rId77" name="Check Box 76">
              <controlPr defaultSize="0" autoFill="0" autoLine="0" autoPict="0">
                <anchor moveWithCells="1">
                  <from>
                    <xdr:col>1</xdr:col>
                    <xdr:colOff>0</xdr:colOff>
                    <xdr:row>19</xdr:row>
                    <xdr:rowOff>209550</xdr:rowOff>
                  </from>
                  <to>
                    <xdr:col>1</xdr:col>
                    <xdr:colOff>219075</xdr:colOff>
                    <xdr:row>21</xdr:row>
                    <xdr:rowOff>38100</xdr:rowOff>
                  </to>
                </anchor>
              </controlPr>
            </control>
          </mc:Choice>
        </mc:AlternateContent>
        <mc:AlternateContent xmlns:mc="http://schemas.openxmlformats.org/markup-compatibility/2006">
          <mc:Choice Requires="x14">
            <control shapeId="218189" r:id="rId78" name="Check Box 77">
              <controlPr defaultSize="0" autoFill="0" autoLine="0" autoPict="0">
                <anchor moveWithCells="1">
                  <from>
                    <xdr:col>1</xdr:col>
                    <xdr:colOff>0</xdr:colOff>
                    <xdr:row>19</xdr:row>
                    <xdr:rowOff>209550</xdr:rowOff>
                  </from>
                  <to>
                    <xdr:col>1</xdr:col>
                    <xdr:colOff>219075</xdr:colOff>
                    <xdr:row>21</xdr:row>
                    <xdr:rowOff>38100</xdr:rowOff>
                  </to>
                </anchor>
              </controlPr>
            </control>
          </mc:Choice>
        </mc:AlternateContent>
        <mc:AlternateContent xmlns:mc="http://schemas.openxmlformats.org/markup-compatibility/2006">
          <mc:Choice Requires="x14">
            <control shapeId="218190" r:id="rId79" name="Check Box 78">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191" r:id="rId80" name="Check Box 79">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192" r:id="rId81" name="Check Box 80">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193" r:id="rId82" name="Check Box 81">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194" r:id="rId83" name="Check Box 82">
              <controlPr defaultSize="0" autoFill="0" autoLine="0" autoPict="0">
                <anchor moveWithCells="1">
                  <from>
                    <xdr:col>1</xdr:col>
                    <xdr:colOff>0</xdr:colOff>
                    <xdr:row>22</xdr:row>
                    <xdr:rowOff>209550</xdr:rowOff>
                  </from>
                  <to>
                    <xdr:col>1</xdr:col>
                    <xdr:colOff>219075</xdr:colOff>
                    <xdr:row>24</xdr:row>
                    <xdr:rowOff>38100</xdr:rowOff>
                  </to>
                </anchor>
              </controlPr>
            </control>
          </mc:Choice>
        </mc:AlternateContent>
        <mc:AlternateContent xmlns:mc="http://schemas.openxmlformats.org/markup-compatibility/2006">
          <mc:Choice Requires="x14">
            <control shapeId="218195" r:id="rId84" name="Check Box 83">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196" r:id="rId85" name="Check Box 84">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197" r:id="rId86" name="Check Box 85">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198" r:id="rId87" name="Check Box 86">
              <controlPr defaultSize="0" autoFill="0" autoLine="0" autoPict="0">
                <anchor moveWithCells="1">
                  <from>
                    <xdr:col>1</xdr:col>
                    <xdr:colOff>0</xdr:colOff>
                    <xdr:row>22</xdr:row>
                    <xdr:rowOff>209550</xdr:rowOff>
                  </from>
                  <to>
                    <xdr:col>1</xdr:col>
                    <xdr:colOff>219075</xdr:colOff>
                    <xdr:row>24</xdr:row>
                    <xdr:rowOff>38100</xdr:rowOff>
                  </to>
                </anchor>
              </controlPr>
            </control>
          </mc:Choice>
        </mc:AlternateContent>
        <mc:AlternateContent xmlns:mc="http://schemas.openxmlformats.org/markup-compatibility/2006">
          <mc:Choice Requires="x14">
            <control shapeId="218199" r:id="rId88" name="Check Box 87">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200" r:id="rId89" name="Check Box 88">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201" r:id="rId90" name="Check Box 89">
              <controlPr defaultSize="0" autoFill="0" autoLine="0" autoPict="0">
                <anchor moveWithCells="1">
                  <from>
                    <xdr:col>1</xdr:col>
                    <xdr:colOff>0</xdr:colOff>
                    <xdr:row>22</xdr:row>
                    <xdr:rowOff>209550</xdr:rowOff>
                  </from>
                  <to>
                    <xdr:col>1</xdr:col>
                    <xdr:colOff>219075</xdr:colOff>
                    <xdr:row>24</xdr:row>
                    <xdr:rowOff>38100</xdr:rowOff>
                  </to>
                </anchor>
              </controlPr>
            </control>
          </mc:Choice>
        </mc:AlternateContent>
        <mc:AlternateContent xmlns:mc="http://schemas.openxmlformats.org/markup-compatibility/2006">
          <mc:Choice Requires="x14">
            <control shapeId="218202" r:id="rId91" name="Check Box 90">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203" r:id="rId92" name="Check Box 91">
              <controlPr defaultSize="0" autoFill="0" autoLine="0" autoPict="0">
                <anchor moveWithCells="1">
                  <from>
                    <xdr:col>1</xdr:col>
                    <xdr:colOff>0</xdr:colOff>
                    <xdr:row>22</xdr:row>
                    <xdr:rowOff>209550</xdr:rowOff>
                  </from>
                  <to>
                    <xdr:col>1</xdr:col>
                    <xdr:colOff>219075</xdr:colOff>
                    <xdr:row>24</xdr:row>
                    <xdr:rowOff>38100</xdr:rowOff>
                  </to>
                </anchor>
              </controlPr>
            </control>
          </mc:Choice>
        </mc:AlternateContent>
        <mc:AlternateContent xmlns:mc="http://schemas.openxmlformats.org/markup-compatibility/2006">
          <mc:Choice Requires="x14">
            <control shapeId="218204" r:id="rId93" name="Check Box 92">
              <controlPr defaultSize="0" autoFill="0" autoLine="0" autoPict="0">
                <anchor moveWithCells="1">
                  <from>
                    <xdr:col>1</xdr:col>
                    <xdr:colOff>0</xdr:colOff>
                    <xdr:row>22</xdr:row>
                    <xdr:rowOff>209550</xdr:rowOff>
                  </from>
                  <to>
                    <xdr:col>1</xdr:col>
                    <xdr:colOff>219075</xdr:colOff>
                    <xdr:row>24</xdr:row>
                    <xdr:rowOff>38100</xdr:rowOff>
                  </to>
                </anchor>
              </controlPr>
            </control>
          </mc:Choice>
        </mc:AlternateContent>
        <mc:AlternateContent xmlns:mc="http://schemas.openxmlformats.org/markup-compatibility/2006">
          <mc:Choice Requires="x14">
            <control shapeId="218205" r:id="rId94" name="Check Box 93">
              <controlPr defaultSize="0" autoFill="0" autoLine="0" autoPict="0">
                <anchor moveWithCells="1">
                  <from>
                    <xdr:col>1</xdr:col>
                    <xdr:colOff>0</xdr:colOff>
                    <xdr:row>24</xdr:row>
                    <xdr:rowOff>209550</xdr:rowOff>
                  </from>
                  <to>
                    <xdr:col>2</xdr:col>
                    <xdr:colOff>19050</xdr:colOff>
                    <xdr:row>26</xdr:row>
                    <xdr:rowOff>38100</xdr:rowOff>
                  </to>
                </anchor>
              </controlPr>
            </control>
          </mc:Choice>
        </mc:AlternateContent>
        <mc:AlternateContent xmlns:mc="http://schemas.openxmlformats.org/markup-compatibility/2006">
          <mc:Choice Requires="x14">
            <control shapeId="218206" r:id="rId95" name="Check Box 94">
              <controlPr defaultSize="0" autoFill="0" autoLine="0" autoPict="0">
                <anchor moveWithCells="1">
                  <from>
                    <xdr:col>1</xdr:col>
                    <xdr:colOff>0</xdr:colOff>
                    <xdr:row>24</xdr:row>
                    <xdr:rowOff>209550</xdr:rowOff>
                  </from>
                  <to>
                    <xdr:col>2</xdr:col>
                    <xdr:colOff>19050</xdr:colOff>
                    <xdr:row>26</xdr:row>
                    <xdr:rowOff>38100</xdr:rowOff>
                  </to>
                </anchor>
              </controlPr>
            </control>
          </mc:Choice>
        </mc:AlternateContent>
        <mc:AlternateContent xmlns:mc="http://schemas.openxmlformats.org/markup-compatibility/2006">
          <mc:Choice Requires="x14">
            <control shapeId="218207" r:id="rId96" name="Check Box 95">
              <controlPr defaultSize="0" autoFill="0" autoLine="0" autoPict="0">
                <anchor moveWithCells="1">
                  <from>
                    <xdr:col>1</xdr:col>
                    <xdr:colOff>0</xdr:colOff>
                    <xdr:row>24</xdr:row>
                    <xdr:rowOff>209550</xdr:rowOff>
                  </from>
                  <to>
                    <xdr:col>2</xdr:col>
                    <xdr:colOff>19050</xdr:colOff>
                    <xdr:row>26</xdr:row>
                    <xdr:rowOff>38100</xdr:rowOff>
                  </to>
                </anchor>
              </controlPr>
            </control>
          </mc:Choice>
        </mc:AlternateContent>
        <mc:AlternateContent xmlns:mc="http://schemas.openxmlformats.org/markup-compatibility/2006">
          <mc:Choice Requires="x14">
            <control shapeId="218208" r:id="rId97" name="Check Box 96">
              <controlPr defaultSize="0" autoFill="0" autoLine="0" autoPict="0">
                <anchor moveWithCells="1">
                  <from>
                    <xdr:col>1</xdr:col>
                    <xdr:colOff>0</xdr:colOff>
                    <xdr:row>24</xdr:row>
                    <xdr:rowOff>209550</xdr:rowOff>
                  </from>
                  <to>
                    <xdr:col>2</xdr:col>
                    <xdr:colOff>19050</xdr:colOff>
                    <xdr:row>26</xdr:row>
                    <xdr:rowOff>38100</xdr:rowOff>
                  </to>
                </anchor>
              </controlPr>
            </control>
          </mc:Choice>
        </mc:AlternateContent>
        <mc:AlternateContent xmlns:mc="http://schemas.openxmlformats.org/markup-compatibility/2006">
          <mc:Choice Requires="x14">
            <control shapeId="218209" r:id="rId98" name="Check Box 97">
              <controlPr defaultSize="0" autoFill="0" autoLine="0" autoPict="0">
                <anchor moveWithCells="1">
                  <from>
                    <xdr:col>1</xdr:col>
                    <xdr:colOff>0</xdr:colOff>
                    <xdr:row>24</xdr:row>
                    <xdr:rowOff>209550</xdr:rowOff>
                  </from>
                  <to>
                    <xdr:col>1</xdr:col>
                    <xdr:colOff>219075</xdr:colOff>
                    <xdr:row>26</xdr:row>
                    <xdr:rowOff>38100</xdr:rowOff>
                  </to>
                </anchor>
              </controlPr>
            </control>
          </mc:Choice>
        </mc:AlternateContent>
        <mc:AlternateContent xmlns:mc="http://schemas.openxmlformats.org/markup-compatibility/2006">
          <mc:Choice Requires="x14">
            <control shapeId="218210" r:id="rId99" name="Check Box 98">
              <controlPr defaultSize="0" autoFill="0" autoLine="0" autoPict="0">
                <anchor moveWithCells="1">
                  <from>
                    <xdr:col>1</xdr:col>
                    <xdr:colOff>0</xdr:colOff>
                    <xdr:row>24</xdr:row>
                    <xdr:rowOff>209550</xdr:rowOff>
                  </from>
                  <to>
                    <xdr:col>2</xdr:col>
                    <xdr:colOff>19050</xdr:colOff>
                    <xdr:row>26</xdr:row>
                    <xdr:rowOff>38100</xdr:rowOff>
                  </to>
                </anchor>
              </controlPr>
            </control>
          </mc:Choice>
        </mc:AlternateContent>
        <mc:AlternateContent xmlns:mc="http://schemas.openxmlformats.org/markup-compatibility/2006">
          <mc:Choice Requires="x14">
            <control shapeId="218211" r:id="rId100" name="Check Box 99">
              <controlPr defaultSize="0" autoFill="0" autoLine="0" autoPict="0">
                <anchor moveWithCells="1">
                  <from>
                    <xdr:col>1</xdr:col>
                    <xdr:colOff>0</xdr:colOff>
                    <xdr:row>24</xdr:row>
                    <xdr:rowOff>209550</xdr:rowOff>
                  </from>
                  <to>
                    <xdr:col>2</xdr:col>
                    <xdr:colOff>19050</xdr:colOff>
                    <xdr:row>26</xdr:row>
                    <xdr:rowOff>38100</xdr:rowOff>
                  </to>
                </anchor>
              </controlPr>
            </control>
          </mc:Choice>
        </mc:AlternateContent>
        <mc:AlternateContent xmlns:mc="http://schemas.openxmlformats.org/markup-compatibility/2006">
          <mc:Choice Requires="x14">
            <control shapeId="218212" r:id="rId101" name="Check Box 100">
              <controlPr defaultSize="0" autoFill="0" autoLine="0" autoPict="0">
                <anchor moveWithCells="1">
                  <from>
                    <xdr:col>1</xdr:col>
                    <xdr:colOff>0</xdr:colOff>
                    <xdr:row>24</xdr:row>
                    <xdr:rowOff>209550</xdr:rowOff>
                  </from>
                  <to>
                    <xdr:col>2</xdr:col>
                    <xdr:colOff>19050</xdr:colOff>
                    <xdr:row>26</xdr:row>
                    <xdr:rowOff>38100</xdr:rowOff>
                  </to>
                </anchor>
              </controlPr>
            </control>
          </mc:Choice>
        </mc:AlternateContent>
        <mc:AlternateContent xmlns:mc="http://schemas.openxmlformats.org/markup-compatibility/2006">
          <mc:Choice Requires="x14">
            <control shapeId="218213" r:id="rId102" name="Check Box 101">
              <controlPr defaultSize="0" autoFill="0" autoLine="0" autoPict="0">
                <anchor moveWithCells="1">
                  <from>
                    <xdr:col>1</xdr:col>
                    <xdr:colOff>0</xdr:colOff>
                    <xdr:row>24</xdr:row>
                    <xdr:rowOff>209550</xdr:rowOff>
                  </from>
                  <to>
                    <xdr:col>1</xdr:col>
                    <xdr:colOff>219075</xdr:colOff>
                    <xdr:row>26</xdr:row>
                    <xdr:rowOff>38100</xdr:rowOff>
                  </to>
                </anchor>
              </controlPr>
            </control>
          </mc:Choice>
        </mc:AlternateContent>
        <mc:AlternateContent xmlns:mc="http://schemas.openxmlformats.org/markup-compatibility/2006">
          <mc:Choice Requires="x14">
            <control shapeId="218214" r:id="rId103" name="Check Box 102">
              <controlPr defaultSize="0" autoFill="0" autoLine="0" autoPict="0">
                <anchor moveWithCells="1">
                  <from>
                    <xdr:col>1</xdr:col>
                    <xdr:colOff>0</xdr:colOff>
                    <xdr:row>24</xdr:row>
                    <xdr:rowOff>209550</xdr:rowOff>
                  </from>
                  <to>
                    <xdr:col>2</xdr:col>
                    <xdr:colOff>19050</xdr:colOff>
                    <xdr:row>26</xdr:row>
                    <xdr:rowOff>38100</xdr:rowOff>
                  </to>
                </anchor>
              </controlPr>
            </control>
          </mc:Choice>
        </mc:AlternateContent>
        <mc:AlternateContent xmlns:mc="http://schemas.openxmlformats.org/markup-compatibility/2006">
          <mc:Choice Requires="x14">
            <control shapeId="218215" r:id="rId104" name="Check Box 103">
              <controlPr defaultSize="0" autoFill="0" autoLine="0" autoPict="0">
                <anchor moveWithCells="1">
                  <from>
                    <xdr:col>1</xdr:col>
                    <xdr:colOff>0</xdr:colOff>
                    <xdr:row>24</xdr:row>
                    <xdr:rowOff>209550</xdr:rowOff>
                  </from>
                  <to>
                    <xdr:col>2</xdr:col>
                    <xdr:colOff>19050</xdr:colOff>
                    <xdr:row>26</xdr:row>
                    <xdr:rowOff>38100</xdr:rowOff>
                  </to>
                </anchor>
              </controlPr>
            </control>
          </mc:Choice>
        </mc:AlternateContent>
        <mc:AlternateContent xmlns:mc="http://schemas.openxmlformats.org/markup-compatibility/2006">
          <mc:Choice Requires="x14">
            <control shapeId="218216" r:id="rId105" name="Check Box 104">
              <controlPr defaultSize="0" autoFill="0" autoLine="0" autoPict="0">
                <anchor moveWithCells="1">
                  <from>
                    <xdr:col>1</xdr:col>
                    <xdr:colOff>0</xdr:colOff>
                    <xdr:row>24</xdr:row>
                    <xdr:rowOff>209550</xdr:rowOff>
                  </from>
                  <to>
                    <xdr:col>1</xdr:col>
                    <xdr:colOff>219075</xdr:colOff>
                    <xdr:row>26</xdr:row>
                    <xdr:rowOff>38100</xdr:rowOff>
                  </to>
                </anchor>
              </controlPr>
            </control>
          </mc:Choice>
        </mc:AlternateContent>
        <mc:AlternateContent xmlns:mc="http://schemas.openxmlformats.org/markup-compatibility/2006">
          <mc:Choice Requires="x14">
            <control shapeId="218217" r:id="rId106" name="Check Box 105">
              <controlPr defaultSize="0" autoFill="0" autoLine="0" autoPict="0">
                <anchor moveWithCells="1">
                  <from>
                    <xdr:col>1</xdr:col>
                    <xdr:colOff>0</xdr:colOff>
                    <xdr:row>24</xdr:row>
                    <xdr:rowOff>209550</xdr:rowOff>
                  </from>
                  <to>
                    <xdr:col>2</xdr:col>
                    <xdr:colOff>19050</xdr:colOff>
                    <xdr:row>26</xdr:row>
                    <xdr:rowOff>38100</xdr:rowOff>
                  </to>
                </anchor>
              </controlPr>
            </control>
          </mc:Choice>
        </mc:AlternateContent>
        <mc:AlternateContent xmlns:mc="http://schemas.openxmlformats.org/markup-compatibility/2006">
          <mc:Choice Requires="x14">
            <control shapeId="218218" r:id="rId107" name="Check Box 106">
              <controlPr defaultSize="0" autoFill="0" autoLine="0" autoPict="0">
                <anchor moveWithCells="1">
                  <from>
                    <xdr:col>1</xdr:col>
                    <xdr:colOff>0</xdr:colOff>
                    <xdr:row>24</xdr:row>
                    <xdr:rowOff>209550</xdr:rowOff>
                  </from>
                  <to>
                    <xdr:col>1</xdr:col>
                    <xdr:colOff>219075</xdr:colOff>
                    <xdr:row>26</xdr:row>
                    <xdr:rowOff>38100</xdr:rowOff>
                  </to>
                </anchor>
              </controlPr>
            </control>
          </mc:Choice>
        </mc:AlternateContent>
        <mc:AlternateContent xmlns:mc="http://schemas.openxmlformats.org/markup-compatibility/2006">
          <mc:Choice Requires="x14">
            <control shapeId="218219" r:id="rId108" name="Check Box 107">
              <controlPr defaultSize="0" autoFill="0" autoLine="0" autoPict="0">
                <anchor moveWithCells="1">
                  <from>
                    <xdr:col>1</xdr:col>
                    <xdr:colOff>0</xdr:colOff>
                    <xdr:row>24</xdr:row>
                    <xdr:rowOff>209550</xdr:rowOff>
                  </from>
                  <to>
                    <xdr:col>1</xdr:col>
                    <xdr:colOff>219075</xdr:colOff>
                    <xdr:row>26</xdr:row>
                    <xdr:rowOff>38100</xdr:rowOff>
                  </to>
                </anchor>
              </controlPr>
            </control>
          </mc:Choice>
        </mc:AlternateContent>
        <mc:AlternateContent xmlns:mc="http://schemas.openxmlformats.org/markup-compatibility/2006">
          <mc:Choice Requires="x14">
            <control shapeId="218220" r:id="rId109" name="Check Box 108">
              <controlPr defaultSize="0" autoFill="0" autoLine="0" autoPict="0">
                <anchor moveWithCells="1">
                  <from>
                    <xdr:col>1</xdr:col>
                    <xdr:colOff>0</xdr:colOff>
                    <xdr:row>26</xdr:row>
                    <xdr:rowOff>209550</xdr:rowOff>
                  </from>
                  <to>
                    <xdr:col>2</xdr:col>
                    <xdr:colOff>19050</xdr:colOff>
                    <xdr:row>28</xdr:row>
                    <xdr:rowOff>38100</xdr:rowOff>
                  </to>
                </anchor>
              </controlPr>
            </control>
          </mc:Choice>
        </mc:AlternateContent>
        <mc:AlternateContent xmlns:mc="http://schemas.openxmlformats.org/markup-compatibility/2006">
          <mc:Choice Requires="x14">
            <control shapeId="218221" r:id="rId110" name="Check Box 109">
              <controlPr defaultSize="0" autoFill="0" autoLine="0" autoPict="0">
                <anchor moveWithCells="1">
                  <from>
                    <xdr:col>1</xdr:col>
                    <xdr:colOff>0</xdr:colOff>
                    <xdr:row>26</xdr:row>
                    <xdr:rowOff>209550</xdr:rowOff>
                  </from>
                  <to>
                    <xdr:col>2</xdr:col>
                    <xdr:colOff>19050</xdr:colOff>
                    <xdr:row>28</xdr:row>
                    <xdr:rowOff>38100</xdr:rowOff>
                  </to>
                </anchor>
              </controlPr>
            </control>
          </mc:Choice>
        </mc:AlternateContent>
        <mc:AlternateContent xmlns:mc="http://schemas.openxmlformats.org/markup-compatibility/2006">
          <mc:Choice Requires="x14">
            <control shapeId="218222" r:id="rId111" name="Check Box 110">
              <controlPr defaultSize="0" autoFill="0" autoLine="0" autoPict="0">
                <anchor moveWithCells="1">
                  <from>
                    <xdr:col>1</xdr:col>
                    <xdr:colOff>0</xdr:colOff>
                    <xdr:row>26</xdr:row>
                    <xdr:rowOff>209550</xdr:rowOff>
                  </from>
                  <to>
                    <xdr:col>2</xdr:col>
                    <xdr:colOff>19050</xdr:colOff>
                    <xdr:row>28</xdr:row>
                    <xdr:rowOff>38100</xdr:rowOff>
                  </to>
                </anchor>
              </controlPr>
            </control>
          </mc:Choice>
        </mc:AlternateContent>
        <mc:AlternateContent xmlns:mc="http://schemas.openxmlformats.org/markup-compatibility/2006">
          <mc:Choice Requires="x14">
            <control shapeId="218223" r:id="rId112" name="Check Box 111">
              <controlPr defaultSize="0" autoFill="0" autoLine="0" autoPict="0">
                <anchor moveWithCells="1">
                  <from>
                    <xdr:col>1</xdr:col>
                    <xdr:colOff>0</xdr:colOff>
                    <xdr:row>26</xdr:row>
                    <xdr:rowOff>209550</xdr:rowOff>
                  </from>
                  <to>
                    <xdr:col>2</xdr:col>
                    <xdr:colOff>19050</xdr:colOff>
                    <xdr:row>28</xdr:row>
                    <xdr:rowOff>38100</xdr:rowOff>
                  </to>
                </anchor>
              </controlPr>
            </control>
          </mc:Choice>
        </mc:AlternateContent>
        <mc:AlternateContent xmlns:mc="http://schemas.openxmlformats.org/markup-compatibility/2006">
          <mc:Choice Requires="x14">
            <control shapeId="218224" r:id="rId113" name="Check Box 112">
              <controlPr defaultSize="0" autoFill="0" autoLine="0" autoPict="0">
                <anchor moveWithCells="1">
                  <from>
                    <xdr:col>1</xdr:col>
                    <xdr:colOff>0</xdr:colOff>
                    <xdr:row>26</xdr:row>
                    <xdr:rowOff>209550</xdr:rowOff>
                  </from>
                  <to>
                    <xdr:col>1</xdr:col>
                    <xdr:colOff>219075</xdr:colOff>
                    <xdr:row>28</xdr:row>
                    <xdr:rowOff>38100</xdr:rowOff>
                  </to>
                </anchor>
              </controlPr>
            </control>
          </mc:Choice>
        </mc:AlternateContent>
        <mc:AlternateContent xmlns:mc="http://schemas.openxmlformats.org/markup-compatibility/2006">
          <mc:Choice Requires="x14">
            <control shapeId="218225" r:id="rId114" name="Check Box 113">
              <controlPr defaultSize="0" autoFill="0" autoLine="0" autoPict="0">
                <anchor moveWithCells="1">
                  <from>
                    <xdr:col>1</xdr:col>
                    <xdr:colOff>0</xdr:colOff>
                    <xdr:row>26</xdr:row>
                    <xdr:rowOff>209550</xdr:rowOff>
                  </from>
                  <to>
                    <xdr:col>2</xdr:col>
                    <xdr:colOff>19050</xdr:colOff>
                    <xdr:row>28</xdr:row>
                    <xdr:rowOff>38100</xdr:rowOff>
                  </to>
                </anchor>
              </controlPr>
            </control>
          </mc:Choice>
        </mc:AlternateContent>
        <mc:AlternateContent xmlns:mc="http://schemas.openxmlformats.org/markup-compatibility/2006">
          <mc:Choice Requires="x14">
            <control shapeId="218226" r:id="rId115" name="Check Box 114">
              <controlPr defaultSize="0" autoFill="0" autoLine="0" autoPict="0">
                <anchor moveWithCells="1">
                  <from>
                    <xdr:col>1</xdr:col>
                    <xdr:colOff>0</xdr:colOff>
                    <xdr:row>26</xdr:row>
                    <xdr:rowOff>209550</xdr:rowOff>
                  </from>
                  <to>
                    <xdr:col>2</xdr:col>
                    <xdr:colOff>19050</xdr:colOff>
                    <xdr:row>28</xdr:row>
                    <xdr:rowOff>38100</xdr:rowOff>
                  </to>
                </anchor>
              </controlPr>
            </control>
          </mc:Choice>
        </mc:AlternateContent>
        <mc:AlternateContent xmlns:mc="http://schemas.openxmlformats.org/markup-compatibility/2006">
          <mc:Choice Requires="x14">
            <control shapeId="218227" r:id="rId116" name="Check Box 115">
              <controlPr defaultSize="0" autoFill="0" autoLine="0" autoPict="0">
                <anchor moveWithCells="1">
                  <from>
                    <xdr:col>1</xdr:col>
                    <xdr:colOff>0</xdr:colOff>
                    <xdr:row>26</xdr:row>
                    <xdr:rowOff>209550</xdr:rowOff>
                  </from>
                  <to>
                    <xdr:col>2</xdr:col>
                    <xdr:colOff>19050</xdr:colOff>
                    <xdr:row>28</xdr:row>
                    <xdr:rowOff>38100</xdr:rowOff>
                  </to>
                </anchor>
              </controlPr>
            </control>
          </mc:Choice>
        </mc:AlternateContent>
        <mc:AlternateContent xmlns:mc="http://schemas.openxmlformats.org/markup-compatibility/2006">
          <mc:Choice Requires="x14">
            <control shapeId="218228" r:id="rId117" name="Check Box 116">
              <controlPr defaultSize="0" autoFill="0" autoLine="0" autoPict="0">
                <anchor moveWithCells="1">
                  <from>
                    <xdr:col>1</xdr:col>
                    <xdr:colOff>0</xdr:colOff>
                    <xdr:row>26</xdr:row>
                    <xdr:rowOff>209550</xdr:rowOff>
                  </from>
                  <to>
                    <xdr:col>1</xdr:col>
                    <xdr:colOff>219075</xdr:colOff>
                    <xdr:row>28</xdr:row>
                    <xdr:rowOff>38100</xdr:rowOff>
                  </to>
                </anchor>
              </controlPr>
            </control>
          </mc:Choice>
        </mc:AlternateContent>
        <mc:AlternateContent xmlns:mc="http://schemas.openxmlformats.org/markup-compatibility/2006">
          <mc:Choice Requires="x14">
            <control shapeId="218229" r:id="rId118" name="Check Box 117">
              <controlPr defaultSize="0" autoFill="0" autoLine="0" autoPict="0">
                <anchor moveWithCells="1">
                  <from>
                    <xdr:col>1</xdr:col>
                    <xdr:colOff>0</xdr:colOff>
                    <xdr:row>26</xdr:row>
                    <xdr:rowOff>209550</xdr:rowOff>
                  </from>
                  <to>
                    <xdr:col>2</xdr:col>
                    <xdr:colOff>19050</xdr:colOff>
                    <xdr:row>28</xdr:row>
                    <xdr:rowOff>38100</xdr:rowOff>
                  </to>
                </anchor>
              </controlPr>
            </control>
          </mc:Choice>
        </mc:AlternateContent>
        <mc:AlternateContent xmlns:mc="http://schemas.openxmlformats.org/markup-compatibility/2006">
          <mc:Choice Requires="x14">
            <control shapeId="218230" r:id="rId119" name="Check Box 118">
              <controlPr defaultSize="0" autoFill="0" autoLine="0" autoPict="0">
                <anchor moveWithCells="1">
                  <from>
                    <xdr:col>1</xdr:col>
                    <xdr:colOff>0</xdr:colOff>
                    <xdr:row>26</xdr:row>
                    <xdr:rowOff>209550</xdr:rowOff>
                  </from>
                  <to>
                    <xdr:col>2</xdr:col>
                    <xdr:colOff>19050</xdr:colOff>
                    <xdr:row>28</xdr:row>
                    <xdr:rowOff>38100</xdr:rowOff>
                  </to>
                </anchor>
              </controlPr>
            </control>
          </mc:Choice>
        </mc:AlternateContent>
        <mc:AlternateContent xmlns:mc="http://schemas.openxmlformats.org/markup-compatibility/2006">
          <mc:Choice Requires="x14">
            <control shapeId="218231" r:id="rId120" name="Check Box 119">
              <controlPr defaultSize="0" autoFill="0" autoLine="0" autoPict="0">
                <anchor moveWithCells="1">
                  <from>
                    <xdr:col>1</xdr:col>
                    <xdr:colOff>0</xdr:colOff>
                    <xdr:row>26</xdr:row>
                    <xdr:rowOff>209550</xdr:rowOff>
                  </from>
                  <to>
                    <xdr:col>1</xdr:col>
                    <xdr:colOff>219075</xdr:colOff>
                    <xdr:row>28</xdr:row>
                    <xdr:rowOff>38100</xdr:rowOff>
                  </to>
                </anchor>
              </controlPr>
            </control>
          </mc:Choice>
        </mc:AlternateContent>
        <mc:AlternateContent xmlns:mc="http://schemas.openxmlformats.org/markup-compatibility/2006">
          <mc:Choice Requires="x14">
            <control shapeId="218232" r:id="rId121" name="Check Box 120">
              <controlPr defaultSize="0" autoFill="0" autoLine="0" autoPict="0">
                <anchor moveWithCells="1">
                  <from>
                    <xdr:col>1</xdr:col>
                    <xdr:colOff>0</xdr:colOff>
                    <xdr:row>26</xdr:row>
                    <xdr:rowOff>209550</xdr:rowOff>
                  </from>
                  <to>
                    <xdr:col>2</xdr:col>
                    <xdr:colOff>19050</xdr:colOff>
                    <xdr:row>28</xdr:row>
                    <xdr:rowOff>38100</xdr:rowOff>
                  </to>
                </anchor>
              </controlPr>
            </control>
          </mc:Choice>
        </mc:AlternateContent>
        <mc:AlternateContent xmlns:mc="http://schemas.openxmlformats.org/markup-compatibility/2006">
          <mc:Choice Requires="x14">
            <control shapeId="218233" r:id="rId122" name="Check Box 121">
              <controlPr defaultSize="0" autoFill="0" autoLine="0" autoPict="0">
                <anchor moveWithCells="1">
                  <from>
                    <xdr:col>1</xdr:col>
                    <xdr:colOff>0</xdr:colOff>
                    <xdr:row>26</xdr:row>
                    <xdr:rowOff>209550</xdr:rowOff>
                  </from>
                  <to>
                    <xdr:col>1</xdr:col>
                    <xdr:colOff>219075</xdr:colOff>
                    <xdr:row>28</xdr:row>
                    <xdr:rowOff>38100</xdr:rowOff>
                  </to>
                </anchor>
              </controlPr>
            </control>
          </mc:Choice>
        </mc:AlternateContent>
        <mc:AlternateContent xmlns:mc="http://schemas.openxmlformats.org/markup-compatibility/2006">
          <mc:Choice Requires="x14">
            <control shapeId="218234" r:id="rId123" name="Check Box 122">
              <controlPr defaultSize="0" autoFill="0" autoLine="0" autoPict="0">
                <anchor moveWithCells="1">
                  <from>
                    <xdr:col>1</xdr:col>
                    <xdr:colOff>0</xdr:colOff>
                    <xdr:row>26</xdr:row>
                    <xdr:rowOff>209550</xdr:rowOff>
                  </from>
                  <to>
                    <xdr:col>1</xdr:col>
                    <xdr:colOff>219075</xdr:colOff>
                    <xdr:row>28</xdr:row>
                    <xdr:rowOff>38100</xdr:rowOff>
                  </to>
                </anchor>
              </controlPr>
            </control>
          </mc:Choice>
        </mc:AlternateContent>
        <mc:AlternateContent xmlns:mc="http://schemas.openxmlformats.org/markup-compatibility/2006">
          <mc:Choice Requires="x14">
            <control shapeId="218235" r:id="rId124" name="Check Box 123">
              <controlPr defaultSize="0" autoFill="0" autoLine="0" autoPict="0">
                <anchor moveWithCells="1">
                  <from>
                    <xdr:col>1</xdr:col>
                    <xdr:colOff>0</xdr:colOff>
                    <xdr:row>28</xdr:row>
                    <xdr:rowOff>209550</xdr:rowOff>
                  </from>
                  <to>
                    <xdr:col>2</xdr:col>
                    <xdr:colOff>19050</xdr:colOff>
                    <xdr:row>30</xdr:row>
                    <xdr:rowOff>38100</xdr:rowOff>
                  </to>
                </anchor>
              </controlPr>
            </control>
          </mc:Choice>
        </mc:AlternateContent>
        <mc:AlternateContent xmlns:mc="http://schemas.openxmlformats.org/markup-compatibility/2006">
          <mc:Choice Requires="x14">
            <control shapeId="218236" r:id="rId125" name="Check Box 124">
              <controlPr defaultSize="0" autoFill="0" autoLine="0" autoPict="0">
                <anchor moveWithCells="1">
                  <from>
                    <xdr:col>1</xdr:col>
                    <xdr:colOff>0</xdr:colOff>
                    <xdr:row>28</xdr:row>
                    <xdr:rowOff>209550</xdr:rowOff>
                  </from>
                  <to>
                    <xdr:col>2</xdr:col>
                    <xdr:colOff>19050</xdr:colOff>
                    <xdr:row>30</xdr:row>
                    <xdr:rowOff>38100</xdr:rowOff>
                  </to>
                </anchor>
              </controlPr>
            </control>
          </mc:Choice>
        </mc:AlternateContent>
        <mc:AlternateContent xmlns:mc="http://schemas.openxmlformats.org/markup-compatibility/2006">
          <mc:Choice Requires="x14">
            <control shapeId="218237" r:id="rId126" name="Check Box 125">
              <controlPr defaultSize="0" autoFill="0" autoLine="0" autoPict="0">
                <anchor moveWithCells="1">
                  <from>
                    <xdr:col>1</xdr:col>
                    <xdr:colOff>0</xdr:colOff>
                    <xdr:row>28</xdr:row>
                    <xdr:rowOff>209550</xdr:rowOff>
                  </from>
                  <to>
                    <xdr:col>2</xdr:col>
                    <xdr:colOff>19050</xdr:colOff>
                    <xdr:row>30</xdr:row>
                    <xdr:rowOff>38100</xdr:rowOff>
                  </to>
                </anchor>
              </controlPr>
            </control>
          </mc:Choice>
        </mc:AlternateContent>
        <mc:AlternateContent xmlns:mc="http://schemas.openxmlformats.org/markup-compatibility/2006">
          <mc:Choice Requires="x14">
            <control shapeId="218238" r:id="rId127" name="Check Box 126">
              <controlPr defaultSize="0" autoFill="0" autoLine="0" autoPict="0">
                <anchor moveWithCells="1">
                  <from>
                    <xdr:col>1</xdr:col>
                    <xdr:colOff>0</xdr:colOff>
                    <xdr:row>28</xdr:row>
                    <xdr:rowOff>209550</xdr:rowOff>
                  </from>
                  <to>
                    <xdr:col>2</xdr:col>
                    <xdr:colOff>19050</xdr:colOff>
                    <xdr:row>30</xdr:row>
                    <xdr:rowOff>38100</xdr:rowOff>
                  </to>
                </anchor>
              </controlPr>
            </control>
          </mc:Choice>
        </mc:AlternateContent>
        <mc:AlternateContent xmlns:mc="http://schemas.openxmlformats.org/markup-compatibility/2006">
          <mc:Choice Requires="x14">
            <control shapeId="218239" r:id="rId128" name="Check Box 127">
              <controlPr defaultSize="0" autoFill="0" autoLine="0" autoPict="0">
                <anchor moveWithCells="1">
                  <from>
                    <xdr:col>1</xdr:col>
                    <xdr:colOff>0</xdr:colOff>
                    <xdr:row>28</xdr:row>
                    <xdr:rowOff>209550</xdr:rowOff>
                  </from>
                  <to>
                    <xdr:col>1</xdr:col>
                    <xdr:colOff>219075</xdr:colOff>
                    <xdr:row>30</xdr:row>
                    <xdr:rowOff>38100</xdr:rowOff>
                  </to>
                </anchor>
              </controlPr>
            </control>
          </mc:Choice>
        </mc:AlternateContent>
        <mc:AlternateContent xmlns:mc="http://schemas.openxmlformats.org/markup-compatibility/2006">
          <mc:Choice Requires="x14">
            <control shapeId="218240" r:id="rId129" name="Check Box 128">
              <controlPr defaultSize="0" autoFill="0" autoLine="0" autoPict="0">
                <anchor moveWithCells="1">
                  <from>
                    <xdr:col>1</xdr:col>
                    <xdr:colOff>0</xdr:colOff>
                    <xdr:row>28</xdr:row>
                    <xdr:rowOff>209550</xdr:rowOff>
                  </from>
                  <to>
                    <xdr:col>2</xdr:col>
                    <xdr:colOff>19050</xdr:colOff>
                    <xdr:row>30</xdr:row>
                    <xdr:rowOff>38100</xdr:rowOff>
                  </to>
                </anchor>
              </controlPr>
            </control>
          </mc:Choice>
        </mc:AlternateContent>
        <mc:AlternateContent xmlns:mc="http://schemas.openxmlformats.org/markup-compatibility/2006">
          <mc:Choice Requires="x14">
            <control shapeId="218241" r:id="rId130" name="Check Box 129">
              <controlPr defaultSize="0" autoFill="0" autoLine="0" autoPict="0">
                <anchor moveWithCells="1">
                  <from>
                    <xdr:col>1</xdr:col>
                    <xdr:colOff>0</xdr:colOff>
                    <xdr:row>28</xdr:row>
                    <xdr:rowOff>209550</xdr:rowOff>
                  </from>
                  <to>
                    <xdr:col>2</xdr:col>
                    <xdr:colOff>19050</xdr:colOff>
                    <xdr:row>30</xdr:row>
                    <xdr:rowOff>38100</xdr:rowOff>
                  </to>
                </anchor>
              </controlPr>
            </control>
          </mc:Choice>
        </mc:AlternateContent>
        <mc:AlternateContent xmlns:mc="http://schemas.openxmlformats.org/markup-compatibility/2006">
          <mc:Choice Requires="x14">
            <control shapeId="218242" r:id="rId131" name="Check Box 130">
              <controlPr defaultSize="0" autoFill="0" autoLine="0" autoPict="0">
                <anchor moveWithCells="1">
                  <from>
                    <xdr:col>1</xdr:col>
                    <xdr:colOff>0</xdr:colOff>
                    <xdr:row>28</xdr:row>
                    <xdr:rowOff>209550</xdr:rowOff>
                  </from>
                  <to>
                    <xdr:col>2</xdr:col>
                    <xdr:colOff>19050</xdr:colOff>
                    <xdr:row>30</xdr:row>
                    <xdr:rowOff>38100</xdr:rowOff>
                  </to>
                </anchor>
              </controlPr>
            </control>
          </mc:Choice>
        </mc:AlternateContent>
        <mc:AlternateContent xmlns:mc="http://schemas.openxmlformats.org/markup-compatibility/2006">
          <mc:Choice Requires="x14">
            <control shapeId="218243" r:id="rId132" name="Check Box 131">
              <controlPr defaultSize="0" autoFill="0" autoLine="0" autoPict="0">
                <anchor moveWithCells="1">
                  <from>
                    <xdr:col>1</xdr:col>
                    <xdr:colOff>0</xdr:colOff>
                    <xdr:row>28</xdr:row>
                    <xdr:rowOff>209550</xdr:rowOff>
                  </from>
                  <to>
                    <xdr:col>1</xdr:col>
                    <xdr:colOff>219075</xdr:colOff>
                    <xdr:row>30</xdr:row>
                    <xdr:rowOff>38100</xdr:rowOff>
                  </to>
                </anchor>
              </controlPr>
            </control>
          </mc:Choice>
        </mc:AlternateContent>
        <mc:AlternateContent xmlns:mc="http://schemas.openxmlformats.org/markup-compatibility/2006">
          <mc:Choice Requires="x14">
            <control shapeId="218244" r:id="rId133" name="Check Box 132">
              <controlPr defaultSize="0" autoFill="0" autoLine="0" autoPict="0">
                <anchor moveWithCells="1">
                  <from>
                    <xdr:col>1</xdr:col>
                    <xdr:colOff>0</xdr:colOff>
                    <xdr:row>28</xdr:row>
                    <xdr:rowOff>209550</xdr:rowOff>
                  </from>
                  <to>
                    <xdr:col>2</xdr:col>
                    <xdr:colOff>19050</xdr:colOff>
                    <xdr:row>30</xdr:row>
                    <xdr:rowOff>38100</xdr:rowOff>
                  </to>
                </anchor>
              </controlPr>
            </control>
          </mc:Choice>
        </mc:AlternateContent>
        <mc:AlternateContent xmlns:mc="http://schemas.openxmlformats.org/markup-compatibility/2006">
          <mc:Choice Requires="x14">
            <control shapeId="218245" r:id="rId134" name="Check Box 133">
              <controlPr defaultSize="0" autoFill="0" autoLine="0" autoPict="0">
                <anchor moveWithCells="1">
                  <from>
                    <xdr:col>1</xdr:col>
                    <xdr:colOff>0</xdr:colOff>
                    <xdr:row>28</xdr:row>
                    <xdr:rowOff>209550</xdr:rowOff>
                  </from>
                  <to>
                    <xdr:col>2</xdr:col>
                    <xdr:colOff>19050</xdr:colOff>
                    <xdr:row>30</xdr:row>
                    <xdr:rowOff>38100</xdr:rowOff>
                  </to>
                </anchor>
              </controlPr>
            </control>
          </mc:Choice>
        </mc:AlternateContent>
        <mc:AlternateContent xmlns:mc="http://schemas.openxmlformats.org/markup-compatibility/2006">
          <mc:Choice Requires="x14">
            <control shapeId="218246" r:id="rId135" name="Check Box 134">
              <controlPr defaultSize="0" autoFill="0" autoLine="0" autoPict="0">
                <anchor moveWithCells="1">
                  <from>
                    <xdr:col>1</xdr:col>
                    <xdr:colOff>0</xdr:colOff>
                    <xdr:row>28</xdr:row>
                    <xdr:rowOff>209550</xdr:rowOff>
                  </from>
                  <to>
                    <xdr:col>1</xdr:col>
                    <xdr:colOff>219075</xdr:colOff>
                    <xdr:row>30</xdr:row>
                    <xdr:rowOff>38100</xdr:rowOff>
                  </to>
                </anchor>
              </controlPr>
            </control>
          </mc:Choice>
        </mc:AlternateContent>
        <mc:AlternateContent xmlns:mc="http://schemas.openxmlformats.org/markup-compatibility/2006">
          <mc:Choice Requires="x14">
            <control shapeId="218247" r:id="rId136" name="Check Box 135">
              <controlPr defaultSize="0" autoFill="0" autoLine="0" autoPict="0">
                <anchor moveWithCells="1">
                  <from>
                    <xdr:col>1</xdr:col>
                    <xdr:colOff>0</xdr:colOff>
                    <xdr:row>28</xdr:row>
                    <xdr:rowOff>209550</xdr:rowOff>
                  </from>
                  <to>
                    <xdr:col>2</xdr:col>
                    <xdr:colOff>19050</xdr:colOff>
                    <xdr:row>30</xdr:row>
                    <xdr:rowOff>38100</xdr:rowOff>
                  </to>
                </anchor>
              </controlPr>
            </control>
          </mc:Choice>
        </mc:AlternateContent>
        <mc:AlternateContent xmlns:mc="http://schemas.openxmlformats.org/markup-compatibility/2006">
          <mc:Choice Requires="x14">
            <control shapeId="218248" r:id="rId137" name="Check Box 136">
              <controlPr defaultSize="0" autoFill="0" autoLine="0" autoPict="0">
                <anchor moveWithCells="1">
                  <from>
                    <xdr:col>1</xdr:col>
                    <xdr:colOff>0</xdr:colOff>
                    <xdr:row>28</xdr:row>
                    <xdr:rowOff>209550</xdr:rowOff>
                  </from>
                  <to>
                    <xdr:col>1</xdr:col>
                    <xdr:colOff>219075</xdr:colOff>
                    <xdr:row>30</xdr:row>
                    <xdr:rowOff>38100</xdr:rowOff>
                  </to>
                </anchor>
              </controlPr>
            </control>
          </mc:Choice>
        </mc:AlternateContent>
        <mc:AlternateContent xmlns:mc="http://schemas.openxmlformats.org/markup-compatibility/2006">
          <mc:Choice Requires="x14">
            <control shapeId="218249" r:id="rId138" name="Check Box 137">
              <controlPr defaultSize="0" autoFill="0" autoLine="0" autoPict="0">
                <anchor moveWithCells="1">
                  <from>
                    <xdr:col>1</xdr:col>
                    <xdr:colOff>0</xdr:colOff>
                    <xdr:row>28</xdr:row>
                    <xdr:rowOff>209550</xdr:rowOff>
                  </from>
                  <to>
                    <xdr:col>1</xdr:col>
                    <xdr:colOff>219075</xdr:colOff>
                    <xdr:row>30</xdr:row>
                    <xdr:rowOff>38100</xdr:rowOff>
                  </to>
                </anchor>
              </controlPr>
            </control>
          </mc:Choice>
        </mc:AlternateContent>
        <mc:AlternateContent xmlns:mc="http://schemas.openxmlformats.org/markup-compatibility/2006">
          <mc:Choice Requires="x14">
            <control shapeId="218264" r:id="rId139" name="Check Box 152">
              <controlPr defaultSize="0" autoFill="0" autoLine="0" autoPict="0">
                <anchor moveWithCells="1">
                  <from>
                    <xdr:col>1</xdr:col>
                    <xdr:colOff>0</xdr:colOff>
                    <xdr:row>33</xdr:row>
                    <xdr:rowOff>19050</xdr:rowOff>
                  </from>
                  <to>
                    <xdr:col>1</xdr:col>
                    <xdr:colOff>219075</xdr:colOff>
                    <xdr:row>34</xdr:row>
                    <xdr:rowOff>57150</xdr:rowOff>
                  </to>
                </anchor>
              </controlPr>
            </control>
          </mc:Choice>
        </mc:AlternateContent>
        <mc:AlternateContent xmlns:mc="http://schemas.openxmlformats.org/markup-compatibility/2006">
          <mc:Choice Requires="x14">
            <control shapeId="218265" r:id="rId140" name="Check Box 153">
              <controlPr defaultSize="0" autoFill="0" autoLine="0" autoPict="0">
                <anchor moveWithCells="1">
                  <from>
                    <xdr:col>1</xdr:col>
                    <xdr:colOff>0</xdr:colOff>
                    <xdr:row>36</xdr:row>
                    <xdr:rowOff>209550</xdr:rowOff>
                  </from>
                  <to>
                    <xdr:col>2</xdr:col>
                    <xdr:colOff>19050</xdr:colOff>
                    <xdr:row>38</xdr:row>
                    <xdr:rowOff>57150</xdr:rowOff>
                  </to>
                </anchor>
              </controlPr>
            </control>
          </mc:Choice>
        </mc:AlternateContent>
        <mc:AlternateContent xmlns:mc="http://schemas.openxmlformats.org/markup-compatibility/2006">
          <mc:Choice Requires="x14">
            <control shapeId="218266" r:id="rId141" name="Check Box 154">
              <controlPr defaultSize="0" autoFill="0" autoLine="0" autoPict="0">
                <anchor moveWithCells="1">
                  <from>
                    <xdr:col>1</xdr:col>
                    <xdr:colOff>0</xdr:colOff>
                    <xdr:row>36</xdr:row>
                    <xdr:rowOff>209550</xdr:rowOff>
                  </from>
                  <to>
                    <xdr:col>2</xdr:col>
                    <xdr:colOff>19050</xdr:colOff>
                    <xdr:row>38</xdr:row>
                    <xdr:rowOff>57150</xdr:rowOff>
                  </to>
                </anchor>
              </controlPr>
            </control>
          </mc:Choice>
        </mc:AlternateContent>
        <mc:AlternateContent xmlns:mc="http://schemas.openxmlformats.org/markup-compatibility/2006">
          <mc:Choice Requires="x14">
            <control shapeId="218267" r:id="rId142" name="Check Box 155">
              <controlPr defaultSize="0" autoFill="0" autoLine="0" autoPict="0">
                <anchor moveWithCells="1">
                  <from>
                    <xdr:col>1</xdr:col>
                    <xdr:colOff>0</xdr:colOff>
                    <xdr:row>36</xdr:row>
                    <xdr:rowOff>209550</xdr:rowOff>
                  </from>
                  <to>
                    <xdr:col>2</xdr:col>
                    <xdr:colOff>19050</xdr:colOff>
                    <xdr:row>38</xdr:row>
                    <xdr:rowOff>57150</xdr:rowOff>
                  </to>
                </anchor>
              </controlPr>
            </control>
          </mc:Choice>
        </mc:AlternateContent>
        <mc:AlternateContent xmlns:mc="http://schemas.openxmlformats.org/markup-compatibility/2006">
          <mc:Choice Requires="x14">
            <control shapeId="218268" r:id="rId143" name="Check Box 156">
              <controlPr defaultSize="0" autoFill="0" autoLine="0" autoPict="0">
                <anchor moveWithCells="1">
                  <from>
                    <xdr:col>1</xdr:col>
                    <xdr:colOff>0</xdr:colOff>
                    <xdr:row>36</xdr:row>
                    <xdr:rowOff>209550</xdr:rowOff>
                  </from>
                  <to>
                    <xdr:col>2</xdr:col>
                    <xdr:colOff>19050</xdr:colOff>
                    <xdr:row>38</xdr:row>
                    <xdr:rowOff>57150</xdr:rowOff>
                  </to>
                </anchor>
              </controlPr>
            </control>
          </mc:Choice>
        </mc:AlternateContent>
        <mc:AlternateContent xmlns:mc="http://schemas.openxmlformats.org/markup-compatibility/2006">
          <mc:Choice Requires="x14">
            <control shapeId="218269" r:id="rId144" name="Check Box 157">
              <controlPr defaultSize="0" autoFill="0" autoLine="0" autoPict="0">
                <anchor moveWithCells="1">
                  <from>
                    <xdr:col>1</xdr:col>
                    <xdr:colOff>0</xdr:colOff>
                    <xdr:row>36</xdr:row>
                    <xdr:rowOff>209550</xdr:rowOff>
                  </from>
                  <to>
                    <xdr:col>1</xdr:col>
                    <xdr:colOff>219075</xdr:colOff>
                    <xdr:row>38</xdr:row>
                    <xdr:rowOff>57150</xdr:rowOff>
                  </to>
                </anchor>
              </controlPr>
            </control>
          </mc:Choice>
        </mc:AlternateContent>
        <mc:AlternateContent xmlns:mc="http://schemas.openxmlformats.org/markup-compatibility/2006">
          <mc:Choice Requires="x14">
            <control shapeId="218270" r:id="rId145" name="Check Box 158">
              <controlPr defaultSize="0" autoFill="0" autoLine="0" autoPict="0">
                <anchor moveWithCells="1">
                  <from>
                    <xdr:col>1</xdr:col>
                    <xdr:colOff>0</xdr:colOff>
                    <xdr:row>36</xdr:row>
                    <xdr:rowOff>209550</xdr:rowOff>
                  </from>
                  <to>
                    <xdr:col>2</xdr:col>
                    <xdr:colOff>19050</xdr:colOff>
                    <xdr:row>38</xdr:row>
                    <xdr:rowOff>57150</xdr:rowOff>
                  </to>
                </anchor>
              </controlPr>
            </control>
          </mc:Choice>
        </mc:AlternateContent>
        <mc:AlternateContent xmlns:mc="http://schemas.openxmlformats.org/markup-compatibility/2006">
          <mc:Choice Requires="x14">
            <control shapeId="218271" r:id="rId146" name="Check Box 159">
              <controlPr defaultSize="0" autoFill="0" autoLine="0" autoPict="0">
                <anchor moveWithCells="1">
                  <from>
                    <xdr:col>1</xdr:col>
                    <xdr:colOff>0</xdr:colOff>
                    <xdr:row>36</xdr:row>
                    <xdr:rowOff>209550</xdr:rowOff>
                  </from>
                  <to>
                    <xdr:col>2</xdr:col>
                    <xdr:colOff>19050</xdr:colOff>
                    <xdr:row>38</xdr:row>
                    <xdr:rowOff>57150</xdr:rowOff>
                  </to>
                </anchor>
              </controlPr>
            </control>
          </mc:Choice>
        </mc:AlternateContent>
        <mc:AlternateContent xmlns:mc="http://schemas.openxmlformats.org/markup-compatibility/2006">
          <mc:Choice Requires="x14">
            <control shapeId="218272" r:id="rId147" name="Check Box 160">
              <controlPr defaultSize="0" autoFill="0" autoLine="0" autoPict="0">
                <anchor moveWithCells="1">
                  <from>
                    <xdr:col>1</xdr:col>
                    <xdr:colOff>0</xdr:colOff>
                    <xdr:row>36</xdr:row>
                    <xdr:rowOff>209550</xdr:rowOff>
                  </from>
                  <to>
                    <xdr:col>2</xdr:col>
                    <xdr:colOff>19050</xdr:colOff>
                    <xdr:row>38</xdr:row>
                    <xdr:rowOff>57150</xdr:rowOff>
                  </to>
                </anchor>
              </controlPr>
            </control>
          </mc:Choice>
        </mc:AlternateContent>
        <mc:AlternateContent xmlns:mc="http://schemas.openxmlformats.org/markup-compatibility/2006">
          <mc:Choice Requires="x14">
            <control shapeId="218273" r:id="rId148" name="Check Box 161">
              <controlPr defaultSize="0" autoFill="0" autoLine="0" autoPict="0">
                <anchor moveWithCells="1">
                  <from>
                    <xdr:col>1</xdr:col>
                    <xdr:colOff>0</xdr:colOff>
                    <xdr:row>36</xdr:row>
                    <xdr:rowOff>209550</xdr:rowOff>
                  </from>
                  <to>
                    <xdr:col>1</xdr:col>
                    <xdr:colOff>219075</xdr:colOff>
                    <xdr:row>38</xdr:row>
                    <xdr:rowOff>57150</xdr:rowOff>
                  </to>
                </anchor>
              </controlPr>
            </control>
          </mc:Choice>
        </mc:AlternateContent>
        <mc:AlternateContent xmlns:mc="http://schemas.openxmlformats.org/markup-compatibility/2006">
          <mc:Choice Requires="x14">
            <control shapeId="218274" r:id="rId149" name="Check Box 162">
              <controlPr defaultSize="0" autoFill="0" autoLine="0" autoPict="0">
                <anchor moveWithCells="1">
                  <from>
                    <xdr:col>1</xdr:col>
                    <xdr:colOff>0</xdr:colOff>
                    <xdr:row>36</xdr:row>
                    <xdr:rowOff>209550</xdr:rowOff>
                  </from>
                  <to>
                    <xdr:col>2</xdr:col>
                    <xdr:colOff>19050</xdr:colOff>
                    <xdr:row>38</xdr:row>
                    <xdr:rowOff>57150</xdr:rowOff>
                  </to>
                </anchor>
              </controlPr>
            </control>
          </mc:Choice>
        </mc:AlternateContent>
        <mc:AlternateContent xmlns:mc="http://schemas.openxmlformats.org/markup-compatibility/2006">
          <mc:Choice Requires="x14">
            <control shapeId="218275" r:id="rId150" name="Check Box 163">
              <controlPr defaultSize="0" autoFill="0" autoLine="0" autoPict="0">
                <anchor moveWithCells="1">
                  <from>
                    <xdr:col>1</xdr:col>
                    <xdr:colOff>0</xdr:colOff>
                    <xdr:row>36</xdr:row>
                    <xdr:rowOff>209550</xdr:rowOff>
                  </from>
                  <to>
                    <xdr:col>2</xdr:col>
                    <xdr:colOff>19050</xdr:colOff>
                    <xdr:row>38</xdr:row>
                    <xdr:rowOff>57150</xdr:rowOff>
                  </to>
                </anchor>
              </controlPr>
            </control>
          </mc:Choice>
        </mc:AlternateContent>
        <mc:AlternateContent xmlns:mc="http://schemas.openxmlformats.org/markup-compatibility/2006">
          <mc:Choice Requires="x14">
            <control shapeId="218276" r:id="rId151" name="Check Box 164">
              <controlPr defaultSize="0" autoFill="0" autoLine="0" autoPict="0">
                <anchor moveWithCells="1">
                  <from>
                    <xdr:col>1</xdr:col>
                    <xdr:colOff>0</xdr:colOff>
                    <xdr:row>36</xdr:row>
                    <xdr:rowOff>209550</xdr:rowOff>
                  </from>
                  <to>
                    <xdr:col>1</xdr:col>
                    <xdr:colOff>219075</xdr:colOff>
                    <xdr:row>38</xdr:row>
                    <xdr:rowOff>57150</xdr:rowOff>
                  </to>
                </anchor>
              </controlPr>
            </control>
          </mc:Choice>
        </mc:AlternateContent>
        <mc:AlternateContent xmlns:mc="http://schemas.openxmlformats.org/markup-compatibility/2006">
          <mc:Choice Requires="x14">
            <control shapeId="218277" r:id="rId152" name="Check Box 165">
              <controlPr defaultSize="0" autoFill="0" autoLine="0" autoPict="0">
                <anchor moveWithCells="1">
                  <from>
                    <xdr:col>1</xdr:col>
                    <xdr:colOff>0</xdr:colOff>
                    <xdr:row>36</xdr:row>
                    <xdr:rowOff>209550</xdr:rowOff>
                  </from>
                  <to>
                    <xdr:col>2</xdr:col>
                    <xdr:colOff>19050</xdr:colOff>
                    <xdr:row>38</xdr:row>
                    <xdr:rowOff>57150</xdr:rowOff>
                  </to>
                </anchor>
              </controlPr>
            </control>
          </mc:Choice>
        </mc:AlternateContent>
        <mc:AlternateContent xmlns:mc="http://schemas.openxmlformats.org/markup-compatibility/2006">
          <mc:Choice Requires="x14">
            <control shapeId="218278" r:id="rId153" name="Check Box 166">
              <controlPr defaultSize="0" autoFill="0" autoLine="0" autoPict="0">
                <anchor moveWithCells="1">
                  <from>
                    <xdr:col>1</xdr:col>
                    <xdr:colOff>0</xdr:colOff>
                    <xdr:row>36</xdr:row>
                    <xdr:rowOff>209550</xdr:rowOff>
                  </from>
                  <to>
                    <xdr:col>1</xdr:col>
                    <xdr:colOff>219075</xdr:colOff>
                    <xdr:row>38</xdr:row>
                    <xdr:rowOff>57150</xdr:rowOff>
                  </to>
                </anchor>
              </controlPr>
            </control>
          </mc:Choice>
        </mc:AlternateContent>
        <mc:AlternateContent xmlns:mc="http://schemas.openxmlformats.org/markup-compatibility/2006">
          <mc:Choice Requires="x14">
            <control shapeId="218279" r:id="rId154" name="Check Box 167">
              <controlPr defaultSize="0" autoFill="0" autoLine="0" autoPict="0">
                <anchor moveWithCells="1">
                  <from>
                    <xdr:col>1</xdr:col>
                    <xdr:colOff>0</xdr:colOff>
                    <xdr:row>36</xdr:row>
                    <xdr:rowOff>209550</xdr:rowOff>
                  </from>
                  <to>
                    <xdr:col>1</xdr:col>
                    <xdr:colOff>219075</xdr:colOff>
                    <xdr:row>38</xdr:row>
                    <xdr:rowOff>57150</xdr:rowOff>
                  </to>
                </anchor>
              </controlPr>
            </control>
          </mc:Choice>
        </mc:AlternateContent>
        <mc:AlternateContent xmlns:mc="http://schemas.openxmlformats.org/markup-compatibility/2006">
          <mc:Choice Requires="x14">
            <control shapeId="218280" r:id="rId155" name="Check Box 168">
              <controlPr defaultSize="0" autoFill="0" autoLine="0" autoPict="0">
                <anchor moveWithCells="1">
                  <from>
                    <xdr:col>1</xdr:col>
                    <xdr:colOff>0</xdr:colOff>
                    <xdr:row>48</xdr:row>
                    <xdr:rowOff>209550</xdr:rowOff>
                  </from>
                  <to>
                    <xdr:col>2</xdr:col>
                    <xdr:colOff>19050</xdr:colOff>
                    <xdr:row>50</xdr:row>
                    <xdr:rowOff>38100</xdr:rowOff>
                  </to>
                </anchor>
              </controlPr>
            </control>
          </mc:Choice>
        </mc:AlternateContent>
        <mc:AlternateContent xmlns:mc="http://schemas.openxmlformats.org/markup-compatibility/2006">
          <mc:Choice Requires="x14">
            <control shapeId="218281" r:id="rId156" name="Check Box 169">
              <controlPr defaultSize="0" autoFill="0" autoLine="0" autoPict="0">
                <anchor moveWithCells="1">
                  <from>
                    <xdr:col>1</xdr:col>
                    <xdr:colOff>0</xdr:colOff>
                    <xdr:row>48</xdr:row>
                    <xdr:rowOff>209550</xdr:rowOff>
                  </from>
                  <to>
                    <xdr:col>2</xdr:col>
                    <xdr:colOff>19050</xdr:colOff>
                    <xdr:row>50</xdr:row>
                    <xdr:rowOff>38100</xdr:rowOff>
                  </to>
                </anchor>
              </controlPr>
            </control>
          </mc:Choice>
        </mc:AlternateContent>
        <mc:AlternateContent xmlns:mc="http://schemas.openxmlformats.org/markup-compatibility/2006">
          <mc:Choice Requires="x14">
            <control shapeId="218282" r:id="rId157" name="Check Box 170">
              <controlPr defaultSize="0" autoFill="0" autoLine="0" autoPict="0">
                <anchor moveWithCells="1">
                  <from>
                    <xdr:col>1</xdr:col>
                    <xdr:colOff>0</xdr:colOff>
                    <xdr:row>48</xdr:row>
                    <xdr:rowOff>209550</xdr:rowOff>
                  </from>
                  <to>
                    <xdr:col>2</xdr:col>
                    <xdr:colOff>19050</xdr:colOff>
                    <xdr:row>50</xdr:row>
                    <xdr:rowOff>38100</xdr:rowOff>
                  </to>
                </anchor>
              </controlPr>
            </control>
          </mc:Choice>
        </mc:AlternateContent>
        <mc:AlternateContent xmlns:mc="http://schemas.openxmlformats.org/markup-compatibility/2006">
          <mc:Choice Requires="x14">
            <control shapeId="218283" r:id="rId158" name="Check Box 171">
              <controlPr defaultSize="0" autoFill="0" autoLine="0" autoPict="0">
                <anchor moveWithCells="1">
                  <from>
                    <xdr:col>1</xdr:col>
                    <xdr:colOff>0</xdr:colOff>
                    <xdr:row>48</xdr:row>
                    <xdr:rowOff>209550</xdr:rowOff>
                  </from>
                  <to>
                    <xdr:col>2</xdr:col>
                    <xdr:colOff>19050</xdr:colOff>
                    <xdr:row>50</xdr:row>
                    <xdr:rowOff>38100</xdr:rowOff>
                  </to>
                </anchor>
              </controlPr>
            </control>
          </mc:Choice>
        </mc:AlternateContent>
        <mc:AlternateContent xmlns:mc="http://schemas.openxmlformats.org/markup-compatibility/2006">
          <mc:Choice Requires="x14">
            <control shapeId="218284" r:id="rId159" name="Check Box 172">
              <controlPr defaultSize="0" autoFill="0" autoLine="0" autoPict="0">
                <anchor moveWithCells="1">
                  <from>
                    <xdr:col>1</xdr:col>
                    <xdr:colOff>0</xdr:colOff>
                    <xdr:row>48</xdr:row>
                    <xdr:rowOff>209550</xdr:rowOff>
                  </from>
                  <to>
                    <xdr:col>1</xdr:col>
                    <xdr:colOff>219075</xdr:colOff>
                    <xdr:row>50</xdr:row>
                    <xdr:rowOff>38100</xdr:rowOff>
                  </to>
                </anchor>
              </controlPr>
            </control>
          </mc:Choice>
        </mc:AlternateContent>
        <mc:AlternateContent xmlns:mc="http://schemas.openxmlformats.org/markup-compatibility/2006">
          <mc:Choice Requires="x14">
            <control shapeId="218285" r:id="rId160" name="Check Box 173">
              <controlPr defaultSize="0" autoFill="0" autoLine="0" autoPict="0">
                <anchor moveWithCells="1">
                  <from>
                    <xdr:col>1</xdr:col>
                    <xdr:colOff>0</xdr:colOff>
                    <xdr:row>48</xdr:row>
                    <xdr:rowOff>209550</xdr:rowOff>
                  </from>
                  <to>
                    <xdr:col>2</xdr:col>
                    <xdr:colOff>19050</xdr:colOff>
                    <xdr:row>50</xdr:row>
                    <xdr:rowOff>38100</xdr:rowOff>
                  </to>
                </anchor>
              </controlPr>
            </control>
          </mc:Choice>
        </mc:AlternateContent>
        <mc:AlternateContent xmlns:mc="http://schemas.openxmlformats.org/markup-compatibility/2006">
          <mc:Choice Requires="x14">
            <control shapeId="218286" r:id="rId161" name="Check Box 174">
              <controlPr defaultSize="0" autoFill="0" autoLine="0" autoPict="0">
                <anchor moveWithCells="1">
                  <from>
                    <xdr:col>1</xdr:col>
                    <xdr:colOff>0</xdr:colOff>
                    <xdr:row>48</xdr:row>
                    <xdr:rowOff>209550</xdr:rowOff>
                  </from>
                  <to>
                    <xdr:col>2</xdr:col>
                    <xdr:colOff>19050</xdr:colOff>
                    <xdr:row>50</xdr:row>
                    <xdr:rowOff>38100</xdr:rowOff>
                  </to>
                </anchor>
              </controlPr>
            </control>
          </mc:Choice>
        </mc:AlternateContent>
        <mc:AlternateContent xmlns:mc="http://schemas.openxmlformats.org/markup-compatibility/2006">
          <mc:Choice Requires="x14">
            <control shapeId="218287" r:id="rId162" name="Check Box 175">
              <controlPr defaultSize="0" autoFill="0" autoLine="0" autoPict="0">
                <anchor moveWithCells="1">
                  <from>
                    <xdr:col>1</xdr:col>
                    <xdr:colOff>0</xdr:colOff>
                    <xdr:row>48</xdr:row>
                    <xdr:rowOff>209550</xdr:rowOff>
                  </from>
                  <to>
                    <xdr:col>2</xdr:col>
                    <xdr:colOff>19050</xdr:colOff>
                    <xdr:row>50</xdr:row>
                    <xdr:rowOff>38100</xdr:rowOff>
                  </to>
                </anchor>
              </controlPr>
            </control>
          </mc:Choice>
        </mc:AlternateContent>
        <mc:AlternateContent xmlns:mc="http://schemas.openxmlformats.org/markup-compatibility/2006">
          <mc:Choice Requires="x14">
            <control shapeId="218288" r:id="rId163" name="Check Box 176">
              <controlPr defaultSize="0" autoFill="0" autoLine="0" autoPict="0">
                <anchor moveWithCells="1">
                  <from>
                    <xdr:col>1</xdr:col>
                    <xdr:colOff>0</xdr:colOff>
                    <xdr:row>48</xdr:row>
                    <xdr:rowOff>209550</xdr:rowOff>
                  </from>
                  <to>
                    <xdr:col>1</xdr:col>
                    <xdr:colOff>219075</xdr:colOff>
                    <xdr:row>50</xdr:row>
                    <xdr:rowOff>38100</xdr:rowOff>
                  </to>
                </anchor>
              </controlPr>
            </control>
          </mc:Choice>
        </mc:AlternateContent>
        <mc:AlternateContent xmlns:mc="http://schemas.openxmlformats.org/markup-compatibility/2006">
          <mc:Choice Requires="x14">
            <control shapeId="218289" r:id="rId164" name="Check Box 177">
              <controlPr defaultSize="0" autoFill="0" autoLine="0" autoPict="0">
                <anchor moveWithCells="1">
                  <from>
                    <xdr:col>1</xdr:col>
                    <xdr:colOff>0</xdr:colOff>
                    <xdr:row>48</xdr:row>
                    <xdr:rowOff>209550</xdr:rowOff>
                  </from>
                  <to>
                    <xdr:col>2</xdr:col>
                    <xdr:colOff>19050</xdr:colOff>
                    <xdr:row>50</xdr:row>
                    <xdr:rowOff>38100</xdr:rowOff>
                  </to>
                </anchor>
              </controlPr>
            </control>
          </mc:Choice>
        </mc:AlternateContent>
        <mc:AlternateContent xmlns:mc="http://schemas.openxmlformats.org/markup-compatibility/2006">
          <mc:Choice Requires="x14">
            <control shapeId="218290" r:id="rId165" name="Check Box 178">
              <controlPr defaultSize="0" autoFill="0" autoLine="0" autoPict="0">
                <anchor moveWithCells="1">
                  <from>
                    <xdr:col>1</xdr:col>
                    <xdr:colOff>0</xdr:colOff>
                    <xdr:row>48</xdr:row>
                    <xdr:rowOff>209550</xdr:rowOff>
                  </from>
                  <to>
                    <xdr:col>2</xdr:col>
                    <xdr:colOff>19050</xdr:colOff>
                    <xdr:row>50</xdr:row>
                    <xdr:rowOff>38100</xdr:rowOff>
                  </to>
                </anchor>
              </controlPr>
            </control>
          </mc:Choice>
        </mc:AlternateContent>
        <mc:AlternateContent xmlns:mc="http://schemas.openxmlformats.org/markup-compatibility/2006">
          <mc:Choice Requires="x14">
            <control shapeId="218291" r:id="rId166" name="Check Box 179">
              <controlPr defaultSize="0" autoFill="0" autoLine="0" autoPict="0">
                <anchor moveWithCells="1">
                  <from>
                    <xdr:col>1</xdr:col>
                    <xdr:colOff>0</xdr:colOff>
                    <xdr:row>48</xdr:row>
                    <xdr:rowOff>209550</xdr:rowOff>
                  </from>
                  <to>
                    <xdr:col>1</xdr:col>
                    <xdr:colOff>219075</xdr:colOff>
                    <xdr:row>50</xdr:row>
                    <xdr:rowOff>38100</xdr:rowOff>
                  </to>
                </anchor>
              </controlPr>
            </control>
          </mc:Choice>
        </mc:AlternateContent>
        <mc:AlternateContent xmlns:mc="http://schemas.openxmlformats.org/markup-compatibility/2006">
          <mc:Choice Requires="x14">
            <control shapeId="218292" r:id="rId167" name="Check Box 180">
              <controlPr defaultSize="0" autoFill="0" autoLine="0" autoPict="0">
                <anchor moveWithCells="1">
                  <from>
                    <xdr:col>1</xdr:col>
                    <xdr:colOff>0</xdr:colOff>
                    <xdr:row>48</xdr:row>
                    <xdr:rowOff>209550</xdr:rowOff>
                  </from>
                  <to>
                    <xdr:col>2</xdr:col>
                    <xdr:colOff>19050</xdr:colOff>
                    <xdr:row>50</xdr:row>
                    <xdr:rowOff>38100</xdr:rowOff>
                  </to>
                </anchor>
              </controlPr>
            </control>
          </mc:Choice>
        </mc:AlternateContent>
        <mc:AlternateContent xmlns:mc="http://schemas.openxmlformats.org/markup-compatibility/2006">
          <mc:Choice Requires="x14">
            <control shapeId="218293" r:id="rId168" name="Check Box 181">
              <controlPr defaultSize="0" autoFill="0" autoLine="0" autoPict="0">
                <anchor moveWithCells="1">
                  <from>
                    <xdr:col>1</xdr:col>
                    <xdr:colOff>0</xdr:colOff>
                    <xdr:row>48</xdr:row>
                    <xdr:rowOff>209550</xdr:rowOff>
                  </from>
                  <to>
                    <xdr:col>1</xdr:col>
                    <xdr:colOff>219075</xdr:colOff>
                    <xdr:row>50</xdr:row>
                    <xdr:rowOff>38100</xdr:rowOff>
                  </to>
                </anchor>
              </controlPr>
            </control>
          </mc:Choice>
        </mc:AlternateContent>
        <mc:AlternateContent xmlns:mc="http://schemas.openxmlformats.org/markup-compatibility/2006">
          <mc:Choice Requires="x14">
            <control shapeId="218294" r:id="rId169" name="Check Box 182">
              <controlPr defaultSize="0" autoFill="0" autoLine="0" autoPict="0">
                <anchor moveWithCells="1">
                  <from>
                    <xdr:col>1</xdr:col>
                    <xdr:colOff>0</xdr:colOff>
                    <xdr:row>48</xdr:row>
                    <xdr:rowOff>209550</xdr:rowOff>
                  </from>
                  <to>
                    <xdr:col>1</xdr:col>
                    <xdr:colOff>219075</xdr:colOff>
                    <xdr:row>50</xdr:row>
                    <xdr:rowOff>38100</xdr:rowOff>
                  </to>
                </anchor>
              </controlPr>
            </control>
          </mc:Choice>
        </mc:AlternateContent>
        <mc:AlternateContent xmlns:mc="http://schemas.openxmlformats.org/markup-compatibility/2006">
          <mc:Choice Requires="x14">
            <control shapeId="218295" r:id="rId170" name="Check Box 183">
              <controlPr defaultSize="0" autoFill="0" autoLine="0" autoPict="0">
                <anchor moveWithCells="1">
                  <from>
                    <xdr:col>1</xdr:col>
                    <xdr:colOff>0</xdr:colOff>
                    <xdr:row>56</xdr:row>
                    <xdr:rowOff>209550</xdr:rowOff>
                  </from>
                  <to>
                    <xdr:col>2</xdr:col>
                    <xdr:colOff>19050</xdr:colOff>
                    <xdr:row>58</xdr:row>
                    <xdr:rowOff>38100</xdr:rowOff>
                  </to>
                </anchor>
              </controlPr>
            </control>
          </mc:Choice>
        </mc:AlternateContent>
        <mc:AlternateContent xmlns:mc="http://schemas.openxmlformats.org/markup-compatibility/2006">
          <mc:Choice Requires="x14">
            <control shapeId="218296" r:id="rId171" name="Check Box 184">
              <controlPr defaultSize="0" autoFill="0" autoLine="0" autoPict="0">
                <anchor moveWithCells="1">
                  <from>
                    <xdr:col>1</xdr:col>
                    <xdr:colOff>0</xdr:colOff>
                    <xdr:row>56</xdr:row>
                    <xdr:rowOff>209550</xdr:rowOff>
                  </from>
                  <to>
                    <xdr:col>2</xdr:col>
                    <xdr:colOff>19050</xdr:colOff>
                    <xdr:row>58</xdr:row>
                    <xdr:rowOff>38100</xdr:rowOff>
                  </to>
                </anchor>
              </controlPr>
            </control>
          </mc:Choice>
        </mc:AlternateContent>
        <mc:AlternateContent xmlns:mc="http://schemas.openxmlformats.org/markup-compatibility/2006">
          <mc:Choice Requires="x14">
            <control shapeId="218297" r:id="rId172" name="Check Box 185">
              <controlPr defaultSize="0" autoFill="0" autoLine="0" autoPict="0">
                <anchor moveWithCells="1">
                  <from>
                    <xdr:col>1</xdr:col>
                    <xdr:colOff>0</xdr:colOff>
                    <xdr:row>56</xdr:row>
                    <xdr:rowOff>209550</xdr:rowOff>
                  </from>
                  <to>
                    <xdr:col>2</xdr:col>
                    <xdr:colOff>19050</xdr:colOff>
                    <xdr:row>58</xdr:row>
                    <xdr:rowOff>38100</xdr:rowOff>
                  </to>
                </anchor>
              </controlPr>
            </control>
          </mc:Choice>
        </mc:AlternateContent>
        <mc:AlternateContent xmlns:mc="http://schemas.openxmlformats.org/markup-compatibility/2006">
          <mc:Choice Requires="x14">
            <control shapeId="218298" r:id="rId173" name="Check Box 186">
              <controlPr defaultSize="0" autoFill="0" autoLine="0" autoPict="0">
                <anchor moveWithCells="1">
                  <from>
                    <xdr:col>1</xdr:col>
                    <xdr:colOff>0</xdr:colOff>
                    <xdr:row>56</xdr:row>
                    <xdr:rowOff>209550</xdr:rowOff>
                  </from>
                  <to>
                    <xdr:col>2</xdr:col>
                    <xdr:colOff>19050</xdr:colOff>
                    <xdr:row>58</xdr:row>
                    <xdr:rowOff>38100</xdr:rowOff>
                  </to>
                </anchor>
              </controlPr>
            </control>
          </mc:Choice>
        </mc:AlternateContent>
        <mc:AlternateContent xmlns:mc="http://schemas.openxmlformats.org/markup-compatibility/2006">
          <mc:Choice Requires="x14">
            <control shapeId="218299" r:id="rId174" name="Check Box 187">
              <controlPr defaultSize="0" autoFill="0" autoLine="0" autoPict="0">
                <anchor moveWithCells="1">
                  <from>
                    <xdr:col>1</xdr:col>
                    <xdr:colOff>0</xdr:colOff>
                    <xdr:row>56</xdr:row>
                    <xdr:rowOff>209550</xdr:rowOff>
                  </from>
                  <to>
                    <xdr:col>1</xdr:col>
                    <xdr:colOff>219075</xdr:colOff>
                    <xdr:row>58</xdr:row>
                    <xdr:rowOff>38100</xdr:rowOff>
                  </to>
                </anchor>
              </controlPr>
            </control>
          </mc:Choice>
        </mc:AlternateContent>
        <mc:AlternateContent xmlns:mc="http://schemas.openxmlformats.org/markup-compatibility/2006">
          <mc:Choice Requires="x14">
            <control shapeId="218300" r:id="rId175" name="Check Box 188">
              <controlPr defaultSize="0" autoFill="0" autoLine="0" autoPict="0">
                <anchor moveWithCells="1">
                  <from>
                    <xdr:col>1</xdr:col>
                    <xdr:colOff>0</xdr:colOff>
                    <xdr:row>56</xdr:row>
                    <xdr:rowOff>209550</xdr:rowOff>
                  </from>
                  <to>
                    <xdr:col>2</xdr:col>
                    <xdr:colOff>19050</xdr:colOff>
                    <xdr:row>58</xdr:row>
                    <xdr:rowOff>38100</xdr:rowOff>
                  </to>
                </anchor>
              </controlPr>
            </control>
          </mc:Choice>
        </mc:AlternateContent>
        <mc:AlternateContent xmlns:mc="http://schemas.openxmlformats.org/markup-compatibility/2006">
          <mc:Choice Requires="x14">
            <control shapeId="218301" r:id="rId176" name="Check Box 189">
              <controlPr defaultSize="0" autoFill="0" autoLine="0" autoPict="0">
                <anchor moveWithCells="1">
                  <from>
                    <xdr:col>1</xdr:col>
                    <xdr:colOff>0</xdr:colOff>
                    <xdr:row>56</xdr:row>
                    <xdr:rowOff>209550</xdr:rowOff>
                  </from>
                  <to>
                    <xdr:col>2</xdr:col>
                    <xdr:colOff>19050</xdr:colOff>
                    <xdr:row>58</xdr:row>
                    <xdr:rowOff>38100</xdr:rowOff>
                  </to>
                </anchor>
              </controlPr>
            </control>
          </mc:Choice>
        </mc:AlternateContent>
        <mc:AlternateContent xmlns:mc="http://schemas.openxmlformats.org/markup-compatibility/2006">
          <mc:Choice Requires="x14">
            <control shapeId="218302" r:id="rId177" name="Check Box 190">
              <controlPr defaultSize="0" autoFill="0" autoLine="0" autoPict="0">
                <anchor moveWithCells="1">
                  <from>
                    <xdr:col>1</xdr:col>
                    <xdr:colOff>0</xdr:colOff>
                    <xdr:row>56</xdr:row>
                    <xdr:rowOff>209550</xdr:rowOff>
                  </from>
                  <to>
                    <xdr:col>2</xdr:col>
                    <xdr:colOff>19050</xdr:colOff>
                    <xdr:row>58</xdr:row>
                    <xdr:rowOff>38100</xdr:rowOff>
                  </to>
                </anchor>
              </controlPr>
            </control>
          </mc:Choice>
        </mc:AlternateContent>
        <mc:AlternateContent xmlns:mc="http://schemas.openxmlformats.org/markup-compatibility/2006">
          <mc:Choice Requires="x14">
            <control shapeId="218303" r:id="rId178" name="Check Box 191">
              <controlPr defaultSize="0" autoFill="0" autoLine="0" autoPict="0">
                <anchor moveWithCells="1">
                  <from>
                    <xdr:col>1</xdr:col>
                    <xdr:colOff>0</xdr:colOff>
                    <xdr:row>56</xdr:row>
                    <xdr:rowOff>209550</xdr:rowOff>
                  </from>
                  <to>
                    <xdr:col>1</xdr:col>
                    <xdr:colOff>219075</xdr:colOff>
                    <xdr:row>58</xdr:row>
                    <xdr:rowOff>38100</xdr:rowOff>
                  </to>
                </anchor>
              </controlPr>
            </control>
          </mc:Choice>
        </mc:AlternateContent>
        <mc:AlternateContent xmlns:mc="http://schemas.openxmlformats.org/markup-compatibility/2006">
          <mc:Choice Requires="x14">
            <control shapeId="218304" r:id="rId179" name="Check Box 192">
              <controlPr defaultSize="0" autoFill="0" autoLine="0" autoPict="0">
                <anchor moveWithCells="1">
                  <from>
                    <xdr:col>1</xdr:col>
                    <xdr:colOff>0</xdr:colOff>
                    <xdr:row>56</xdr:row>
                    <xdr:rowOff>209550</xdr:rowOff>
                  </from>
                  <to>
                    <xdr:col>2</xdr:col>
                    <xdr:colOff>19050</xdr:colOff>
                    <xdr:row>58</xdr:row>
                    <xdr:rowOff>38100</xdr:rowOff>
                  </to>
                </anchor>
              </controlPr>
            </control>
          </mc:Choice>
        </mc:AlternateContent>
        <mc:AlternateContent xmlns:mc="http://schemas.openxmlformats.org/markup-compatibility/2006">
          <mc:Choice Requires="x14">
            <control shapeId="218305" r:id="rId180" name="Check Box 193">
              <controlPr defaultSize="0" autoFill="0" autoLine="0" autoPict="0">
                <anchor moveWithCells="1">
                  <from>
                    <xdr:col>1</xdr:col>
                    <xdr:colOff>0</xdr:colOff>
                    <xdr:row>56</xdr:row>
                    <xdr:rowOff>209550</xdr:rowOff>
                  </from>
                  <to>
                    <xdr:col>2</xdr:col>
                    <xdr:colOff>19050</xdr:colOff>
                    <xdr:row>58</xdr:row>
                    <xdr:rowOff>38100</xdr:rowOff>
                  </to>
                </anchor>
              </controlPr>
            </control>
          </mc:Choice>
        </mc:AlternateContent>
        <mc:AlternateContent xmlns:mc="http://schemas.openxmlformats.org/markup-compatibility/2006">
          <mc:Choice Requires="x14">
            <control shapeId="218306" r:id="rId181" name="Check Box 194">
              <controlPr defaultSize="0" autoFill="0" autoLine="0" autoPict="0">
                <anchor moveWithCells="1">
                  <from>
                    <xdr:col>1</xdr:col>
                    <xdr:colOff>0</xdr:colOff>
                    <xdr:row>56</xdr:row>
                    <xdr:rowOff>209550</xdr:rowOff>
                  </from>
                  <to>
                    <xdr:col>1</xdr:col>
                    <xdr:colOff>219075</xdr:colOff>
                    <xdr:row>58</xdr:row>
                    <xdr:rowOff>38100</xdr:rowOff>
                  </to>
                </anchor>
              </controlPr>
            </control>
          </mc:Choice>
        </mc:AlternateContent>
        <mc:AlternateContent xmlns:mc="http://schemas.openxmlformats.org/markup-compatibility/2006">
          <mc:Choice Requires="x14">
            <control shapeId="218307" r:id="rId182" name="Check Box 195">
              <controlPr defaultSize="0" autoFill="0" autoLine="0" autoPict="0">
                <anchor moveWithCells="1">
                  <from>
                    <xdr:col>1</xdr:col>
                    <xdr:colOff>0</xdr:colOff>
                    <xdr:row>56</xdr:row>
                    <xdr:rowOff>209550</xdr:rowOff>
                  </from>
                  <to>
                    <xdr:col>2</xdr:col>
                    <xdr:colOff>19050</xdr:colOff>
                    <xdr:row>58</xdr:row>
                    <xdr:rowOff>38100</xdr:rowOff>
                  </to>
                </anchor>
              </controlPr>
            </control>
          </mc:Choice>
        </mc:AlternateContent>
        <mc:AlternateContent xmlns:mc="http://schemas.openxmlformats.org/markup-compatibility/2006">
          <mc:Choice Requires="x14">
            <control shapeId="218308" r:id="rId183" name="Check Box 196">
              <controlPr defaultSize="0" autoFill="0" autoLine="0" autoPict="0">
                <anchor moveWithCells="1">
                  <from>
                    <xdr:col>1</xdr:col>
                    <xdr:colOff>0</xdr:colOff>
                    <xdr:row>56</xdr:row>
                    <xdr:rowOff>209550</xdr:rowOff>
                  </from>
                  <to>
                    <xdr:col>1</xdr:col>
                    <xdr:colOff>219075</xdr:colOff>
                    <xdr:row>58</xdr:row>
                    <xdr:rowOff>38100</xdr:rowOff>
                  </to>
                </anchor>
              </controlPr>
            </control>
          </mc:Choice>
        </mc:AlternateContent>
        <mc:AlternateContent xmlns:mc="http://schemas.openxmlformats.org/markup-compatibility/2006">
          <mc:Choice Requires="x14">
            <control shapeId="218309" r:id="rId184" name="Check Box 197">
              <controlPr defaultSize="0" autoFill="0" autoLine="0" autoPict="0">
                <anchor moveWithCells="1">
                  <from>
                    <xdr:col>1</xdr:col>
                    <xdr:colOff>0</xdr:colOff>
                    <xdr:row>56</xdr:row>
                    <xdr:rowOff>209550</xdr:rowOff>
                  </from>
                  <to>
                    <xdr:col>1</xdr:col>
                    <xdr:colOff>219075</xdr:colOff>
                    <xdr:row>58</xdr:row>
                    <xdr:rowOff>38100</xdr:rowOff>
                  </to>
                </anchor>
              </controlPr>
            </control>
          </mc:Choice>
        </mc:AlternateContent>
        <mc:AlternateContent xmlns:mc="http://schemas.openxmlformats.org/markup-compatibility/2006">
          <mc:Choice Requires="x14">
            <control shapeId="218310" r:id="rId185" name="Check Box 198">
              <controlPr defaultSize="0" autoFill="0" autoLine="0" autoPict="0">
                <anchor moveWithCells="1">
                  <from>
                    <xdr:col>1</xdr:col>
                    <xdr:colOff>0</xdr:colOff>
                    <xdr:row>51</xdr:row>
                    <xdr:rowOff>0</xdr:rowOff>
                  </from>
                  <to>
                    <xdr:col>2</xdr:col>
                    <xdr:colOff>19050</xdr:colOff>
                    <xdr:row>52</xdr:row>
                    <xdr:rowOff>38100</xdr:rowOff>
                  </to>
                </anchor>
              </controlPr>
            </control>
          </mc:Choice>
        </mc:AlternateContent>
        <mc:AlternateContent xmlns:mc="http://schemas.openxmlformats.org/markup-compatibility/2006">
          <mc:Choice Requires="x14">
            <control shapeId="218311" r:id="rId186" name="Check Box 199">
              <controlPr defaultSize="0" autoFill="0" autoLine="0" autoPict="0">
                <anchor moveWithCells="1">
                  <from>
                    <xdr:col>1</xdr:col>
                    <xdr:colOff>0</xdr:colOff>
                    <xdr:row>51</xdr:row>
                    <xdr:rowOff>0</xdr:rowOff>
                  </from>
                  <to>
                    <xdr:col>2</xdr:col>
                    <xdr:colOff>19050</xdr:colOff>
                    <xdr:row>52</xdr:row>
                    <xdr:rowOff>38100</xdr:rowOff>
                  </to>
                </anchor>
              </controlPr>
            </control>
          </mc:Choice>
        </mc:AlternateContent>
        <mc:AlternateContent xmlns:mc="http://schemas.openxmlformats.org/markup-compatibility/2006">
          <mc:Choice Requires="x14">
            <control shapeId="218312" r:id="rId187" name="Check Box 200">
              <controlPr defaultSize="0" autoFill="0" autoLine="0" autoPict="0">
                <anchor moveWithCells="1">
                  <from>
                    <xdr:col>1</xdr:col>
                    <xdr:colOff>0</xdr:colOff>
                    <xdr:row>51</xdr:row>
                    <xdr:rowOff>0</xdr:rowOff>
                  </from>
                  <to>
                    <xdr:col>2</xdr:col>
                    <xdr:colOff>19050</xdr:colOff>
                    <xdr:row>52</xdr:row>
                    <xdr:rowOff>38100</xdr:rowOff>
                  </to>
                </anchor>
              </controlPr>
            </control>
          </mc:Choice>
        </mc:AlternateContent>
        <mc:AlternateContent xmlns:mc="http://schemas.openxmlformats.org/markup-compatibility/2006">
          <mc:Choice Requires="x14">
            <control shapeId="218313" r:id="rId188" name="Check Box 201">
              <controlPr defaultSize="0" autoFill="0" autoLine="0" autoPict="0">
                <anchor moveWithCells="1">
                  <from>
                    <xdr:col>1</xdr:col>
                    <xdr:colOff>0</xdr:colOff>
                    <xdr:row>51</xdr:row>
                    <xdr:rowOff>0</xdr:rowOff>
                  </from>
                  <to>
                    <xdr:col>2</xdr:col>
                    <xdr:colOff>19050</xdr:colOff>
                    <xdr:row>52</xdr:row>
                    <xdr:rowOff>38100</xdr:rowOff>
                  </to>
                </anchor>
              </controlPr>
            </control>
          </mc:Choice>
        </mc:AlternateContent>
        <mc:AlternateContent xmlns:mc="http://schemas.openxmlformats.org/markup-compatibility/2006">
          <mc:Choice Requires="x14">
            <control shapeId="218314" r:id="rId189" name="Check Box 202">
              <controlPr defaultSize="0" autoFill="0" autoLine="0" autoPict="0">
                <anchor moveWithCells="1">
                  <from>
                    <xdr:col>1</xdr:col>
                    <xdr:colOff>0</xdr:colOff>
                    <xdr:row>51</xdr:row>
                    <xdr:rowOff>0</xdr:rowOff>
                  </from>
                  <to>
                    <xdr:col>1</xdr:col>
                    <xdr:colOff>219075</xdr:colOff>
                    <xdr:row>52</xdr:row>
                    <xdr:rowOff>38100</xdr:rowOff>
                  </to>
                </anchor>
              </controlPr>
            </control>
          </mc:Choice>
        </mc:AlternateContent>
        <mc:AlternateContent xmlns:mc="http://schemas.openxmlformats.org/markup-compatibility/2006">
          <mc:Choice Requires="x14">
            <control shapeId="218315" r:id="rId190" name="Check Box 203">
              <controlPr defaultSize="0" autoFill="0" autoLine="0" autoPict="0">
                <anchor moveWithCells="1">
                  <from>
                    <xdr:col>1</xdr:col>
                    <xdr:colOff>0</xdr:colOff>
                    <xdr:row>51</xdr:row>
                    <xdr:rowOff>0</xdr:rowOff>
                  </from>
                  <to>
                    <xdr:col>2</xdr:col>
                    <xdr:colOff>19050</xdr:colOff>
                    <xdr:row>52</xdr:row>
                    <xdr:rowOff>38100</xdr:rowOff>
                  </to>
                </anchor>
              </controlPr>
            </control>
          </mc:Choice>
        </mc:AlternateContent>
        <mc:AlternateContent xmlns:mc="http://schemas.openxmlformats.org/markup-compatibility/2006">
          <mc:Choice Requires="x14">
            <control shapeId="218316" r:id="rId191" name="Check Box 204">
              <controlPr defaultSize="0" autoFill="0" autoLine="0" autoPict="0">
                <anchor moveWithCells="1">
                  <from>
                    <xdr:col>1</xdr:col>
                    <xdr:colOff>0</xdr:colOff>
                    <xdr:row>51</xdr:row>
                    <xdr:rowOff>0</xdr:rowOff>
                  </from>
                  <to>
                    <xdr:col>2</xdr:col>
                    <xdr:colOff>19050</xdr:colOff>
                    <xdr:row>52</xdr:row>
                    <xdr:rowOff>38100</xdr:rowOff>
                  </to>
                </anchor>
              </controlPr>
            </control>
          </mc:Choice>
        </mc:AlternateContent>
        <mc:AlternateContent xmlns:mc="http://schemas.openxmlformats.org/markup-compatibility/2006">
          <mc:Choice Requires="x14">
            <control shapeId="218317" r:id="rId192" name="Check Box 205">
              <controlPr defaultSize="0" autoFill="0" autoLine="0" autoPict="0">
                <anchor moveWithCells="1">
                  <from>
                    <xdr:col>1</xdr:col>
                    <xdr:colOff>0</xdr:colOff>
                    <xdr:row>51</xdr:row>
                    <xdr:rowOff>0</xdr:rowOff>
                  </from>
                  <to>
                    <xdr:col>2</xdr:col>
                    <xdr:colOff>19050</xdr:colOff>
                    <xdr:row>52</xdr:row>
                    <xdr:rowOff>38100</xdr:rowOff>
                  </to>
                </anchor>
              </controlPr>
            </control>
          </mc:Choice>
        </mc:AlternateContent>
        <mc:AlternateContent xmlns:mc="http://schemas.openxmlformats.org/markup-compatibility/2006">
          <mc:Choice Requires="x14">
            <control shapeId="218318" r:id="rId193" name="Check Box 206">
              <controlPr defaultSize="0" autoFill="0" autoLine="0" autoPict="0">
                <anchor moveWithCells="1">
                  <from>
                    <xdr:col>1</xdr:col>
                    <xdr:colOff>0</xdr:colOff>
                    <xdr:row>51</xdr:row>
                    <xdr:rowOff>0</xdr:rowOff>
                  </from>
                  <to>
                    <xdr:col>1</xdr:col>
                    <xdr:colOff>219075</xdr:colOff>
                    <xdr:row>52</xdr:row>
                    <xdr:rowOff>38100</xdr:rowOff>
                  </to>
                </anchor>
              </controlPr>
            </control>
          </mc:Choice>
        </mc:AlternateContent>
        <mc:AlternateContent xmlns:mc="http://schemas.openxmlformats.org/markup-compatibility/2006">
          <mc:Choice Requires="x14">
            <control shapeId="218319" r:id="rId194" name="Check Box 207">
              <controlPr defaultSize="0" autoFill="0" autoLine="0" autoPict="0">
                <anchor moveWithCells="1">
                  <from>
                    <xdr:col>1</xdr:col>
                    <xdr:colOff>0</xdr:colOff>
                    <xdr:row>51</xdr:row>
                    <xdr:rowOff>0</xdr:rowOff>
                  </from>
                  <to>
                    <xdr:col>2</xdr:col>
                    <xdr:colOff>19050</xdr:colOff>
                    <xdr:row>52</xdr:row>
                    <xdr:rowOff>38100</xdr:rowOff>
                  </to>
                </anchor>
              </controlPr>
            </control>
          </mc:Choice>
        </mc:AlternateContent>
        <mc:AlternateContent xmlns:mc="http://schemas.openxmlformats.org/markup-compatibility/2006">
          <mc:Choice Requires="x14">
            <control shapeId="218320" r:id="rId195" name="Check Box 208">
              <controlPr defaultSize="0" autoFill="0" autoLine="0" autoPict="0">
                <anchor moveWithCells="1">
                  <from>
                    <xdr:col>1</xdr:col>
                    <xdr:colOff>0</xdr:colOff>
                    <xdr:row>51</xdr:row>
                    <xdr:rowOff>0</xdr:rowOff>
                  </from>
                  <to>
                    <xdr:col>2</xdr:col>
                    <xdr:colOff>19050</xdr:colOff>
                    <xdr:row>52</xdr:row>
                    <xdr:rowOff>38100</xdr:rowOff>
                  </to>
                </anchor>
              </controlPr>
            </control>
          </mc:Choice>
        </mc:AlternateContent>
        <mc:AlternateContent xmlns:mc="http://schemas.openxmlformats.org/markup-compatibility/2006">
          <mc:Choice Requires="x14">
            <control shapeId="218321" r:id="rId196" name="Check Box 209">
              <controlPr defaultSize="0" autoFill="0" autoLine="0" autoPict="0">
                <anchor moveWithCells="1">
                  <from>
                    <xdr:col>1</xdr:col>
                    <xdr:colOff>0</xdr:colOff>
                    <xdr:row>51</xdr:row>
                    <xdr:rowOff>0</xdr:rowOff>
                  </from>
                  <to>
                    <xdr:col>1</xdr:col>
                    <xdr:colOff>219075</xdr:colOff>
                    <xdr:row>52</xdr:row>
                    <xdr:rowOff>38100</xdr:rowOff>
                  </to>
                </anchor>
              </controlPr>
            </control>
          </mc:Choice>
        </mc:AlternateContent>
        <mc:AlternateContent xmlns:mc="http://schemas.openxmlformats.org/markup-compatibility/2006">
          <mc:Choice Requires="x14">
            <control shapeId="218322" r:id="rId197" name="Check Box 210">
              <controlPr defaultSize="0" autoFill="0" autoLine="0" autoPict="0">
                <anchor moveWithCells="1">
                  <from>
                    <xdr:col>1</xdr:col>
                    <xdr:colOff>0</xdr:colOff>
                    <xdr:row>51</xdr:row>
                    <xdr:rowOff>0</xdr:rowOff>
                  </from>
                  <to>
                    <xdr:col>2</xdr:col>
                    <xdr:colOff>19050</xdr:colOff>
                    <xdr:row>52</xdr:row>
                    <xdr:rowOff>38100</xdr:rowOff>
                  </to>
                </anchor>
              </controlPr>
            </control>
          </mc:Choice>
        </mc:AlternateContent>
        <mc:AlternateContent xmlns:mc="http://schemas.openxmlformats.org/markup-compatibility/2006">
          <mc:Choice Requires="x14">
            <control shapeId="218323" r:id="rId198" name="Check Box 211">
              <controlPr defaultSize="0" autoFill="0" autoLine="0" autoPict="0">
                <anchor moveWithCells="1">
                  <from>
                    <xdr:col>1</xdr:col>
                    <xdr:colOff>0</xdr:colOff>
                    <xdr:row>51</xdr:row>
                    <xdr:rowOff>0</xdr:rowOff>
                  </from>
                  <to>
                    <xdr:col>1</xdr:col>
                    <xdr:colOff>219075</xdr:colOff>
                    <xdr:row>52</xdr:row>
                    <xdr:rowOff>38100</xdr:rowOff>
                  </to>
                </anchor>
              </controlPr>
            </control>
          </mc:Choice>
        </mc:AlternateContent>
        <mc:AlternateContent xmlns:mc="http://schemas.openxmlformats.org/markup-compatibility/2006">
          <mc:Choice Requires="x14">
            <control shapeId="218324" r:id="rId199" name="Check Box 212">
              <controlPr defaultSize="0" autoFill="0" autoLine="0" autoPict="0">
                <anchor moveWithCells="1">
                  <from>
                    <xdr:col>1</xdr:col>
                    <xdr:colOff>0</xdr:colOff>
                    <xdr:row>51</xdr:row>
                    <xdr:rowOff>0</xdr:rowOff>
                  </from>
                  <to>
                    <xdr:col>1</xdr:col>
                    <xdr:colOff>219075</xdr:colOff>
                    <xdr:row>52</xdr:row>
                    <xdr:rowOff>38100</xdr:rowOff>
                  </to>
                </anchor>
              </controlPr>
            </control>
          </mc:Choice>
        </mc:AlternateContent>
        <mc:AlternateContent xmlns:mc="http://schemas.openxmlformats.org/markup-compatibility/2006">
          <mc:Choice Requires="x14">
            <control shapeId="218325" r:id="rId200" name="Check Box 213">
              <controlPr defaultSize="0" autoFill="0" autoLine="0" autoPict="0">
                <anchor moveWithCells="1">
                  <from>
                    <xdr:col>1</xdr:col>
                    <xdr:colOff>0</xdr:colOff>
                    <xdr:row>51</xdr:row>
                    <xdr:rowOff>0</xdr:rowOff>
                  </from>
                  <to>
                    <xdr:col>2</xdr:col>
                    <xdr:colOff>19050</xdr:colOff>
                    <xdr:row>52</xdr:row>
                    <xdr:rowOff>38100</xdr:rowOff>
                  </to>
                </anchor>
              </controlPr>
            </control>
          </mc:Choice>
        </mc:AlternateContent>
        <mc:AlternateContent xmlns:mc="http://schemas.openxmlformats.org/markup-compatibility/2006">
          <mc:Choice Requires="x14">
            <control shapeId="218326" r:id="rId201" name="Check Box 214">
              <controlPr defaultSize="0" autoFill="0" autoLine="0" autoPict="0">
                <anchor moveWithCells="1">
                  <from>
                    <xdr:col>1</xdr:col>
                    <xdr:colOff>0</xdr:colOff>
                    <xdr:row>51</xdr:row>
                    <xdr:rowOff>0</xdr:rowOff>
                  </from>
                  <to>
                    <xdr:col>2</xdr:col>
                    <xdr:colOff>19050</xdr:colOff>
                    <xdr:row>52</xdr:row>
                    <xdr:rowOff>38100</xdr:rowOff>
                  </to>
                </anchor>
              </controlPr>
            </control>
          </mc:Choice>
        </mc:AlternateContent>
        <mc:AlternateContent xmlns:mc="http://schemas.openxmlformats.org/markup-compatibility/2006">
          <mc:Choice Requires="x14">
            <control shapeId="218327" r:id="rId202" name="Check Box 215">
              <controlPr defaultSize="0" autoFill="0" autoLine="0" autoPict="0">
                <anchor moveWithCells="1">
                  <from>
                    <xdr:col>1</xdr:col>
                    <xdr:colOff>0</xdr:colOff>
                    <xdr:row>51</xdr:row>
                    <xdr:rowOff>0</xdr:rowOff>
                  </from>
                  <to>
                    <xdr:col>2</xdr:col>
                    <xdr:colOff>19050</xdr:colOff>
                    <xdr:row>52</xdr:row>
                    <xdr:rowOff>38100</xdr:rowOff>
                  </to>
                </anchor>
              </controlPr>
            </control>
          </mc:Choice>
        </mc:AlternateContent>
        <mc:AlternateContent xmlns:mc="http://schemas.openxmlformats.org/markup-compatibility/2006">
          <mc:Choice Requires="x14">
            <control shapeId="218328" r:id="rId203" name="Check Box 216">
              <controlPr defaultSize="0" autoFill="0" autoLine="0" autoPict="0">
                <anchor moveWithCells="1">
                  <from>
                    <xdr:col>1</xdr:col>
                    <xdr:colOff>0</xdr:colOff>
                    <xdr:row>51</xdr:row>
                    <xdr:rowOff>0</xdr:rowOff>
                  </from>
                  <to>
                    <xdr:col>2</xdr:col>
                    <xdr:colOff>19050</xdr:colOff>
                    <xdr:row>52</xdr:row>
                    <xdr:rowOff>38100</xdr:rowOff>
                  </to>
                </anchor>
              </controlPr>
            </control>
          </mc:Choice>
        </mc:AlternateContent>
        <mc:AlternateContent xmlns:mc="http://schemas.openxmlformats.org/markup-compatibility/2006">
          <mc:Choice Requires="x14">
            <control shapeId="218329" r:id="rId204" name="Check Box 217">
              <controlPr defaultSize="0" autoFill="0" autoLine="0" autoPict="0">
                <anchor moveWithCells="1">
                  <from>
                    <xdr:col>1</xdr:col>
                    <xdr:colOff>0</xdr:colOff>
                    <xdr:row>51</xdr:row>
                    <xdr:rowOff>0</xdr:rowOff>
                  </from>
                  <to>
                    <xdr:col>1</xdr:col>
                    <xdr:colOff>219075</xdr:colOff>
                    <xdr:row>52</xdr:row>
                    <xdr:rowOff>38100</xdr:rowOff>
                  </to>
                </anchor>
              </controlPr>
            </control>
          </mc:Choice>
        </mc:AlternateContent>
        <mc:AlternateContent xmlns:mc="http://schemas.openxmlformats.org/markup-compatibility/2006">
          <mc:Choice Requires="x14">
            <control shapeId="218330" r:id="rId205" name="Check Box 218">
              <controlPr defaultSize="0" autoFill="0" autoLine="0" autoPict="0">
                <anchor moveWithCells="1">
                  <from>
                    <xdr:col>1</xdr:col>
                    <xdr:colOff>0</xdr:colOff>
                    <xdr:row>51</xdr:row>
                    <xdr:rowOff>0</xdr:rowOff>
                  </from>
                  <to>
                    <xdr:col>2</xdr:col>
                    <xdr:colOff>19050</xdr:colOff>
                    <xdr:row>52</xdr:row>
                    <xdr:rowOff>38100</xdr:rowOff>
                  </to>
                </anchor>
              </controlPr>
            </control>
          </mc:Choice>
        </mc:AlternateContent>
        <mc:AlternateContent xmlns:mc="http://schemas.openxmlformats.org/markup-compatibility/2006">
          <mc:Choice Requires="x14">
            <control shapeId="218331" r:id="rId206" name="Check Box 219">
              <controlPr defaultSize="0" autoFill="0" autoLine="0" autoPict="0">
                <anchor moveWithCells="1">
                  <from>
                    <xdr:col>1</xdr:col>
                    <xdr:colOff>0</xdr:colOff>
                    <xdr:row>51</xdr:row>
                    <xdr:rowOff>0</xdr:rowOff>
                  </from>
                  <to>
                    <xdr:col>2</xdr:col>
                    <xdr:colOff>19050</xdr:colOff>
                    <xdr:row>52</xdr:row>
                    <xdr:rowOff>38100</xdr:rowOff>
                  </to>
                </anchor>
              </controlPr>
            </control>
          </mc:Choice>
        </mc:AlternateContent>
        <mc:AlternateContent xmlns:mc="http://schemas.openxmlformats.org/markup-compatibility/2006">
          <mc:Choice Requires="x14">
            <control shapeId="218332" r:id="rId207" name="Check Box 220">
              <controlPr defaultSize="0" autoFill="0" autoLine="0" autoPict="0">
                <anchor moveWithCells="1">
                  <from>
                    <xdr:col>1</xdr:col>
                    <xdr:colOff>0</xdr:colOff>
                    <xdr:row>51</xdr:row>
                    <xdr:rowOff>0</xdr:rowOff>
                  </from>
                  <to>
                    <xdr:col>2</xdr:col>
                    <xdr:colOff>19050</xdr:colOff>
                    <xdr:row>52</xdr:row>
                    <xdr:rowOff>38100</xdr:rowOff>
                  </to>
                </anchor>
              </controlPr>
            </control>
          </mc:Choice>
        </mc:AlternateContent>
        <mc:AlternateContent xmlns:mc="http://schemas.openxmlformats.org/markup-compatibility/2006">
          <mc:Choice Requires="x14">
            <control shapeId="218333" r:id="rId208" name="Check Box 221">
              <controlPr defaultSize="0" autoFill="0" autoLine="0" autoPict="0">
                <anchor moveWithCells="1">
                  <from>
                    <xdr:col>1</xdr:col>
                    <xdr:colOff>0</xdr:colOff>
                    <xdr:row>51</xdr:row>
                    <xdr:rowOff>0</xdr:rowOff>
                  </from>
                  <to>
                    <xdr:col>1</xdr:col>
                    <xdr:colOff>219075</xdr:colOff>
                    <xdr:row>52</xdr:row>
                    <xdr:rowOff>38100</xdr:rowOff>
                  </to>
                </anchor>
              </controlPr>
            </control>
          </mc:Choice>
        </mc:AlternateContent>
        <mc:AlternateContent xmlns:mc="http://schemas.openxmlformats.org/markup-compatibility/2006">
          <mc:Choice Requires="x14">
            <control shapeId="218334" r:id="rId209" name="Check Box 222">
              <controlPr defaultSize="0" autoFill="0" autoLine="0" autoPict="0">
                <anchor moveWithCells="1">
                  <from>
                    <xdr:col>1</xdr:col>
                    <xdr:colOff>0</xdr:colOff>
                    <xdr:row>51</xdr:row>
                    <xdr:rowOff>0</xdr:rowOff>
                  </from>
                  <to>
                    <xdr:col>2</xdr:col>
                    <xdr:colOff>19050</xdr:colOff>
                    <xdr:row>52</xdr:row>
                    <xdr:rowOff>38100</xdr:rowOff>
                  </to>
                </anchor>
              </controlPr>
            </control>
          </mc:Choice>
        </mc:AlternateContent>
        <mc:AlternateContent xmlns:mc="http://schemas.openxmlformats.org/markup-compatibility/2006">
          <mc:Choice Requires="x14">
            <control shapeId="218335" r:id="rId210" name="Check Box 223">
              <controlPr defaultSize="0" autoFill="0" autoLine="0" autoPict="0">
                <anchor moveWithCells="1">
                  <from>
                    <xdr:col>1</xdr:col>
                    <xdr:colOff>0</xdr:colOff>
                    <xdr:row>51</xdr:row>
                    <xdr:rowOff>0</xdr:rowOff>
                  </from>
                  <to>
                    <xdr:col>2</xdr:col>
                    <xdr:colOff>19050</xdr:colOff>
                    <xdr:row>52</xdr:row>
                    <xdr:rowOff>38100</xdr:rowOff>
                  </to>
                </anchor>
              </controlPr>
            </control>
          </mc:Choice>
        </mc:AlternateContent>
        <mc:AlternateContent xmlns:mc="http://schemas.openxmlformats.org/markup-compatibility/2006">
          <mc:Choice Requires="x14">
            <control shapeId="218336" r:id="rId211" name="Check Box 224">
              <controlPr defaultSize="0" autoFill="0" autoLine="0" autoPict="0">
                <anchor moveWithCells="1">
                  <from>
                    <xdr:col>1</xdr:col>
                    <xdr:colOff>0</xdr:colOff>
                    <xdr:row>51</xdr:row>
                    <xdr:rowOff>0</xdr:rowOff>
                  </from>
                  <to>
                    <xdr:col>1</xdr:col>
                    <xdr:colOff>219075</xdr:colOff>
                    <xdr:row>52</xdr:row>
                    <xdr:rowOff>38100</xdr:rowOff>
                  </to>
                </anchor>
              </controlPr>
            </control>
          </mc:Choice>
        </mc:AlternateContent>
        <mc:AlternateContent xmlns:mc="http://schemas.openxmlformats.org/markup-compatibility/2006">
          <mc:Choice Requires="x14">
            <control shapeId="218337" r:id="rId212" name="Check Box 225">
              <controlPr defaultSize="0" autoFill="0" autoLine="0" autoPict="0">
                <anchor moveWithCells="1">
                  <from>
                    <xdr:col>1</xdr:col>
                    <xdr:colOff>0</xdr:colOff>
                    <xdr:row>51</xdr:row>
                    <xdr:rowOff>0</xdr:rowOff>
                  </from>
                  <to>
                    <xdr:col>2</xdr:col>
                    <xdr:colOff>19050</xdr:colOff>
                    <xdr:row>52</xdr:row>
                    <xdr:rowOff>38100</xdr:rowOff>
                  </to>
                </anchor>
              </controlPr>
            </control>
          </mc:Choice>
        </mc:AlternateContent>
        <mc:AlternateContent xmlns:mc="http://schemas.openxmlformats.org/markup-compatibility/2006">
          <mc:Choice Requires="x14">
            <control shapeId="218338" r:id="rId213" name="Check Box 226">
              <controlPr defaultSize="0" autoFill="0" autoLine="0" autoPict="0">
                <anchor moveWithCells="1">
                  <from>
                    <xdr:col>1</xdr:col>
                    <xdr:colOff>0</xdr:colOff>
                    <xdr:row>51</xdr:row>
                    <xdr:rowOff>0</xdr:rowOff>
                  </from>
                  <to>
                    <xdr:col>1</xdr:col>
                    <xdr:colOff>219075</xdr:colOff>
                    <xdr:row>52</xdr:row>
                    <xdr:rowOff>38100</xdr:rowOff>
                  </to>
                </anchor>
              </controlPr>
            </control>
          </mc:Choice>
        </mc:AlternateContent>
        <mc:AlternateContent xmlns:mc="http://schemas.openxmlformats.org/markup-compatibility/2006">
          <mc:Choice Requires="x14">
            <control shapeId="218339" r:id="rId214" name="Check Box 227">
              <controlPr defaultSize="0" autoFill="0" autoLine="0" autoPict="0">
                <anchor moveWithCells="1">
                  <from>
                    <xdr:col>1</xdr:col>
                    <xdr:colOff>0</xdr:colOff>
                    <xdr:row>51</xdr:row>
                    <xdr:rowOff>0</xdr:rowOff>
                  </from>
                  <to>
                    <xdr:col>1</xdr:col>
                    <xdr:colOff>219075</xdr:colOff>
                    <xdr:row>52</xdr:row>
                    <xdr:rowOff>38100</xdr:rowOff>
                  </to>
                </anchor>
              </controlPr>
            </control>
          </mc:Choice>
        </mc:AlternateContent>
        <mc:AlternateContent xmlns:mc="http://schemas.openxmlformats.org/markup-compatibility/2006">
          <mc:Choice Requires="x14">
            <control shapeId="218340" r:id="rId215" name="Check Box 228">
              <controlPr defaultSize="0" autoFill="0" autoLine="0" autoPict="0">
                <anchor moveWithCells="1">
                  <from>
                    <xdr:col>1</xdr:col>
                    <xdr:colOff>0</xdr:colOff>
                    <xdr:row>52</xdr:row>
                    <xdr:rowOff>209550</xdr:rowOff>
                  </from>
                  <to>
                    <xdr:col>2</xdr:col>
                    <xdr:colOff>19050</xdr:colOff>
                    <xdr:row>54</xdr:row>
                    <xdr:rowOff>38100</xdr:rowOff>
                  </to>
                </anchor>
              </controlPr>
            </control>
          </mc:Choice>
        </mc:AlternateContent>
        <mc:AlternateContent xmlns:mc="http://schemas.openxmlformats.org/markup-compatibility/2006">
          <mc:Choice Requires="x14">
            <control shapeId="218341" r:id="rId216" name="Check Box 229">
              <controlPr defaultSize="0" autoFill="0" autoLine="0" autoPict="0">
                <anchor moveWithCells="1">
                  <from>
                    <xdr:col>1</xdr:col>
                    <xdr:colOff>0</xdr:colOff>
                    <xdr:row>52</xdr:row>
                    <xdr:rowOff>209550</xdr:rowOff>
                  </from>
                  <to>
                    <xdr:col>2</xdr:col>
                    <xdr:colOff>19050</xdr:colOff>
                    <xdr:row>54</xdr:row>
                    <xdr:rowOff>38100</xdr:rowOff>
                  </to>
                </anchor>
              </controlPr>
            </control>
          </mc:Choice>
        </mc:AlternateContent>
        <mc:AlternateContent xmlns:mc="http://schemas.openxmlformats.org/markup-compatibility/2006">
          <mc:Choice Requires="x14">
            <control shapeId="218342" r:id="rId217" name="Check Box 230">
              <controlPr defaultSize="0" autoFill="0" autoLine="0" autoPict="0">
                <anchor moveWithCells="1">
                  <from>
                    <xdr:col>1</xdr:col>
                    <xdr:colOff>0</xdr:colOff>
                    <xdr:row>52</xdr:row>
                    <xdr:rowOff>209550</xdr:rowOff>
                  </from>
                  <to>
                    <xdr:col>2</xdr:col>
                    <xdr:colOff>19050</xdr:colOff>
                    <xdr:row>54</xdr:row>
                    <xdr:rowOff>38100</xdr:rowOff>
                  </to>
                </anchor>
              </controlPr>
            </control>
          </mc:Choice>
        </mc:AlternateContent>
        <mc:AlternateContent xmlns:mc="http://schemas.openxmlformats.org/markup-compatibility/2006">
          <mc:Choice Requires="x14">
            <control shapeId="218343" r:id="rId218" name="Check Box 231">
              <controlPr defaultSize="0" autoFill="0" autoLine="0" autoPict="0">
                <anchor moveWithCells="1">
                  <from>
                    <xdr:col>1</xdr:col>
                    <xdr:colOff>0</xdr:colOff>
                    <xdr:row>52</xdr:row>
                    <xdr:rowOff>209550</xdr:rowOff>
                  </from>
                  <to>
                    <xdr:col>2</xdr:col>
                    <xdr:colOff>19050</xdr:colOff>
                    <xdr:row>54</xdr:row>
                    <xdr:rowOff>38100</xdr:rowOff>
                  </to>
                </anchor>
              </controlPr>
            </control>
          </mc:Choice>
        </mc:AlternateContent>
        <mc:AlternateContent xmlns:mc="http://schemas.openxmlformats.org/markup-compatibility/2006">
          <mc:Choice Requires="x14">
            <control shapeId="218344" r:id="rId219" name="Check Box 232">
              <controlPr defaultSize="0" autoFill="0" autoLine="0" autoPict="0">
                <anchor moveWithCells="1">
                  <from>
                    <xdr:col>1</xdr:col>
                    <xdr:colOff>0</xdr:colOff>
                    <xdr:row>52</xdr:row>
                    <xdr:rowOff>209550</xdr:rowOff>
                  </from>
                  <to>
                    <xdr:col>1</xdr:col>
                    <xdr:colOff>219075</xdr:colOff>
                    <xdr:row>54</xdr:row>
                    <xdr:rowOff>38100</xdr:rowOff>
                  </to>
                </anchor>
              </controlPr>
            </control>
          </mc:Choice>
        </mc:AlternateContent>
        <mc:AlternateContent xmlns:mc="http://schemas.openxmlformats.org/markup-compatibility/2006">
          <mc:Choice Requires="x14">
            <control shapeId="218345" r:id="rId220" name="Check Box 233">
              <controlPr defaultSize="0" autoFill="0" autoLine="0" autoPict="0">
                <anchor moveWithCells="1">
                  <from>
                    <xdr:col>1</xdr:col>
                    <xdr:colOff>0</xdr:colOff>
                    <xdr:row>52</xdr:row>
                    <xdr:rowOff>209550</xdr:rowOff>
                  </from>
                  <to>
                    <xdr:col>2</xdr:col>
                    <xdr:colOff>19050</xdr:colOff>
                    <xdr:row>54</xdr:row>
                    <xdr:rowOff>38100</xdr:rowOff>
                  </to>
                </anchor>
              </controlPr>
            </control>
          </mc:Choice>
        </mc:AlternateContent>
        <mc:AlternateContent xmlns:mc="http://schemas.openxmlformats.org/markup-compatibility/2006">
          <mc:Choice Requires="x14">
            <control shapeId="218346" r:id="rId221" name="Check Box 234">
              <controlPr defaultSize="0" autoFill="0" autoLine="0" autoPict="0">
                <anchor moveWithCells="1">
                  <from>
                    <xdr:col>1</xdr:col>
                    <xdr:colOff>0</xdr:colOff>
                    <xdr:row>52</xdr:row>
                    <xdr:rowOff>209550</xdr:rowOff>
                  </from>
                  <to>
                    <xdr:col>2</xdr:col>
                    <xdr:colOff>19050</xdr:colOff>
                    <xdr:row>54</xdr:row>
                    <xdr:rowOff>38100</xdr:rowOff>
                  </to>
                </anchor>
              </controlPr>
            </control>
          </mc:Choice>
        </mc:AlternateContent>
        <mc:AlternateContent xmlns:mc="http://schemas.openxmlformats.org/markup-compatibility/2006">
          <mc:Choice Requires="x14">
            <control shapeId="218347" r:id="rId222" name="Check Box 235">
              <controlPr defaultSize="0" autoFill="0" autoLine="0" autoPict="0">
                <anchor moveWithCells="1">
                  <from>
                    <xdr:col>1</xdr:col>
                    <xdr:colOff>0</xdr:colOff>
                    <xdr:row>52</xdr:row>
                    <xdr:rowOff>209550</xdr:rowOff>
                  </from>
                  <to>
                    <xdr:col>2</xdr:col>
                    <xdr:colOff>19050</xdr:colOff>
                    <xdr:row>54</xdr:row>
                    <xdr:rowOff>38100</xdr:rowOff>
                  </to>
                </anchor>
              </controlPr>
            </control>
          </mc:Choice>
        </mc:AlternateContent>
        <mc:AlternateContent xmlns:mc="http://schemas.openxmlformats.org/markup-compatibility/2006">
          <mc:Choice Requires="x14">
            <control shapeId="218348" r:id="rId223" name="Check Box 236">
              <controlPr defaultSize="0" autoFill="0" autoLine="0" autoPict="0">
                <anchor moveWithCells="1">
                  <from>
                    <xdr:col>1</xdr:col>
                    <xdr:colOff>0</xdr:colOff>
                    <xdr:row>52</xdr:row>
                    <xdr:rowOff>209550</xdr:rowOff>
                  </from>
                  <to>
                    <xdr:col>1</xdr:col>
                    <xdr:colOff>219075</xdr:colOff>
                    <xdr:row>54</xdr:row>
                    <xdr:rowOff>38100</xdr:rowOff>
                  </to>
                </anchor>
              </controlPr>
            </control>
          </mc:Choice>
        </mc:AlternateContent>
        <mc:AlternateContent xmlns:mc="http://schemas.openxmlformats.org/markup-compatibility/2006">
          <mc:Choice Requires="x14">
            <control shapeId="218349" r:id="rId224" name="Check Box 237">
              <controlPr defaultSize="0" autoFill="0" autoLine="0" autoPict="0">
                <anchor moveWithCells="1">
                  <from>
                    <xdr:col>1</xdr:col>
                    <xdr:colOff>0</xdr:colOff>
                    <xdr:row>52</xdr:row>
                    <xdr:rowOff>209550</xdr:rowOff>
                  </from>
                  <to>
                    <xdr:col>2</xdr:col>
                    <xdr:colOff>19050</xdr:colOff>
                    <xdr:row>54</xdr:row>
                    <xdr:rowOff>38100</xdr:rowOff>
                  </to>
                </anchor>
              </controlPr>
            </control>
          </mc:Choice>
        </mc:AlternateContent>
        <mc:AlternateContent xmlns:mc="http://schemas.openxmlformats.org/markup-compatibility/2006">
          <mc:Choice Requires="x14">
            <control shapeId="218350" r:id="rId225" name="Check Box 238">
              <controlPr defaultSize="0" autoFill="0" autoLine="0" autoPict="0">
                <anchor moveWithCells="1">
                  <from>
                    <xdr:col>1</xdr:col>
                    <xdr:colOff>0</xdr:colOff>
                    <xdr:row>52</xdr:row>
                    <xdr:rowOff>209550</xdr:rowOff>
                  </from>
                  <to>
                    <xdr:col>2</xdr:col>
                    <xdr:colOff>19050</xdr:colOff>
                    <xdr:row>54</xdr:row>
                    <xdr:rowOff>38100</xdr:rowOff>
                  </to>
                </anchor>
              </controlPr>
            </control>
          </mc:Choice>
        </mc:AlternateContent>
        <mc:AlternateContent xmlns:mc="http://schemas.openxmlformats.org/markup-compatibility/2006">
          <mc:Choice Requires="x14">
            <control shapeId="218351" r:id="rId226" name="Check Box 239">
              <controlPr defaultSize="0" autoFill="0" autoLine="0" autoPict="0">
                <anchor moveWithCells="1">
                  <from>
                    <xdr:col>1</xdr:col>
                    <xdr:colOff>0</xdr:colOff>
                    <xdr:row>52</xdr:row>
                    <xdr:rowOff>209550</xdr:rowOff>
                  </from>
                  <to>
                    <xdr:col>1</xdr:col>
                    <xdr:colOff>219075</xdr:colOff>
                    <xdr:row>54</xdr:row>
                    <xdr:rowOff>38100</xdr:rowOff>
                  </to>
                </anchor>
              </controlPr>
            </control>
          </mc:Choice>
        </mc:AlternateContent>
        <mc:AlternateContent xmlns:mc="http://schemas.openxmlformats.org/markup-compatibility/2006">
          <mc:Choice Requires="x14">
            <control shapeId="218352" r:id="rId227" name="Check Box 240">
              <controlPr defaultSize="0" autoFill="0" autoLine="0" autoPict="0">
                <anchor moveWithCells="1">
                  <from>
                    <xdr:col>1</xdr:col>
                    <xdr:colOff>0</xdr:colOff>
                    <xdr:row>52</xdr:row>
                    <xdr:rowOff>209550</xdr:rowOff>
                  </from>
                  <to>
                    <xdr:col>2</xdr:col>
                    <xdr:colOff>19050</xdr:colOff>
                    <xdr:row>54</xdr:row>
                    <xdr:rowOff>38100</xdr:rowOff>
                  </to>
                </anchor>
              </controlPr>
            </control>
          </mc:Choice>
        </mc:AlternateContent>
        <mc:AlternateContent xmlns:mc="http://schemas.openxmlformats.org/markup-compatibility/2006">
          <mc:Choice Requires="x14">
            <control shapeId="218353" r:id="rId228" name="Check Box 241">
              <controlPr defaultSize="0" autoFill="0" autoLine="0" autoPict="0">
                <anchor moveWithCells="1">
                  <from>
                    <xdr:col>1</xdr:col>
                    <xdr:colOff>0</xdr:colOff>
                    <xdr:row>52</xdr:row>
                    <xdr:rowOff>209550</xdr:rowOff>
                  </from>
                  <to>
                    <xdr:col>1</xdr:col>
                    <xdr:colOff>219075</xdr:colOff>
                    <xdr:row>54</xdr:row>
                    <xdr:rowOff>38100</xdr:rowOff>
                  </to>
                </anchor>
              </controlPr>
            </control>
          </mc:Choice>
        </mc:AlternateContent>
        <mc:AlternateContent xmlns:mc="http://schemas.openxmlformats.org/markup-compatibility/2006">
          <mc:Choice Requires="x14">
            <control shapeId="218354" r:id="rId229" name="Check Box 242">
              <controlPr defaultSize="0" autoFill="0" autoLine="0" autoPict="0">
                <anchor moveWithCells="1">
                  <from>
                    <xdr:col>1</xdr:col>
                    <xdr:colOff>0</xdr:colOff>
                    <xdr:row>52</xdr:row>
                    <xdr:rowOff>209550</xdr:rowOff>
                  </from>
                  <to>
                    <xdr:col>1</xdr:col>
                    <xdr:colOff>219075</xdr:colOff>
                    <xdr:row>54</xdr:row>
                    <xdr:rowOff>38100</xdr:rowOff>
                  </to>
                </anchor>
              </controlPr>
            </control>
          </mc:Choice>
        </mc:AlternateContent>
        <mc:AlternateContent xmlns:mc="http://schemas.openxmlformats.org/markup-compatibility/2006">
          <mc:Choice Requires="x14">
            <control shapeId="218355" r:id="rId230" name="Check Box 243">
              <controlPr defaultSize="0" autoFill="0" autoLine="0" autoPict="0">
                <anchor moveWithCells="1">
                  <from>
                    <xdr:col>1</xdr:col>
                    <xdr:colOff>0</xdr:colOff>
                    <xdr:row>54</xdr:row>
                    <xdr:rowOff>209550</xdr:rowOff>
                  </from>
                  <to>
                    <xdr:col>2</xdr:col>
                    <xdr:colOff>19050</xdr:colOff>
                    <xdr:row>56</xdr:row>
                    <xdr:rowOff>38100</xdr:rowOff>
                  </to>
                </anchor>
              </controlPr>
            </control>
          </mc:Choice>
        </mc:AlternateContent>
        <mc:AlternateContent xmlns:mc="http://schemas.openxmlformats.org/markup-compatibility/2006">
          <mc:Choice Requires="x14">
            <control shapeId="218356" r:id="rId231" name="Check Box 244">
              <controlPr defaultSize="0" autoFill="0" autoLine="0" autoPict="0">
                <anchor moveWithCells="1">
                  <from>
                    <xdr:col>1</xdr:col>
                    <xdr:colOff>0</xdr:colOff>
                    <xdr:row>54</xdr:row>
                    <xdr:rowOff>209550</xdr:rowOff>
                  </from>
                  <to>
                    <xdr:col>2</xdr:col>
                    <xdr:colOff>19050</xdr:colOff>
                    <xdr:row>56</xdr:row>
                    <xdr:rowOff>38100</xdr:rowOff>
                  </to>
                </anchor>
              </controlPr>
            </control>
          </mc:Choice>
        </mc:AlternateContent>
        <mc:AlternateContent xmlns:mc="http://schemas.openxmlformats.org/markup-compatibility/2006">
          <mc:Choice Requires="x14">
            <control shapeId="218357" r:id="rId232" name="Check Box 245">
              <controlPr defaultSize="0" autoFill="0" autoLine="0" autoPict="0">
                <anchor moveWithCells="1">
                  <from>
                    <xdr:col>1</xdr:col>
                    <xdr:colOff>0</xdr:colOff>
                    <xdr:row>54</xdr:row>
                    <xdr:rowOff>209550</xdr:rowOff>
                  </from>
                  <to>
                    <xdr:col>2</xdr:col>
                    <xdr:colOff>19050</xdr:colOff>
                    <xdr:row>56</xdr:row>
                    <xdr:rowOff>38100</xdr:rowOff>
                  </to>
                </anchor>
              </controlPr>
            </control>
          </mc:Choice>
        </mc:AlternateContent>
        <mc:AlternateContent xmlns:mc="http://schemas.openxmlformats.org/markup-compatibility/2006">
          <mc:Choice Requires="x14">
            <control shapeId="218358" r:id="rId233" name="Check Box 246">
              <controlPr defaultSize="0" autoFill="0" autoLine="0" autoPict="0">
                <anchor moveWithCells="1">
                  <from>
                    <xdr:col>1</xdr:col>
                    <xdr:colOff>0</xdr:colOff>
                    <xdr:row>54</xdr:row>
                    <xdr:rowOff>209550</xdr:rowOff>
                  </from>
                  <to>
                    <xdr:col>2</xdr:col>
                    <xdr:colOff>19050</xdr:colOff>
                    <xdr:row>56</xdr:row>
                    <xdr:rowOff>38100</xdr:rowOff>
                  </to>
                </anchor>
              </controlPr>
            </control>
          </mc:Choice>
        </mc:AlternateContent>
        <mc:AlternateContent xmlns:mc="http://schemas.openxmlformats.org/markup-compatibility/2006">
          <mc:Choice Requires="x14">
            <control shapeId="218359" r:id="rId234" name="Check Box 247">
              <controlPr defaultSize="0" autoFill="0" autoLine="0" autoPict="0">
                <anchor moveWithCells="1">
                  <from>
                    <xdr:col>1</xdr:col>
                    <xdr:colOff>0</xdr:colOff>
                    <xdr:row>54</xdr:row>
                    <xdr:rowOff>209550</xdr:rowOff>
                  </from>
                  <to>
                    <xdr:col>1</xdr:col>
                    <xdr:colOff>219075</xdr:colOff>
                    <xdr:row>56</xdr:row>
                    <xdr:rowOff>38100</xdr:rowOff>
                  </to>
                </anchor>
              </controlPr>
            </control>
          </mc:Choice>
        </mc:AlternateContent>
        <mc:AlternateContent xmlns:mc="http://schemas.openxmlformats.org/markup-compatibility/2006">
          <mc:Choice Requires="x14">
            <control shapeId="218360" r:id="rId235" name="Check Box 248">
              <controlPr defaultSize="0" autoFill="0" autoLine="0" autoPict="0">
                <anchor moveWithCells="1">
                  <from>
                    <xdr:col>1</xdr:col>
                    <xdr:colOff>0</xdr:colOff>
                    <xdr:row>54</xdr:row>
                    <xdr:rowOff>209550</xdr:rowOff>
                  </from>
                  <to>
                    <xdr:col>2</xdr:col>
                    <xdr:colOff>19050</xdr:colOff>
                    <xdr:row>56</xdr:row>
                    <xdr:rowOff>38100</xdr:rowOff>
                  </to>
                </anchor>
              </controlPr>
            </control>
          </mc:Choice>
        </mc:AlternateContent>
        <mc:AlternateContent xmlns:mc="http://schemas.openxmlformats.org/markup-compatibility/2006">
          <mc:Choice Requires="x14">
            <control shapeId="218361" r:id="rId236" name="Check Box 249">
              <controlPr defaultSize="0" autoFill="0" autoLine="0" autoPict="0">
                <anchor moveWithCells="1">
                  <from>
                    <xdr:col>1</xdr:col>
                    <xdr:colOff>0</xdr:colOff>
                    <xdr:row>54</xdr:row>
                    <xdr:rowOff>209550</xdr:rowOff>
                  </from>
                  <to>
                    <xdr:col>2</xdr:col>
                    <xdr:colOff>19050</xdr:colOff>
                    <xdr:row>56</xdr:row>
                    <xdr:rowOff>38100</xdr:rowOff>
                  </to>
                </anchor>
              </controlPr>
            </control>
          </mc:Choice>
        </mc:AlternateContent>
        <mc:AlternateContent xmlns:mc="http://schemas.openxmlformats.org/markup-compatibility/2006">
          <mc:Choice Requires="x14">
            <control shapeId="218362" r:id="rId237" name="Check Box 250">
              <controlPr defaultSize="0" autoFill="0" autoLine="0" autoPict="0">
                <anchor moveWithCells="1">
                  <from>
                    <xdr:col>1</xdr:col>
                    <xdr:colOff>0</xdr:colOff>
                    <xdr:row>54</xdr:row>
                    <xdr:rowOff>209550</xdr:rowOff>
                  </from>
                  <to>
                    <xdr:col>2</xdr:col>
                    <xdr:colOff>19050</xdr:colOff>
                    <xdr:row>56</xdr:row>
                    <xdr:rowOff>38100</xdr:rowOff>
                  </to>
                </anchor>
              </controlPr>
            </control>
          </mc:Choice>
        </mc:AlternateContent>
        <mc:AlternateContent xmlns:mc="http://schemas.openxmlformats.org/markup-compatibility/2006">
          <mc:Choice Requires="x14">
            <control shapeId="218363" r:id="rId238" name="Check Box 251">
              <controlPr defaultSize="0" autoFill="0" autoLine="0" autoPict="0">
                <anchor moveWithCells="1">
                  <from>
                    <xdr:col>1</xdr:col>
                    <xdr:colOff>0</xdr:colOff>
                    <xdr:row>54</xdr:row>
                    <xdr:rowOff>209550</xdr:rowOff>
                  </from>
                  <to>
                    <xdr:col>1</xdr:col>
                    <xdr:colOff>219075</xdr:colOff>
                    <xdr:row>56</xdr:row>
                    <xdr:rowOff>38100</xdr:rowOff>
                  </to>
                </anchor>
              </controlPr>
            </control>
          </mc:Choice>
        </mc:AlternateContent>
        <mc:AlternateContent xmlns:mc="http://schemas.openxmlformats.org/markup-compatibility/2006">
          <mc:Choice Requires="x14">
            <control shapeId="218364" r:id="rId239" name="Check Box 252">
              <controlPr defaultSize="0" autoFill="0" autoLine="0" autoPict="0">
                <anchor moveWithCells="1">
                  <from>
                    <xdr:col>1</xdr:col>
                    <xdr:colOff>0</xdr:colOff>
                    <xdr:row>54</xdr:row>
                    <xdr:rowOff>209550</xdr:rowOff>
                  </from>
                  <to>
                    <xdr:col>2</xdr:col>
                    <xdr:colOff>19050</xdr:colOff>
                    <xdr:row>56</xdr:row>
                    <xdr:rowOff>38100</xdr:rowOff>
                  </to>
                </anchor>
              </controlPr>
            </control>
          </mc:Choice>
        </mc:AlternateContent>
        <mc:AlternateContent xmlns:mc="http://schemas.openxmlformats.org/markup-compatibility/2006">
          <mc:Choice Requires="x14">
            <control shapeId="218365" r:id="rId240" name="Check Box 253">
              <controlPr defaultSize="0" autoFill="0" autoLine="0" autoPict="0">
                <anchor moveWithCells="1">
                  <from>
                    <xdr:col>1</xdr:col>
                    <xdr:colOff>0</xdr:colOff>
                    <xdr:row>54</xdr:row>
                    <xdr:rowOff>209550</xdr:rowOff>
                  </from>
                  <to>
                    <xdr:col>2</xdr:col>
                    <xdr:colOff>19050</xdr:colOff>
                    <xdr:row>56</xdr:row>
                    <xdr:rowOff>38100</xdr:rowOff>
                  </to>
                </anchor>
              </controlPr>
            </control>
          </mc:Choice>
        </mc:AlternateContent>
        <mc:AlternateContent xmlns:mc="http://schemas.openxmlformats.org/markup-compatibility/2006">
          <mc:Choice Requires="x14">
            <control shapeId="218366" r:id="rId241" name="Check Box 254">
              <controlPr defaultSize="0" autoFill="0" autoLine="0" autoPict="0">
                <anchor moveWithCells="1">
                  <from>
                    <xdr:col>1</xdr:col>
                    <xdr:colOff>0</xdr:colOff>
                    <xdr:row>54</xdr:row>
                    <xdr:rowOff>209550</xdr:rowOff>
                  </from>
                  <to>
                    <xdr:col>1</xdr:col>
                    <xdr:colOff>219075</xdr:colOff>
                    <xdr:row>56</xdr:row>
                    <xdr:rowOff>38100</xdr:rowOff>
                  </to>
                </anchor>
              </controlPr>
            </control>
          </mc:Choice>
        </mc:AlternateContent>
        <mc:AlternateContent xmlns:mc="http://schemas.openxmlformats.org/markup-compatibility/2006">
          <mc:Choice Requires="x14">
            <control shapeId="218367" r:id="rId242" name="Check Box 255">
              <controlPr defaultSize="0" autoFill="0" autoLine="0" autoPict="0">
                <anchor moveWithCells="1">
                  <from>
                    <xdr:col>1</xdr:col>
                    <xdr:colOff>0</xdr:colOff>
                    <xdr:row>54</xdr:row>
                    <xdr:rowOff>209550</xdr:rowOff>
                  </from>
                  <to>
                    <xdr:col>2</xdr:col>
                    <xdr:colOff>19050</xdr:colOff>
                    <xdr:row>56</xdr:row>
                    <xdr:rowOff>38100</xdr:rowOff>
                  </to>
                </anchor>
              </controlPr>
            </control>
          </mc:Choice>
        </mc:AlternateContent>
        <mc:AlternateContent xmlns:mc="http://schemas.openxmlformats.org/markup-compatibility/2006">
          <mc:Choice Requires="x14">
            <control shapeId="218368" r:id="rId243" name="Check Box 256">
              <controlPr defaultSize="0" autoFill="0" autoLine="0" autoPict="0">
                <anchor moveWithCells="1">
                  <from>
                    <xdr:col>1</xdr:col>
                    <xdr:colOff>0</xdr:colOff>
                    <xdr:row>54</xdr:row>
                    <xdr:rowOff>209550</xdr:rowOff>
                  </from>
                  <to>
                    <xdr:col>1</xdr:col>
                    <xdr:colOff>219075</xdr:colOff>
                    <xdr:row>56</xdr:row>
                    <xdr:rowOff>38100</xdr:rowOff>
                  </to>
                </anchor>
              </controlPr>
            </control>
          </mc:Choice>
        </mc:AlternateContent>
        <mc:AlternateContent xmlns:mc="http://schemas.openxmlformats.org/markup-compatibility/2006">
          <mc:Choice Requires="x14">
            <control shapeId="218369" r:id="rId244" name="Check Box 257">
              <controlPr defaultSize="0" autoFill="0" autoLine="0" autoPict="0">
                <anchor moveWithCells="1">
                  <from>
                    <xdr:col>1</xdr:col>
                    <xdr:colOff>0</xdr:colOff>
                    <xdr:row>54</xdr:row>
                    <xdr:rowOff>209550</xdr:rowOff>
                  </from>
                  <to>
                    <xdr:col>1</xdr:col>
                    <xdr:colOff>219075</xdr:colOff>
                    <xdr:row>56</xdr:row>
                    <xdr:rowOff>38100</xdr:rowOff>
                  </to>
                </anchor>
              </controlPr>
            </control>
          </mc:Choice>
        </mc:AlternateContent>
        <mc:AlternateContent xmlns:mc="http://schemas.openxmlformats.org/markup-compatibility/2006">
          <mc:Choice Requires="x14">
            <control shapeId="218384" r:id="rId245" name="Check Box 272">
              <controlPr defaultSize="0" autoFill="0" autoLine="0" autoPict="0">
                <anchor moveWithCells="1">
                  <from>
                    <xdr:col>1</xdr:col>
                    <xdr:colOff>0</xdr:colOff>
                    <xdr:row>31</xdr:row>
                    <xdr:rowOff>0</xdr:rowOff>
                  </from>
                  <to>
                    <xdr:col>1</xdr:col>
                    <xdr:colOff>219075</xdr:colOff>
                    <xdr:row>32</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2:EC836"/>
  <sheetViews>
    <sheetView showZeros="0" tabSelected="1" view="pageBreakPreview" topLeftCell="B526" zoomScale="95" zoomScaleNormal="100" zoomScaleSheetLayoutView="95" workbookViewId="0">
      <selection activeCell="AL537" sqref="AL537"/>
    </sheetView>
  </sheetViews>
  <sheetFormatPr defaultColWidth="0" defaultRowHeight="13.5"/>
  <cols>
    <col min="1" max="1" width="2.625" style="124" hidden="1" customWidth="1"/>
    <col min="2" max="37" width="2.625" style="124" customWidth="1"/>
    <col min="38" max="38" width="6.125" style="124" customWidth="1"/>
    <col min="39" max="39" width="2.625" style="124" customWidth="1"/>
    <col min="40" max="66" width="2.625" style="120" customWidth="1"/>
    <col min="67" max="67" width="2.625" style="124" customWidth="1"/>
    <col min="68" max="16384" width="2.625" style="124" hidden="1"/>
  </cols>
  <sheetData>
    <row r="2" spans="1:66" s="16" customFormat="1" ht="20.100000000000001" customHeight="1">
      <c r="B2" s="40" t="s">
        <v>462</v>
      </c>
      <c r="C2" s="40"/>
      <c r="D2" s="40"/>
      <c r="E2" s="30"/>
      <c r="F2" s="30"/>
      <c r="G2" s="30"/>
      <c r="H2" s="30"/>
      <c r="I2" s="30"/>
      <c r="J2" s="30"/>
      <c r="K2" s="30"/>
      <c r="L2" s="30"/>
      <c r="M2" s="30"/>
      <c r="N2" s="30"/>
      <c r="O2" s="30"/>
      <c r="P2" s="30"/>
      <c r="Q2" s="30"/>
      <c r="R2" s="30"/>
      <c r="S2" s="30"/>
      <c r="T2" s="30"/>
      <c r="U2" s="30"/>
      <c r="V2" s="30"/>
      <c r="W2" s="30"/>
      <c r="X2" s="30"/>
      <c r="Y2" s="30"/>
      <c r="Z2" s="30"/>
      <c r="AA2" s="30"/>
      <c r="AB2" s="30"/>
      <c r="AC2" s="30"/>
      <c r="AN2" s="117"/>
      <c r="AO2" s="117"/>
      <c r="AP2" s="117"/>
      <c r="AQ2" s="117"/>
      <c r="AR2" s="117"/>
      <c r="AS2" s="117"/>
      <c r="AT2" s="117"/>
      <c r="AU2" s="117"/>
      <c r="AV2" s="117"/>
      <c r="AW2" s="117"/>
      <c r="AX2" s="117"/>
      <c r="AY2" s="117"/>
      <c r="AZ2" s="117"/>
      <c r="BA2" s="117"/>
      <c r="BB2" s="117"/>
      <c r="BC2" s="117"/>
      <c r="BD2" s="117"/>
      <c r="BE2" s="117"/>
      <c r="BF2" s="117"/>
      <c r="BG2" s="117"/>
      <c r="BH2" s="117"/>
      <c r="BI2" s="117"/>
      <c r="BJ2" s="117"/>
      <c r="BK2" s="117"/>
      <c r="BL2" s="117"/>
      <c r="BM2" s="117"/>
      <c r="BN2" s="117"/>
    </row>
    <row r="3" spans="1:66" ht="16.5" customHeight="1">
      <c r="B3" s="27"/>
      <c r="C3" s="850" t="s">
        <v>283</v>
      </c>
      <c r="D3" s="851"/>
      <c r="E3" s="851"/>
      <c r="F3" s="852"/>
      <c r="G3" s="920"/>
      <c r="H3" s="921"/>
      <c r="I3" s="921"/>
      <c r="J3" s="921"/>
      <c r="K3" s="921"/>
      <c r="L3" s="921"/>
      <c r="M3" s="921"/>
      <c r="N3" s="921"/>
      <c r="O3" s="921"/>
      <c r="P3" s="921"/>
      <c r="Q3" s="921"/>
      <c r="R3" s="921"/>
      <c r="S3" s="921"/>
      <c r="T3" s="921"/>
      <c r="U3" s="921"/>
      <c r="V3" s="916" t="s">
        <v>931</v>
      </c>
      <c r="W3" s="916"/>
      <c r="X3" s="916"/>
      <c r="Y3" s="916"/>
      <c r="Z3" s="885"/>
      <c r="AA3" s="885"/>
      <c r="AB3" s="885"/>
      <c r="AC3" s="885"/>
      <c r="AD3" s="885"/>
      <c r="AE3" s="885"/>
      <c r="AF3" s="885"/>
      <c r="AG3" s="885"/>
      <c r="AH3" s="885"/>
      <c r="AI3" s="885"/>
      <c r="AJ3" s="885"/>
      <c r="AK3" s="886"/>
      <c r="AL3" s="44"/>
      <c r="AM3" s="27" t="s">
        <v>932</v>
      </c>
    </row>
    <row r="4" spans="1:66" s="4" customFormat="1" ht="15.75" customHeight="1">
      <c r="C4" s="853"/>
      <c r="D4" s="854"/>
      <c r="E4" s="854"/>
      <c r="F4" s="855"/>
      <c r="G4" s="918"/>
      <c r="H4" s="919"/>
      <c r="I4" s="919"/>
      <c r="J4" s="919"/>
      <c r="K4" s="919"/>
      <c r="L4" s="919"/>
      <c r="M4" s="919"/>
      <c r="N4" s="919"/>
      <c r="O4" s="919"/>
      <c r="P4" s="919"/>
      <c r="Q4" s="919"/>
      <c r="R4" s="919"/>
      <c r="S4" s="919"/>
      <c r="T4" s="919"/>
      <c r="U4" s="919"/>
      <c r="V4" s="917"/>
      <c r="W4" s="917"/>
      <c r="X4" s="917"/>
      <c r="Y4" s="917"/>
      <c r="Z4" s="888"/>
      <c r="AA4" s="888"/>
      <c r="AB4" s="888"/>
      <c r="AC4" s="888"/>
      <c r="AD4" s="888"/>
      <c r="AE4" s="888"/>
      <c r="AF4" s="888"/>
      <c r="AG4" s="888"/>
      <c r="AH4" s="888"/>
      <c r="AI4" s="888"/>
      <c r="AJ4" s="888"/>
      <c r="AK4" s="889"/>
      <c r="AL4" s="169"/>
      <c r="AM4" s="4" t="s">
        <v>933</v>
      </c>
      <c r="AN4" s="118"/>
      <c r="AO4" s="118"/>
      <c r="AP4" s="118"/>
      <c r="AQ4" s="118"/>
      <c r="AR4" s="118"/>
      <c r="AS4" s="118"/>
      <c r="AT4" s="118"/>
      <c r="AU4" s="118"/>
      <c r="AV4" s="118"/>
      <c r="AW4" s="118"/>
      <c r="AX4" s="118"/>
      <c r="AY4" s="118"/>
      <c r="AZ4" s="118"/>
      <c r="BA4" s="118"/>
      <c r="BB4" s="118"/>
      <c r="BC4" s="118"/>
      <c r="BD4" s="118"/>
      <c r="BE4" s="118"/>
      <c r="BF4" s="118"/>
      <c r="BG4" s="118"/>
      <c r="BH4" s="118"/>
      <c r="BI4" s="118"/>
      <c r="BJ4" s="118"/>
      <c r="BK4" s="118"/>
      <c r="BL4" s="118"/>
      <c r="BM4" s="118"/>
      <c r="BN4" s="118"/>
    </row>
    <row r="5" spans="1:66" s="4" customFormat="1" ht="15.75" customHeight="1">
      <c r="C5" s="856" t="s">
        <v>398</v>
      </c>
      <c r="D5" s="793"/>
      <c r="E5" s="793"/>
      <c r="F5" s="857"/>
      <c r="G5" s="67" t="s">
        <v>91</v>
      </c>
      <c r="H5" s="874"/>
      <c r="I5" s="874"/>
      <c r="J5" s="68" t="s">
        <v>92</v>
      </c>
      <c r="K5" s="874"/>
      <c r="L5" s="874"/>
      <c r="M5" s="874"/>
      <c r="N5" s="7"/>
      <c r="O5" s="7"/>
      <c r="P5" s="7"/>
      <c r="Q5" s="7"/>
      <c r="R5" s="7"/>
      <c r="S5" s="7"/>
      <c r="T5" s="7"/>
      <c r="U5" s="7"/>
      <c r="V5" s="7"/>
      <c r="W5" s="7"/>
      <c r="X5" s="7"/>
      <c r="Y5" s="7"/>
      <c r="Z5" s="7"/>
      <c r="AA5" s="7"/>
      <c r="AB5" s="7"/>
      <c r="AC5" s="7"/>
      <c r="AD5" s="7"/>
      <c r="AE5" s="7"/>
      <c r="AF5" s="7"/>
      <c r="AG5" s="7"/>
      <c r="AH5" s="7"/>
      <c r="AI5" s="7"/>
      <c r="AJ5" s="7"/>
      <c r="AK5" s="8"/>
      <c r="AL5" s="9"/>
      <c r="AM5" s="4" t="s">
        <v>934</v>
      </c>
      <c r="AN5" s="118"/>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row>
    <row r="6" spans="1:66" s="4" customFormat="1" ht="20.100000000000001" customHeight="1">
      <c r="C6" s="794"/>
      <c r="D6" s="795"/>
      <c r="E6" s="795"/>
      <c r="F6" s="858"/>
      <c r="G6" s="868"/>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70"/>
      <c r="AL6" s="169"/>
      <c r="AM6" s="4" t="s">
        <v>935</v>
      </c>
      <c r="AN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row>
    <row r="7" spans="1:66" s="4" customFormat="1" ht="39.950000000000003" customHeight="1">
      <c r="C7" s="859" t="s">
        <v>284</v>
      </c>
      <c r="D7" s="829"/>
      <c r="E7" s="829"/>
      <c r="F7" s="830"/>
      <c r="G7" s="860"/>
      <c r="H7" s="866"/>
      <c r="I7" s="866"/>
      <c r="J7" s="866"/>
      <c r="K7" s="866"/>
      <c r="L7" s="866"/>
      <c r="M7" s="866"/>
      <c r="N7" s="866"/>
      <c r="O7" s="866"/>
      <c r="P7" s="866"/>
      <c r="Q7" s="866"/>
      <c r="R7" s="866"/>
      <c r="S7" s="866"/>
      <c r="T7" s="866"/>
      <c r="U7" s="867"/>
      <c r="V7" s="859" t="s">
        <v>280</v>
      </c>
      <c r="W7" s="829"/>
      <c r="X7" s="829"/>
      <c r="Y7" s="830"/>
      <c r="Z7" s="860"/>
      <c r="AA7" s="861"/>
      <c r="AB7" s="861"/>
      <c r="AC7" s="861"/>
      <c r="AD7" s="861"/>
      <c r="AE7" s="861"/>
      <c r="AF7" s="861"/>
      <c r="AG7" s="861"/>
      <c r="AH7" s="861"/>
      <c r="AI7" s="861"/>
      <c r="AJ7" s="861"/>
      <c r="AK7" s="862"/>
      <c r="AL7" s="9"/>
      <c r="AN7" s="118"/>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row>
    <row r="8" spans="1:66" s="4" customFormat="1" ht="20.100000000000001" customHeight="1">
      <c r="C8" s="856" t="s">
        <v>399</v>
      </c>
      <c r="D8" s="851"/>
      <c r="E8" s="851"/>
      <c r="F8" s="852"/>
      <c r="G8" s="875"/>
      <c r="H8" s="876"/>
      <c r="I8" s="876"/>
      <c r="J8" s="876"/>
      <c r="K8" s="876"/>
      <c r="L8" s="876"/>
      <c r="M8" s="876"/>
      <c r="N8" s="876"/>
      <c r="O8" s="876"/>
      <c r="P8" s="876"/>
      <c r="Q8" s="876"/>
      <c r="R8" s="876"/>
      <c r="S8" s="876"/>
      <c r="T8" s="876"/>
      <c r="U8" s="877"/>
      <c r="V8" s="792" t="s">
        <v>281</v>
      </c>
      <c r="W8" s="793"/>
      <c r="X8" s="793"/>
      <c r="Y8" s="857"/>
      <c r="Z8" s="884"/>
      <c r="AA8" s="885"/>
      <c r="AB8" s="885"/>
      <c r="AC8" s="885"/>
      <c r="AD8" s="885"/>
      <c r="AE8" s="885"/>
      <c r="AF8" s="885"/>
      <c r="AG8" s="885"/>
      <c r="AH8" s="885"/>
      <c r="AI8" s="885"/>
      <c r="AJ8" s="885"/>
      <c r="AK8" s="886"/>
      <c r="AL8" s="51"/>
      <c r="AN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row>
    <row r="9" spans="1:66" ht="17.25" customHeight="1">
      <c r="B9" s="27"/>
      <c r="C9" s="853"/>
      <c r="D9" s="854"/>
      <c r="E9" s="854"/>
      <c r="F9" s="855"/>
      <c r="G9" s="868"/>
      <c r="H9" s="869"/>
      <c r="I9" s="869"/>
      <c r="J9" s="869"/>
      <c r="K9" s="869"/>
      <c r="L9" s="869"/>
      <c r="M9" s="869"/>
      <c r="N9" s="869"/>
      <c r="O9" s="869"/>
      <c r="P9" s="869"/>
      <c r="Q9" s="869"/>
      <c r="R9" s="869"/>
      <c r="S9" s="869"/>
      <c r="T9" s="869"/>
      <c r="U9" s="870"/>
      <c r="V9" s="794"/>
      <c r="W9" s="795"/>
      <c r="X9" s="795"/>
      <c r="Y9" s="858"/>
      <c r="Z9" s="887"/>
      <c r="AA9" s="888"/>
      <c r="AB9" s="888"/>
      <c r="AC9" s="888"/>
      <c r="AD9" s="888"/>
      <c r="AE9" s="888"/>
      <c r="AF9" s="888"/>
      <c r="AG9" s="888"/>
      <c r="AH9" s="888"/>
      <c r="AI9" s="888"/>
      <c r="AJ9" s="888"/>
      <c r="AK9" s="889"/>
      <c r="AL9" s="51"/>
      <c r="AM9" s="27"/>
    </row>
    <row r="10" spans="1:66" s="4" customFormat="1" ht="33.75" customHeight="1">
      <c r="C10" s="828" t="s">
        <v>322</v>
      </c>
      <c r="D10" s="829"/>
      <c r="E10" s="829"/>
      <c r="F10" s="830"/>
      <c r="G10" s="860"/>
      <c r="H10" s="861"/>
      <c r="I10" s="861"/>
      <c r="J10" s="861"/>
      <c r="K10" s="861"/>
      <c r="L10" s="861"/>
      <c r="M10" s="861"/>
      <c r="N10" s="861"/>
      <c r="O10" s="861"/>
      <c r="P10" s="861"/>
      <c r="Q10" s="861"/>
      <c r="R10" s="861"/>
      <c r="S10" s="861"/>
      <c r="T10" s="861"/>
      <c r="U10" s="862"/>
      <c r="V10" s="859" t="s">
        <v>282</v>
      </c>
      <c r="W10" s="829"/>
      <c r="X10" s="829"/>
      <c r="Y10" s="830"/>
      <c r="Z10" s="871"/>
      <c r="AA10" s="872"/>
      <c r="AB10" s="872"/>
      <c r="AC10" s="872"/>
      <c r="AD10" s="872"/>
      <c r="AE10" s="872"/>
      <c r="AF10" s="872"/>
      <c r="AG10" s="872"/>
      <c r="AH10" s="872"/>
      <c r="AI10" s="872"/>
      <c r="AJ10" s="872"/>
      <c r="AK10" s="873"/>
      <c r="AL10" s="25"/>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row>
    <row r="11" spans="1:66" s="4" customFormat="1" ht="20.100000000000001" customHeight="1">
      <c r="C11" s="856" t="s">
        <v>93</v>
      </c>
      <c r="D11" s="793"/>
      <c r="E11" s="793"/>
      <c r="F11" s="857"/>
      <c r="G11" s="21" t="s">
        <v>323</v>
      </c>
      <c r="H11" s="23"/>
      <c r="I11" s="22"/>
      <c r="J11" s="21" t="s">
        <v>324</v>
      </c>
      <c r="K11" s="23"/>
      <c r="L11" s="23"/>
      <c r="M11" s="21" t="s">
        <v>326</v>
      </c>
      <c r="N11" s="23"/>
      <c r="O11" s="22"/>
      <c r="P11" s="863" t="s">
        <v>324</v>
      </c>
      <c r="Q11" s="864"/>
      <c r="R11" s="865"/>
      <c r="S11" s="863" t="s">
        <v>326</v>
      </c>
      <c r="T11" s="864"/>
      <c r="U11" s="865"/>
      <c r="V11" s="856" t="s">
        <v>327</v>
      </c>
      <c r="W11" s="793"/>
      <c r="X11" s="793"/>
      <c r="Y11" s="857"/>
      <c r="Z11" s="894" t="s">
        <v>16</v>
      </c>
      <c r="AA11" s="880">
        <f>+AE11+AI11</f>
        <v>0</v>
      </c>
      <c r="AB11" s="881"/>
      <c r="AC11" s="892" t="s">
        <v>353</v>
      </c>
      <c r="AD11" s="890" t="s">
        <v>17</v>
      </c>
      <c r="AE11" s="912"/>
      <c r="AF11" s="913"/>
      <c r="AG11" s="878" t="s">
        <v>353</v>
      </c>
      <c r="AH11" s="890" t="s">
        <v>242</v>
      </c>
      <c r="AI11" s="912"/>
      <c r="AJ11" s="913"/>
      <c r="AK11" s="878" t="s">
        <v>353</v>
      </c>
      <c r="AL11" s="46"/>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row>
    <row r="12" spans="1:66" s="4" customFormat="1" ht="24" customHeight="1">
      <c r="C12" s="794"/>
      <c r="D12" s="795"/>
      <c r="E12" s="795"/>
      <c r="F12" s="858"/>
      <c r="G12" s="770"/>
      <c r="H12" s="771"/>
      <c r="I12" s="131" t="s">
        <v>353</v>
      </c>
      <c r="J12" s="863"/>
      <c r="K12" s="864"/>
      <c r="L12" s="864"/>
      <c r="M12" s="770"/>
      <c r="N12" s="771"/>
      <c r="O12" s="131" t="s">
        <v>353</v>
      </c>
      <c r="P12" s="863"/>
      <c r="Q12" s="864"/>
      <c r="R12" s="865"/>
      <c r="S12" s="770"/>
      <c r="T12" s="771"/>
      <c r="U12" s="131" t="s">
        <v>353</v>
      </c>
      <c r="V12" s="794"/>
      <c r="W12" s="795"/>
      <c r="X12" s="795"/>
      <c r="Y12" s="858"/>
      <c r="Z12" s="895"/>
      <c r="AA12" s="882"/>
      <c r="AB12" s="883"/>
      <c r="AC12" s="893"/>
      <c r="AD12" s="891"/>
      <c r="AE12" s="914"/>
      <c r="AF12" s="915"/>
      <c r="AG12" s="879"/>
      <c r="AH12" s="891"/>
      <c r="AI12" s="914"/>
      <c r="AJ12" s="915"/>
      <c r="AK12" s="879"/>
      <c r="AL12" s="46"/>
      <c r="AN12" s="118"/>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row>
    <row r="13" spans="1:66" s="4" customFormat="1" ht="18" customHeight="1">
      <c r="C13" s="4" t="s">
        <v>418</v>
      </c>
      <c r="D13" s="25"/>
      <c r="E13" s="25"/>
      <c r="F13" s="26"/>
      <c r="G13" s="14"/>
      <c r="H13" s="14"/>
      <c r="I13" s="14"/>
      <c r="J13" s="14"/>
      <c r="K13" s="14"/>
      <c r="L13" s="14"/>
      <c r="M13" s="14"/>
      <c r="N13" s="14"/>
      <c r="O13" s="14"/>
      <c r="P13" s="14"/>
      <c r="Q13" s="14"/>
      <c r="R13" s="14"/>
      <c r="S13" s="14"/>
      <c r="T13" s="14"/>
      <c r="U13" s="14"/>
      <c r="V13" s="25"/>
      <c r="W13" s="25"/>
      <c r="X13" s="25"/>
      <c r="Y13" s="25"/>
      <c r="Z13" s="46"/>
      <c r="AA13" s="36"/>
      <c r="AB13" s="36"/>
      <c r="AC13" s="36"/>
      <c r="AD13" s="46"/>
      <c r="AE13" s="47"/>
      <c r="AF13" s="47"/>
      <c r="AG13" s="47"/>
      <c r="AH13" s="46"/>
      <c r="AI13" s="47"/>
      <c r="AJ13" s="47"/>
      <c r="AK13" s="45"/>
      <c r="AL13" s="47"/>
      <c r="AN13" s="118"/>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row>
    <row r="14" spans="1:66" s="4" customFormat="1" ht="24" customHeight="1">
      <c r="C14" s="859" t="s">
        <v>497</v>
      </c>
      <c r="D14" s="829"/>
      <c r="E14" s="829"/>
      <c r="F14" s="830"/>
      <c r="G14" s="21" t="s">
        <v>498</v>
      </c>
      <c r="H14" s="23"/>
      <c r="I14" s="22"/>
      <c r="J14" s="770"/>
      <c r="K14" s="771"/>
      <c r="L14" s="131" t="s">
        <v>353</v>
      </c>
      <c r="M14" s="21" t="s">
        <v>499</v>
      </c>
      <c r="N14" s="23"/>
      <c r="O14" s="22"/>
      <c r="P14" s="770"/>
      <c r="Q14" s="771"/>
      <c r="R14" s="131" t="s">
        <v>353</v>
      </c>
      <c r="S14" s="1323" t="s">
        <v>500</v>
      </c>
      <c r="T14" s="1323"/>
      <c r="U14" s="1323"/>
      <c r="V14" s="1324" t="s">
        <v>501</v>
      </c>
      <c r="W14" s="1325"/>
      <c r="X14" s="1325"/>
      <c r="Y14" s="1325"/>
      <c r="Z14" s="210" t="s">
        <v>502</v>
      </c>
      <c r="AA14" s="922">
        <f>+AE14+AI14</f>
        <v>0</v>
      </c>
      <c r="AB14" s="922"/>
      <c r="AC14" s="210" t="s">
        <v>502</v>
      </c>
      <c r="AD14" s="210" t="s">
        <v>502</v>
      </c>
      <c r="AE14" s="922"/>
      <c r="AF14" s="922"/>
      <c r="AG14" s="210" t="s">
        <v>502</v>
      </c>
      <c r="AH14" s="210" t="s">
        <v>502</v>
      </c>
      <c r="AI14" s="922"/>
      <c r="AJ14" s="922"/>
      <c r="AK14" s="210" t="s">
        <v>502</v>
      </c>
      <c r="AL14" s="46"/>
      <c r="AN14" s="118"/>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row>
    <row r="15" spans="1:66" s="4" customFormat="1" ht="36.75" customHeight="1">
      <c r="D15" s="25"/>
      <c r="E15" s="25"/>
      <c r="F15" s="25"/>
      <c r="G15" s="25"/>
      <c r="H15" s="25"/>
      <c r="I15" s="25"/>
      <c r="J15" s="25"/>
      <c r="K15" s="25"/>
      <c r="L15" s="25"/>
      <c r="M15" s="25"/>
      <c r="N15" s="25"/>
      <c r="O15" s="25"/>
      <c r="P15" s="25"/>
      <c r="Q15" s="25"/>
      <c r="R15" s="25"/>
      <c r="S15" s="25"/>
      <c r="T15" s="25"/>
      <c r="U15" s="25"/>
      <c r="V15" s="25"/>
      <c r="W15" s="25"/>
      <c r="X15" s="25"/>
      <c r="Y15" s="25"/>
      <c r="Z15" s="46"/>
      <c r="AA15" s="36"/>
      <c r="AB15" s="36"/>
      <c r="AC15" s="36"/>
      <c r="AD15" s="46"/>
      <c r="AE15" s="47"/>
      <c r="AF15" s="47"/>
      <c r="AG15" s="47"/>
      <c r="AH15" s="46"/>
      <c r="AI15" s="47"/>
      <c r="AJ15" s="47"/>
      <c r="AK15" s="47"/>
      <c r="AL15" s="47"/>
      <c r="AN15" s="118"/>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row>
    <row r="16" spans="1:66" s="3" customFormat="1" ht="20.100000000000001" customHeight="1">
      <c r="A16" s="528"/>
      <c r="B16" s="3" t="s">
        <v>507</v>
      </c>
      <c r="W16" s="464"/>
      <c r="X16" s="396" t="s">
        <v>973</v>
      </c>
      <c r="Y16" s="726" t="s">
        <v>1349</v>
      </c>
      <c r="Z16" s="726"/>
      <c r="AA16" s="726"/>
      <c r="AB16" s="396"/>
      <c r="AC16" s="396"/>
      <c r="AD16" s="923" t="s">
        <v>1350</v>
      </c>
      <c r="AE16" s="923"/>
      <c r="AF16" s="923"/>
      <c r="AG16" s="923"/>
      <c r="AH16" s="923"/>
      <c r="AI16" s="923"/>
      <c r="AJ16" s="923"/>
      <c r="AK16" s="396" t="s">
        <v>975</v>
      </c>
      <c r="AL16" s="121"/>
      <c r="AM16" s="121"/>
      <c r="AN16" s="121"/>
      <c r="AO16" s="121"/>
      <c r="AP16" s="121"/>
      <c r="AQ16" s="121"/>
      <c r="AR16" s="121"/>
      <c r="AS16" s="121"/>
      <c r="AT16" s="121"/>
      <c r="AU16" s="121"/>
      <c r="AV16" s="121"/>
      <c r="AW16" s="121"/>
      <c r="AX16" s="121"/>
      <c r="AY16" s="121"/>
      <c r="AZ16" s="121"/>
      <c r="BA16" s="121"/>
      <c r="BB16" s="121"/>
      <c r="BC16" s="121"/>
      <c r="BD16" s="121"/>
      <c r="BE16" s="121"/>
    </row>
    <row r="17" spans="2:66" s="4" customFormat="1" ht="20.100000000000001" customHeight="1">
      <c r="C17" s="828" t="s">
        <v>234</v>
      </c>
      <c r="D17" s="829"/>
      <c r="E17" s="829"/>
      <c r="F17" s="829"/>
      <c r="G17" s="829"/>
      <c r="H17" s="829"/>
      <c r="I17" s="829"/>
      <c r="J17" s="829"/>
      <c r="K17" s="829"/>
      <c r="L17" s="830"/>
      <c r="M17" s="828" t="s">
        <v>235</v>
      </c>
      <c r="N17" s="829"/>
      <c r="O17" s="829"/>
      <c r="P17" s="829"/>
      <c r="Q17" s="829"/>
      <c r="R17" s="829"/>
      <c r="S17" s="829"/>
      <c r="T17" s="829"/>
      <c r="U17" s="829"/>
      <c r="V17" s="829"/>
      <c r="W17" s="829"/>
      <c r="X17" s="829"/>
      <c r="Y17" s="830"/>
      <c r="Z17" s="828" t="s">
        <v>292</v>
      </c>
      <c r="AA17" s="829"/>
      <c r="AB17" s="829"/>
      <c r="AC17" s="829"/>
      <c r="AD17" s="829"/>
      <c r="AE17" s="829"/>
      <c r="AF17" s="829"/>
      <c r="AG17" s="829"/>
      <c r="AH17" s="829"/>
      <c r="AI17" s="829"/>
      <c r="AJ17" s="829"/>
      <c r="AK17" s="830"/>
      <c r="AL17" s="173"/>
      <c r="AN17" s="118"/>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row>
    <row r="18" spans="2:66" s="4" customFormat="1" ht="20.100000000000001" customHeight="1">
      <c r="C18" s="847"/>
      <c r="D18" s="848"/>
      <c r="E18" s="848"/>
      <c r="F18" s="848"/>
      <c r="G18" s="848"/>
      <c r="H18" s="848"/>
      <c r="I18" s="848"/>
      <c r="J18" s="848"/>
      <c r="K18" s="848"/>
      <c r="L18" s="849"/>
      <c r="M18" s="847"/>
      <c r="N18" s="848"/>
      <c r="O18" s="848"/>
      <c r="P18" s="848"/>
      <c r="Q18" s="848"/>
      <c r="R18" s="848"/>
      <c r="S18" s="848"/>
      <c r="T18" s="848"/>
      <c r="U18" s="848"/>
      <c r="V18" s="848"/>
      <c r="W18" s="848"/>
      <c r="X18" s="848"/>
      <c r="Y18" s="849"/>
      <c r="Z18" s="847"/>
      <c r="AA18" s="848"/>
      <c r="AB18" s="848"/>
      <c r="AC18" s="848"/>
      <c r="AD18" s="848"/>
      <c r="AE18" s="848"/>
      <c r="AF18" s="848"/>
      <c r="AG18" s="848"/>
      <c r="AH18" s="848"/>
      <c r="AI18" s="848"/>
      <c r="AJ18" s="848"/>
      <c r="AK18" s="849"/>
      <c r="AL18" s="177"/>
      <c r="AN18" s="118"/>
      <c r="AO18" s="118"/>
      <c r="AP18" s="118"/>
      <c r="AQ18" s="118"/>
      <c r="AR18" s="118"/>
      <c r="AS18" s="118"/>
      <c r="AT18" s="118"/>
      <c r="AU18" s="118"/>
      <c r="AV18" s="118"/>
      <c r="AW18" s="118"/>
      <c r="AX18" s="118"/>
      <c r="AY18" s="118"/>
      <c r="AZ18" s="118"/>
      <c r="BA18" s="118"/>
      <c r="BB18" s="118"/>
      <c r="BC18" s="118"/>
      <c r="BD18" s="118"/>
      <c r="BE18" s="118"/>
      <c r="BF18" s="118"/>
      <c r="BG18" s="118"/>
      <c r="BH18" s="118"/>
      <c r="BI18" s="118"/>
      <c r="BJ18" s="118"/>
      <c r="BK18" s="118"/>
      <c r="BL18" s="118"/>
      <c r="BM18" s="118"/>
      <c r="BN18" s="118"/>
    </row>
    <row r="19" spans="2:66" s="13" customFormat="1" ht="20.100000000000001" customHeight="1">
      <c r="C19" s="841"/>
      <c r="D19" s="842"/>
      <c r="E19" s="842"/>
      <c r="F19" s="842"/>
      <c r="G19" s="842"/>
      <c r="H19" s="842"/>
      <c r="I19" s="842"/>
      <c r="J19" s="842"/>
      <c r="K19" s="842"/>
      <c r="L19" s="843"/>
      <c r="M19" s="841"/>
      <c r="N19" s="842"/>
      <c r="O19" s="842"/>
      <c r="P19" s="842"/>
      <c r="Q19" s="842"/>
      <c r="R19" s="842"/>
      <c r="S19" s="842"/>
      <c r="T19" s="842"/>
      <c r="U19" s="842"/>
      <c r="V19" s="842"/>
      <c r="W19" s="842"/>
      <c r="X19" s="842"/>
      <c r="Y19" s="843"/>
      <c r="Z19" s="841"/>
      <c r="AA19" s="842"/>
      <c r="AB19" s="842"/>
      <c r="AC19" s="842"/>
      <c r="AD19" s="842"/>
      <c r="AE19" s="842"/>
      <c r="AF19" s="842"/>
      <c r="AG19" s="842"/>
      <c r="AH19" s="842"/>
      <c r="AI19" s="842"/>
      <c r="AJ19" s="842"/>
      <c r="AK19" s="843"/>
      <c r="AL19" s="177"/>
      <c r="AN19" s="122"/>
      <c r="AO19" s="122"/>
      <c r="AP19" s="122"/>
      <c r="AQ19" s="122"/>
      <c r="AR19" s="122"/>
      <c r="AS19" s="122"/>
      <c r="AT19" s="122"/>
      <c r="AU19" s="122"/>
      <c r="AV19" s="122"/>
      <c r="AW19" s="122"/>
      <c r="AX19" s="122"/>
      <c r="AY19" s="122"/>
      <c r="AZ19" s="122"/>
      <c r="BA19" s="122"/>
      <c r="BB19" s="122"/>
      <c r="BC19" s="122"/>
      <c r="BD19" s="122"/>
      <c r="BE19" s="122"/>
      <c r="BF19" s="122"/>
      <c r="BG19" s="122"/>
      <c r="BH19" s="122"/>
      <c r="BI19" s="122"/>
      <c r="BJ19" s="122"/>
      <c r="BK19" s="122"/>
      <c r="BL19" s="122"/>
      <c r="BM19" s="122"/>
      <c r="BN19" s="122"/>
    </row>
    <row r="20" spans="2:66" s="13" customFormat="1" ht="20.100000000000001" customHeight="1">
      <c r="C20" s="841"/>
      <c r="D20" s="842"/>
      <c r="E20" s="842"/>
      <c r="F20" s="842"/>
      <c r="G20" s="842"/>
      <c r="H20" s="842"/>
      <c r="I20" s="842"/>
      <c r="J20" s="842"/>
      <c r="K20" s="842"/>
      <c r="L20" s="843"/>
      <c r="M20" s="841"/>
      <c r="N20" s="842"/>
      <c r="O20" s="842"/>
      <c r="P20" s="842"/>
      <c r="Q20" s="842"/>
      <c r="R20" s="842"/>
      <c r="S20" s="842"/>
      <c r="T20" s="842"/>
      <c r="U20" s="842"/>
      <c r="V20" s="842"/>
      <c r="W20" s="842"/>
      <c r="X20" s="842"/>
      <c r="Y20" s="843"/>
      <c r="Z20" s="841"/>
      <c r="AA20" s="842"/>
      <c r="AB20" s="842"/>
      <c r="AC20" s="842"/>
      <c r="AD20" s="842"/>
      <c r="AE20" s="842"/>
      <c r="AF20" s="842"/>
      <c r="AG20" s="842"/>
      <c r="AH20" s="842"/>
      <c r="AI20" s="842"/>
      <c r="AJ20" s="842"/>
      <c r="AK20" s="843"/>
      <c r="AL20" s="177"/>
      <c r="AN20" s="122"/>
      <c r="AO20" s="122"/>
      <c r="AP20" s="122"/>
      <c r="AQ20" s="122"/>
      <c r="AR20" s="122"/>
      <c r="AS20" s="122"/>
      <c r="AT20" s="122"/>
      <c r="AU20" s="122"/>
      <c r="AV20" s="122"/>
      <c r="AW20" s="122"/>
      <c r="AX20" s="122"/>
      <c r="AY20" s="122"/>
      <c r="AZ20" s="122"/>
      <c r="BA20" s="122"/>
      <c r="BB20" s="122"/>
      <c r="BC20" s="122"/>
      <c r="BD20" s="122"/>
      <c r="BE20" s="122"/>
      <c r="BF20" s="122"/>
      <c r="BG20" s="122"/>
      <c r="BH20" s="122"/>
      <c r="BI20" s="122"/>
      <c r="BJ20" s="122"/>
      <c r="BK20" s="122"/>
      <c r="BL20" s="122"/>
      <c r="BM20" s="122"/>
      <c r="BN20" s="122"/>
    </row>
    <row r="21" spans="2:66" s="13" customFormat="1" ht="20.100000000000001" customHeight="1">
      <c r="C21" s="838"/>
      <c r="D21" s="839"/>
      <c r="E21" s="839"/>
      <c r="F21" s="839"/>
      <c r="G21" s="839"/>
      <c r="H21" s="839"/>
      <c r="I21" s="839"/>
      <c r="J21" s="839"/>
      <c r="K21" s="839"/>
      <c r="L21" s="840"/>
      <c r="M21" s="838"/>
      <c r="N21" s="839"/>
      <c r="O21" s="839"/>
      <c r="P21" s="839"/>
      <c r="Q21" s="839"/>
      <c r="R21" s="839"/>
      <c r="S21" s="839"/>
      <c r="T21" s="839"/>
      <c r="U21" s="839"/>
      <c r="V21" s="839"/>
      <c r="W21" s="839"/>
      <c r="X21" s="839"/>
      <c r="Y21" s="840"/>
      <c r="Z21" s="838"/>
      <c r="AA21" s="839"/>
      <c r="AB21" s="839"/>
      <c r="AC21" s="839"/>
      <c r="AD21" s="839"/>
      <c r="AE21" s="839"/>
      <c r="AF21" s="839"/>
      <c r="AG21" s="839"/>
      <c r="AH21" s="839"/>
      <c r="AI21" s="839"/>
      <c r="AJ21" s="839"/>
      <c r="AK21" s="840"/>
      <c r="AL21" s="177"/>
      <c r="AN21" s="122"/>
      <c r="AO21" s="122"/>
      <c r="AP21" s="122"/>
      <c r="AQ21" s="122"/>
      <c r="AR21" s="122"/>
      <c r="AS21" s="122"/>
      <c r="AT21" s="122"/>
      <c r="AU21" s="122"/>
      <c r="AV21" s="122"/>
      <c r="AW21" s="122"/>
      <c r="AX21" s="122"/>
      <c r="AY21" s="122"/>
      <c r="AZ21" s="122"/>
      <c r="BA21" s="122"/>
      <c r="BB21" s="122"/>
      <c r="BC21" s="122"/>
      <c r="BD21" s="122"/>
      <c r="BE21" s="122"/>
      <c r="BF21" s="122"/>
      <c r="BG21" s="122"/>
      <c r="BH21" s="122"/>
      <c r="BI21" s="122"/>
      <c r="BJ21" s="122"/>
      <c r="BK21" s="122"/>
      <c r="BL21" s="122"/>
      <c r="BM21" s="122"/>
      <c r="BN21" s="122"/>
    </row>
    <row r="22" spans="2:66" s="13" customFormat="1" ht="20.100000000000001" customHeight="1">
      <c r="C22" s="841"/>
      <c r="D22" s="842"/>
      <c r="E22" s="842"/>
      <c r="F22" s="842"/>
      <c r="G22" s="842"/>
      <c r="H22" s="842"/>
      <c r="I22" s="842"/>
      <c r="J22" s="842"/>
      <c r="K22" s="842"/>
      <c r="L22" s="843"/>
      <c r="M22" s="841"/>
      <c r="N22" s="842"/>
      <c r="O22" s="842"/>
      <c r="P22" s="842"/>
      <c r="Q22" s="842"/>
      <c r="R22" s="842"/>
      <c r="S22" s="842"/>
      <c r="T22" s="842"/>
      <c r="U22" s="842"/>
      <c r="V22" s="842"/>
      <c r="W22" s="842"/>
      <c r="X22" s="842"/>
      <c r="Y22" s="843"/>
      <c r="Z22" s="841"/>
      <c r="AA22" s="842"/>
      <c r="AB22" s="842"/>
      <c r="AC22" s="842"/>
      <c r="AD22" s="842"/>
      <c r="AE22" s="842"/>
      <c r="AF22" s="842"/>
      <c r="AG22" s="842"/>
      <c r="AH22" s="842"/>
      <c r="AI22" s="842"/>
      <c r="AJ22" s="842"/>
      <c r="AK22" s="843"/>
      <c r="AL22" s="177"/>
      <c r="AN22" s="122"/>
      <c r="AO22" s="122"/>
      <c r="AP22" s="122"/>
      <c r="AQ22" s="122"/>
      <c r="AR22" s="122"/>
      <c r="AS22" s="122"/>
      <c r="AT22" s="122"/>
      <c r="AU22" s="122"/>
      <c r="AV22" s="122"/>
      <c r="AW22" s="122"/>
      <c r="AX22" s="122"/>
      <c r="AY22" s="122"/>
      <c r="AZ22" s="122"/>
      <c r="BA22" s="122"/>
      <c r="BB22" s="122"/>
      <c r="BC22" s="122"/>
      <c r="BD22" s="122"/>
      <c r="BE22" s="122"/>
      <c r="BF22" s="122"/>
      <c r="BG22" s="122"/>
      <c r="BH22" s="122"/>
      <c r="BI22" s="122"/>
      <c r="BJ22" s="122"/>
      <c r="BK22" s="122"/>
      <c r="BL22" s="122"/>
      <c r="BM22" s="122"/>
      <c r="BN22" s="122"/>
    </row>
    <row r="23" spans="2:66" s="13" customFormat="1" ht="20.100000000000001" customHeight="1">
      <c r="C23" s="844"/>
      <c r="D23" s="845"/>
      <c r="E23" s="845"/>
      <c r="F23" s="845"/>
      <c r="G23" s="845"/>
      <c r="H23" s="845"/>
      <c r="I23" s="845"/>
      <c r="J23" s="845"/>
      <c r="K23" s="845"/>
      <c r="L23" s="846"/>
      <c r="M23" s="844"/>
      <c r="N23" s="845"/>
      <c r="O23" s="845"/>
      <c r="P23" s="845"/>
      <c r="Q23" s="845"/>
      <c r="R23" s="845"/>
      <c r="S23" s="845"/>
      <c r="T23" s="845"/>
      <c r="U23" s="845"/>
      <c r="V23" s="845"/>
      <c r="W23" s="845"/>
      <c r="X23" s="845"/>
      <c r="Y23" s="846"/>
      <c r="Z23" s="844"/>
      <c r="AA23" s="845"/>
      <c r="AB23" s="845"/>
      <c r="AC23" s="845"/>
      <c r="AD23" s="845"/>
      <c r="AE23" s="845"/>
      <c r="AF23" s="845"/>
      <c r="AG23" s="845"/>
      <c r="AH23" s="845"/>
      <c r="AI23" s="845"/>
      <c r="AJ23" s="845"/>
      <c r="AK23" s="846"/>
      <c r="AL23" s="177"/>
      <c r="AN23" s="122"/>
      <c r="AO23" s="122"/>
      <c r="AP23" s="122"/>
      <c r="AQ23" s="122"/>
      <c r="AR23" s="122"/>
      <c r="AS23" s="122"/>
      <c r="AT23" s="122"/>
      <c r="AU23" s="122"/>
      <c r="AV23" s="122"/>
      <c r="AW23" s="122"/>
      <c r="AX23" s="122"/>
      <c r="AY23" s="122"/>
      <c r="AZ23" s="122"/>
      <c r="BA23" s="122"/>
      <c r="BB23" s="122"/>
      <c r="BC23" s="122"/>
      <c r="BD23" s="122"/>
      <c r="BE23" s="122"/>
      <c r="BF23" s="122"/>
      <c r="BG23" s="122"/>
      <c r="BH23" s="122"/>
      <c r="BI23" s="122"/>
      <c r="BJ23" s="122"/>
      <c r="BK23" s="122"/>
      <c r="BL23" s="122"/>
      <c r="BM23" s="122"/>
      <c r="BN23" s="122"/>
    </row>
    <row r="24" spans="2:66" s="13" customFormat="1" ht="20.100000000000001" customHeight="1">
      <c r="C24" s="841"/>
      <c r="D24" s="842"/>
      <c r="E24" s="842"/>
      <c r="F24" s="842"/>
      <c r="G24" s="842"/>
      <c r="H24" s="842"/>
      <c r="I24" s="842"/>
      <c r="J24" s="842"/>
      <c r="K24" s="842"/>
      <c r="L24" s="843"/>
      <c r="M24" s="841"/>
      <c r="N24" s="842"/>
      <c r="O24" s="842"/>
      <c r="P24" s="842"/>
      <c r="Q24" s="842"/>
      <c r="R24" s="842"/>
      <c r="S24" s="842"/>
      <c r="T24" s="842"/>
      <c r="U24" s="842"/>
      <c r="V24" s="842"/>
      <c r="W24" s="842"/>
      <c r="X24" s="842"/>
      <c r="Y24" s="843"/>
      <c r="Z24" s="841"/>
      <c r="AA24" s="842"/>
      <c r="AB24" s="842"/>
      <c r="AC24" s="842"/>
      <c r="AD24" s="842"/>
      <c r="AE24" s="842"/>
      <c r="AF24" s="842"/>
      <c r="AG24" s="842"/>
      <c r="AH24" s="842"/>
      <c r="AI24" s="842"/>
      <c r="AJ24" s="842"/>
      <c r="AK24" s="843"/>
      <c r="AL24" s="177"/>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2"/>
      <c r="BM24" s="122"/>
      <c r="BN24" s="122"/>
    </row>
    <row r="25" spans="2:66" s="13" customFormat="1" ht="20.100000000000001" customHeight="1">
      <c r="C25" s="841"/>
      <c r="D25" s="842"/>
      <c r="E25" s="842"/>
      <c r="F25" s="842"/>
      <c r="G25" s="842"/>
      <c r="H25" s="842"/>
      <c r="I25" s="842"/>
      <c r="J25" s="842"/>
      <c r="K25" s="842"/>
      <c r="L25" s="843"/>
      <c r="M25" s="841"/>
      <c r="N25" s="842"/>
      <c r="O25" s="842"/>
      <c r="P25" s="842"/>
      <c r="Q25" s="842"/>
      <c r="R25" s="842"/>
      <c r="S25" s="842"/>
      <c r="T25" s="842"/>
      <c r="U25" s="842"/>
      <c r="V25" s="842"/>
      <c r="W25" s="842"/>
      <c r="X25" s="842"/>
      <c r="Y25" s="843"/>
      <c r="Z25" s="841"/>
      <c r="AA25" s="842"/>
      <c r="AB25" s="842"/>
      <c r="AC25" s="842"/>
      <c r="AD25" s="842"/>
      <c r="AE25" s="842"/>
      <c r="AF25" s="842"/>
      <c r="AG25" s="842"/>
      <c r="AH25" s="842"/>
      <c r="AI25" s="842"/>
      <c r="AJ25" s="842"/>
      <c r="AK25" s="843"/>
      <c r="AL25" s="177"/>
      <c r="AN25" s="122"/>
      <c r="AO25" s="122"/>
      <c r="AP25" s="122"/>
      <c r="AQ25" s="122"/>
      <c r="AR25" s="122"/>
      <c r="AS25" s="122"/>
      <c r="AT25" s="122"/>
      <c r="AU25" s="122"/>
      <c r="AV25" s="122"/>
      <c r="AW25" s="122"/>
      <c r="AX25" s="122"/>
      <c r="AY25" s="122"/>
      <c r="AZ25" s="122"/>
      <c r="BA25" s="122"/>
      <c r="BB25" s="122"/>
      <c r="BC25" s="122"/>
      <c r="BD25" s="122"/>
      <c r="BE25" s="122"/>
      <c r="BF25" s="122"/>
      <c r="BG25" s="122"/>
      <c r="BH25" s="122"/>
      <c r="BI25" s="122"/>
      <c r="BJ25" s="122"/>
      <c r="BK25" s="122"/>
      <c r="BL25" s="122"/>
      <c r="BM25" s="122"/>
      <c r="BN25" s="122"/>
    </row>
    <row r="26" spans="2:66" s="13" customFormat="1" ht="20.100000000000001" customHeight="1">
      <c r="C26" s="844"/>
      <c r="D26" s="845"/>
      <c r="E26" s="845"/>
      <c r="F26" s="845"/>
      <c r="G26" s="845"/>
      <c r="H26" s="845"/>
      <c r="I26" s="845"/>
      <c r="J26" s="845"/>
      <c r="K26" s="845"/>
      <c r="L26" s="846"/>
      <c r="M26" s="844"/>
      <c r="N26" s="845"/>
      <c r="O26" s="845"/>
      <c r="P26" s="845"/>
      <c r="Q26" s="845"/>
      <c r="R26" s="845"/>
      <c r="S26" s="845"/>
      <c r="T26" s="845"/>
      <c r="U26" s="845"/>
      <c r="V26" s="845"/>
      <c r="W26" s="845"/>
      <c r="X26" s="845"/>
      <c r="Y26" s="846"/>
      <c r="Z26" s="844"/>
      <c r="AA26" s="845"/>
      <c r="AB26" s="845"/>
      <c r="AC26" s="845"/>
      <c r="AD26" s="845"/>
      <c r="AE26" s="845"/>
      <c r="AF26" s="845"/>
      <c r="AG26" s="845"/>
      <c r="AH26" s="845"/>
      <c r="AI26" s="845"/>
      <c r="AJ26" s="845"/>
      <c r="AK26" s="846"/>
      <c r="AL26" s="177"/>
      <c r="AN26" s="122"/>
      <c r="AO26" s="122"/>
      <c r="AP26" s="122"/>
      <c r="AQ26" s="122"/>
      <c r="AR26" s="122"/>
      <c r="AS26" s="122"/>
      <c r="AT26" s="122"/>
      <c r="AU26" s="122"/>
      <c r="AV26" s="122"/>
      <c r="AW26" s="122"/>
      <c r="AX26" s="122"/>
      <c r="AY26" s="122"/>
      <c r="AZ26" s="122"/>
      <c r="BA26" s="122"/>
      <c r="BB26" s="122"/>
      <c r="BC26" s="122"/>
      <c r="BD26" s="122"/>
      <c r="BE26" s="122"/>
      <c r="BF26" s="122"/>
      <c r="BG26" s="122"/>
      <c r="BH26" s="122"/>
      <c r="BI26" s="122"/>
      <c r="BJ26" s="122"/>
      <c r="BK26" s="122"/>
      <c r="BL26" s="122"/>
      <c r="BM26" s="122"/>
      <c r="BN26" s="122"/>
    </row>
    <row r="27" spans="2:66" s="13" customFormat="1" ht="20.100000000000001" customHeight="1">
      <c r="C27" s="838"/>
      <c r="D27" s="839"/>
      <c r="E27" s="839"/>
      <c r="F27" s="839"/>
      <c r="G27" s="839"/>
      <c r="H27" s="839"/>
      <c r="I27" s="839"/>
      <c r="J27" s="839"/>
      <c r="K27" s="839"/>
      <c r="L27" s="840"/>
      <c r="M27" s="838"/>
      <c r="N27" s="839"/>
      <c r="O27" s="839"/>
      <c r="P27" s="839"/>
      <c r="Q27" s="839"/>
      <c r="R27" s="839"/>
      <c r="S27" s="839"/>
      <c r="T27" s="839"/>
      <c r="U27" s="839"/>
      <c r="V27" s="839"/>
      <c r="W27" s="839"/>
      <c r="X27" s="839"/>
      <c r="Y27" s="840"/>
      <c r="Z27" s="838"/>
      <c r="AA27" s="839"/>
      <c r="AB27" s="839"/>
      <c r="AC27" s="839"/>
      <c r="AD27" s="839"/>
      <c r="AE27" s="839"/>
      <c r="AF27" s="839"/>
      <c r="AG27" s="839"/>
      <c r="AH27" s="839"/>
      <c r="AI27" s="839"/>
      <c r="AJ27" s="839"/>
      <c r="AK27" s="840"/>
      <c r="AL27" s="177"/>
      <c r="AN27" s="122"/>
      <c r="AO27" s="122"/>
      <c r="AP27" s="122"/>
      <c r="AQ27" s="122"/>
      <c r="AR27" s="122"/>
      <c r="AS27" s="122"/>
      <c r="AT27" s="122"/>
      <c r="AU27" s="122"/>
      <c r="AV27" s="122"/>
      <c r="AW27" s="122"/>
      <c r="AX27" s="122"/>
      <c r="AY27" s="122"/>
      <c r="AZ27" s="122"/>
      <c r="BA27" s="122"/>
      <c r="BB27" s="122"/>
      <c r="BC27" s="122"/>
      <c r="BD27" s="122"/>
      <c r="BE27" s="122"/>
      <c r="BF27" s="122"/>
      <c r="BG27" s="122"/>
      <c r="BH27" s="122"/>
      <c r="BI27" s="122"/>
      <c r="BJ27" s="122"/>
      <c r="BK27" s="122"/>
      <c r="BL27" s="122"/>
      <c r="BM27" s="122"/>
      <c r="BN27" s="122"/>
    </row>
    <row r="28" spans="2:66" s="13" customFormat="1" ht="20.100000000000001" customHeight="1">
      <c r="C28" s="841"/>
      <c r="D28" s="842"/>
      <c r="E28" s="842"/>
      <c r="F28" s="842"/>
      <c r="G28" s="842"/>
      <c r="H28" s="842"/>
      <c r="I28" s="842"/>
      <c r="J28" s="842"/>
      <c r="K28" s="842"/>
      <c r="L28" s="843"/>
      <c r="M28" s="841"/>
      <c r="N28" s="842"/>
      <c r="O28" s="842"/>
      <c r="P28" s="842"/>
      <c r="Q28" s="842"/>
      <c r="R28" s="842"/>
      <c r="S28" s="842"/>
      <c r="T28" s="842"/>
      <c r="U28" s="842"/>
      <c r="V28" s="842"/>
      <c r="W28" s="842"/>
      <c r="X28" s="842"/>
      <c r="Y28" s="843"/>
      <c r="Z28" s="841"/>
      <c r="AA28" s="842"/>
      <c r="AB28" s="842"/>
      <c r="AC28" s="842"/>
      <c r="AD28" s="842"/>
      <c r="AE28" s="842"/>
      <c r="AF28" s="842"/>
      <c r="AG28" s="842"/>
      <c r="AH28" s="842"/>
      <c r="AI28" s="842"/>
      <c r="AJ28" s="842"/>
      <c r="AK28" s="843"/>
      <c r="AL28" s="177"/>
      <c r="AN28" s="122"/>
      <c r="AO28" s="122"/>
      <c r="AP28" s="122"/>
      <c r="AQ28" s="122"/>
      <c r="AR28" s="122"/>
      <c r="AS28" s="122"/>
      <c r="AT28" s="122"/>
      <c r="AU28" s="122"/>
      <c r="AV28" s="122"/>
      <c r="AW28" s="122"/>
      <c r="AX28" s="122"/>
      <c r="AY28" s="122"/>
      <c r="AZ28" s="122"/>
      <c r="BA28" s="122"/>
      <c r="BB28" s="122"/>
      <c r="BC28" s="122"/>
      <c r="BD28" s="122"/>
      <c r="BE28" s="122"/>
      <c r="BF28" s="122"/>
      <c r="BG28" s="122"/>
      <c r="BH28" s="122"/>
      <c r="BI28" s="122"/>
      <c r="BJ28" s="122"/>
      <c r="BK28" s="122"/>
      <c r="BL28" s="122"/>
      <c r="BM28" s="122"/>
      <c r="BN28" s="122"/>
    </row>
    <row r="29" spans="2:66" s="4" customFormat="1" ht="20.100000000000001" customHeight="1">
      <c r="C29" s="896"/>
      <c r="D29" s="897"/>
      <c r="E29" s="897"/>
      <c r="F29" s="897"/>
      <c r="G29" s="897"/>
      <c r="H29" s="897"/>
      <c r="I29" s="897"/>
      <c r="J29" s="897"/>
      <c r="K29" s="897"/>
      <c r="L29" s="898"/>
      <c r="M29" s="896"/>
      <c r="N29" s="897"/>
      <c r="O29" s="897"/>
      <c r="P29" s="897"/>
      <c r="Q29" s="897"/>
      <c r="R29" s="897"/>
      <c r="S29" s="897"/>
      <c r="T29" s="897"/>
      <c r="U29" s="897"/>
      <c r="V29" s="897"/>
      <c r="W29" s="897"/>
      <c r="X29" s="897"/>
      <c r="Y29" s="898"/>
      <c r="Z29" s="896"/>
      <c r="AA29" s="897"/>
      <c r="AB29" s="897"/>
      <c r="AC29" s="897"/>
      <c r="AD29" s="897"/>
      <c r="AE29" s="897"/>
      <c r="AF29" s="897"/>
      <c r="AG29" s="897"/>
      <c r="AH29" s="897"/>
      <c r="AI29" s="897"/>
      <c r="AJ29" s="897"/>
      <c r="AK29" s="898"/>
      <c r="AL29" s="177"/>
      <c r="AN29" s="118"/>
      <c r="AO29" s="118"/>
      <c r="AP29" s="118"/>
      <c r="AQ29" s="118"/>
      <c r="AR29" s="118"/>
      <c r="AS29" s="118"/>
      <c r="AT29" s="118"/>
      <c r="AU29" s="118"/>
      <c r="AV29" s="118"/>
      <c r="AW29" s="118"/>
      <c r="AX29" s="118"/>
      <c r="AY29" s="118"/>
      <c r="AZ29" s="118"/>
      <c r="BA29" s="118"/>
      <c r="BB29" s="118"/>
      <c r="BC29" s="118"/>
      <c r="BD29" s="118"/>
      <c r="BE29" s="118"/>
      <c r="BF29" s="118"/>
      <c r="BG29" s="118"/>
      <c r="BH29" s="118"/>
      <c r="BI29" s="118"/>
      <c r="BJ29" s="118"/>
      <c r="BK29" s="118"/>
      <c r="BL29" s="118"/>
      <c r="BM29" s="118"/>
      <c r="BN29" s="118"/>
    </row>
    <row r="30" spans="2:66" s="4" customFormat="1" ht="20.100000000000001" customHeight="1">
      <c r="C30" s="177"/>
      <c r="D30" s="177"/>
      <c r="E30" s="177"/>
      <c r="F30" s="177"/>
      <c r="G30" s="177"/>
      <c r="H30" s="177"/>
      <c r="I30" s="177"/>
      <c r="J30" s="177"/>
      <c r="K30" s="177"/>
      <c r="L30" s="177"/>
      <c r="M30" s="177"/>
      <c r="N30" s="177"/>
      <c r="O30" s="177"/>
      <c r="P30" s="177"/>
      <c r="Q30" s="177"/>
      <c r="R30" s="177"/>
      <c r="S30" s="177"/>
      <c r="T30" s="177"/>
      <c r="U30" s="177"/>
      <c r="V30" s="177"/>
      <c r="W30" s="177"/>
      <c r="X30" s="177"/>
      <c r="Y30" s="177"/>
      <c r="Z30" s="177"/>
      <c r="AA30" s="177"/>
      <c r="AB30" s="177"/>
      <c r="AC30" s="177"/>
      <c r="AD30" s="177"/>
      <c r="AE30" s="177"/>
      <c r="AF30" s="177"/>
      <c r="AG30" s="177"/>
      <c r="AH30" s="177"/>
      <c r="AI30" s="177"/>
      <c r="AJ30" s="177"/>
      <c r="AK30" s="177"/>
      <c r="AL30" s="177"/>
      <c r="AN30" s="118"/>
      <c r="AO30" s="118"/>
      <c r="AP30" s="118"/>
      <c r="AQ30" s="118"/>
      <c r="AR30" s="118"/>
      <c r="AS30" s="118"/>
      <c r="AT30" s="118"/>
      <c r="AU30" s="118"/>
      <c r="AV30" s="118"/>
      <c r="AW30" s="118"/>
      <c r="AX30" s="118"/>
      <c r="AY30" s="118"/>
      <c r="AZ30" s="118"/>
      <c r="BA30" s="118"/>
      <c r="BB30" s="118"/>
      <c r="BC30" s="118"/>
      <c r="BD30" s="118"/>
      <c r="BE30" s="118"/>
      <c r="BF30" s="118"/>
      <c r="BG30" s="118"/>
      <c r="BH30" s="118"/>
      <c r="BI30" s="118"/>
      <c r="BJ30" s="118"/>
      <c r="BK30" s="118"/>
      <c r="BL30" s="118"/>
      <c r="BM30" s="118"/>
      <c r="BN30" s="118"/>
    </row>
    <row r="31" spans="2:66" s="464" customFormat="1" ht="20.100000000000001" customHeight="1">
      <c r="B31" s="587" t="s">
        <v>939</v>
      </c>
      <c r="C31" s="587"/>
      <c r="D31" s="587"/>
      <c r="E31" s="587"/>
      <c r="F31" s="587"/>
      <c r="G31" s="587"/>
      <c r="H31" s="587"/>
      <c r="I31" s="587"/>
      <c r="J31" s="587"/>
      <c r="K31" s="587"/>
      <c r="L31" s="587"/>
      <c r="M31" s="587"/>
      <c r="N31" s="587"/>
      <c r="O31" s="587"/>
      <c r="P31" s="587"/>
      <c r="Q31" s="587"/>
      <c r="R31" s="587"/>
      <c r="S31" s="587"/>
      <c r="T31" s="587"/>
      <c r="U31" s="587"/>
      <c r="V31" s="587"/>
      <c r="W31" s="587"/>
      <c r="X31" s="587"/>
      <c r="Y31" s="587"/>
      <c r="Z31" s="587"/>
      <c r="AA31" s="587"/>
      <c r="AB31" s="587"/>
      <c r="AC31" s="587"/>
      <c r="AD31" s="587"/>
      <c r="AE31" s="587"/>
      <c r="AF31" s="587"/>
      <c r="AG31" s="587"/>
      <c r="AH31" s="587"/>
      <c r="AI31" s="587"/>
      <c r="AJ31" s="587"/>
      <c r="AK31" s="587"/>
    </row>
    <row r="32" spans="2:66" s="467" customFormat="1" ht="20.100000000000001" customHeight="1">
      <c r="B32" s="588"/>
      <c r="C32" s="813" t="s">
        <v>941</v>
      </c>
      <c r="D32" s="816"/>
      <c r="E32" s="817"/>
      <c r="F32" s="817"/>
      <c r="G32" s="817"/>
      <c r="H32" s="817"/>
      <c r="I32" s="817"/>
      <c r="J32" s="817"/>
      <c r="K32" s="817"/>
      <c r="L32" s="817"/>
      <c r="M32" s="817"/>
      <c r="N32" s="817"/>
      <c r="O32" s="817"/>
      <c r="P32" s="817"/>
      <c r="Q32" s="817"/>
      <c r="R32" s="817"/>
      <c r="S32" s="817"/>
      <c r="T32" s="817"/>
      <c r="U32" s="817"/>
      <c r="V32" s="817"/>
      <c r="W32" s="817"/>
      <c r="X32" s="817"/>
      <c r="Y32" s="817"/>
      <c r="Z32" s="817"/>
      <c r="AA32" s="817"/>
      <c r="AB32" s="817"/>
      <c r="AC32" s="817"/>
      <c r="AD32" s="817"/>
      <c r="AE32" s="817"/>
      <c r="AF32" s="817"/>
      <c r="AG32" s="817"/>
      <c r="AH32" s="817"/>
      <c r="AI32" s="817"/>
      <c r="AJ32" s="817"/>
      <c r="AK32" s="818"/>
      <c r="AL32" s="466"/>
    </row>
    <row r="33" spans="1:66" s="467" customFormat="1" ht="20.100000000000001" customHeight="1">
      <c r="B33" s="588"/>
      <c r="C33" s="814"/>
      <c r="D33" s="819"/>
      <c r="E33" s="820"/>
      <c r="F33" s="820"/>
      <c r="G33" s="820"/>
      <c r="H33" s="820"/>
      <c r="I33" s="820"/>
      <c r="J33" s="820"/>
      <c r="K33" s="820"/>
      <c r="L33" s="820"/>
      <c r="M33" s="820"/>
      <c r="N33" s="820"/>
      <c r="O33" s="820"/>
      <c r="P33" s="820"/>
      <c r="Q33" s="820"/>
      <c r="R33" s="820"/>
      <c r="S33" s="820"/>
      <c r="T33" s="820"/>
      <c r="U33" s="820"/>
      <c r="V33" s="820"/>
      <c r="W33" s="820"/>
      <c r="X33" s="820"/>
      <c r="Y33" s="820"/>
      <c r="Z33" s="820"/>
      <c r="AA33" s="820"/>
      <c r="AB33" s="820"/>
      <c r="AC33" s="820"/>
      <c r="AD33" s="820"/>
      <c r="AE33" s="820"/>
      <c r="AF33" s="820"/>
      <c r="AG33" s="820"/>
      <c r="AH33" s="820"/>
      <c r="AI33" s="820"/>
      <c r="AJ33" s="820"/>
      <c r="AK33" s="821"/>
      <c r="AL33" s="466"/>
    </row>
    <row r="34" spans="1:66" s="467" customFormat="1" ht="20.100000000000001" customHeight="1">
      <c r="B34" s="588"/>
      <c r="C34" s="814"/>
      <c r="D34" s="819"/>
      <c r="E34" s="820"/>
      <c r="F34" s="820"/>
      <c r="G34" s="820"/>
      <c r="H34" s="820"/>
      <c r="I34" s="820"/>
      <c r="J34" s="820"/>
      <c r="K34" s="820"/>
      <c r="L34" s="820"/>
      <c r="M34" s="820"/>
      <c r="N34" s="820"/>
      <c r="O34" s="820"/>
      <c r="P34" s="820"/>
      <c r="Q34" s="820"/>
      <c r="R34" s="820"/>
      <c r="S34" s="820"/>
      <c r="T34" s="820"/>
      <c r="U34" s="820"/>
      <c r="V34" s="820"/>
      <c r="W34" s="820"/>
      <c r="X34" s="820"/>
      <c r="Y34" s="820"/>
      <c r="Z34" s="820"/>
      <c r="AA34" s="820"/>
      <c r="AB34" s="820"/>
      <c r="AC34" s="820"/>
      <c r="AD34" s="820"/>
      <c r="AE34" s="820"/>
      <c r="AF34" s="820"/>
      <c r="AG34" s="820"/>
      <c r="AH34" s="820"/>
      <c r="AI34" s="820"/>
      <c r="AJ34" s="820"/>
      <c r="AK34" s="821"/>
      <c r="AL34" s="466"/>
    </row>
    <row r="35" spans="1:66" s="467" customFormat="1" ht="20.100000000000001" customHeight="1">
      <c r="B35" s="588"/>
      <c r="C35" s="814"/>
      <c r="D35" s="819"/>
      <c r="E35" s="820"/>
      <c r="F35" s="820"/>
      <c r="G35" s="820"/>
      <c r="H35" s="820"/>
      <c r="I35" s="820"/>
      <c r="J35" s="820"/>
      <c r="K35" s="820"/>
      <c r="L35" s="820"/>
      <c r="M35" s="820"/>
      <c r="N35" s="820"/>
      <c r="O35" s="820"/>
      <c r="P35" s="820"/>
      <c r="Q35" s="820"/>
      <c r="R35" s="820"/>
      <c r="S35" s="820"/>
      <c r="T35" s="820"/>
      <c r="U35" s="820"/>
      <c r="V35" s="820"/>
      <c r="W35" s="820"/>
      <c r="X35" s="820"/>
      <c r="Y35" s="820"/>
      <c r="Z35" s="820"/>
      <c r="AA35" s="820"/>
      <c r="AB35" s="820"/>
      <c r="AC35" s="820"/>
      <c r="AD35" s="820"/>
      <c r="AE35" s="820"/>
      <c r="AF35" s="820"/>
      <c r="AG35" s="820"/>
      <c r="AH35" s="820"/>
      <c r="AI35" s="820"/>
      <c r="AJ35" s="820"/>
      <c r="AK35" s="821"/>
      <c r="AL35" s="466"/>
    </row>
    <row r="36" spans="1:66" s="467" customFormat="1" ht="20.100000000000001" customHeight="1">
      <c r="B36" s="588"/>
      <c r="C36" s="815"/>
      <c r="D36" s="822"/>
      <c r="E36" s="823"/>
      <c r="F36" s="823"/>
      <c r="G36" s="823"/>
      <c r="H36" s="823"/>
      <c r="I36" s="823"/>
      <c r="J36" s="823"/>
      <c r="K36" s="823"/>
      <c r="L36" s="823"/>
      <c r="M36" s="823"/>
      <c r="N36" s="823"/>
      <c r="O36" s="823"/>
      <c r="P36" s="823"/>
      <c r="Q36" s="823"/>
      <c r="R36" s="823"/>
      <c r="S36" s="823"/>
      <c r="T36" s="823"/>
      <c r="U36" s="823"/>
      <c r="V36" s="823"/>
      <c r="W36" s="823"/>
      <c r="X36" s="823"/>
      <c r="Y36" s="823"/>
      <c r="Z36" s="823"/>
      <c r="AA36" s="823"/>
      <c r="AB36" s="823"/>
      <c r="AC36" s="823"/>
      <c r="AD36" s="823"/>
      <c r="AE36" s="823"/>
      <c r="AF36" s="823"/>
      <c r="AG36" s="823"/>
      <c r="AH36" s="823"/>
      <c r="AI36" s="823"/>
      <c r="AJ36" s="823"/>
      <c r="AK36" s="824"/>
      <c r="AL36" s="466"/>
    </row>
    <row r="37" spans="1:66" s="467" customFormat="1" ht="20.100000000000001" customHeight="1">
      <c r="B37" s="588"/>
      <c r="C37" s="813" t="s">
        <v>942</v>
      </c>
      <c r="D37" s="816"/>
      <c r="E37" s="817"/>
      <c r="F37" s="817"/>
      <c r="G37" s="817"/>
      <c r="H37" s="817"/>
      <c r="I37" s="817"/>
      <c r="J37" s="817"/>
      <c r="K37" s="817"/>
      <c r="L37" s="817"/>
      <c r="M37" s="817"/>
      <c r="N37" s="817"/>
      <c r="O37" s="817"/>
      <c r="P37" s="817"/>
      <c r="Q37" s="817"/>
      <c r="R37" s="817"/>
      <c r="S37" s="817"/>
      <c r="T37" s="817"/>
      <c r="U37" s="817"/>
      <c r="V37" s="817"/>
      <c r="W37" s="817"/>
      <c r="X37" s="817"/>
      <c r="Y37" s="817"/>
      <c r="Z37" s="817"/>
      <c r="AA37" s="817"/>
      <c r="AB37" s="817"/>
      <c r="AC37" s="817"/>
      <c r="AD37" s="817"/>
      <c r="AE37" s="817"/>
      <c r="AF37" s="817"/>
      <c r="AG37" s="817"/>
      <c r="AH37" s="817"/>
      <c r="AI37" s="817"/>
      <c r="AJ37" s="817"/>
      <c r="AK37" s="818"/>
      <c r="AL37" s="466"/>
    </row>
    <row r="38" spans="1:66" s="467" customFormat="1" ht="20.100000000000001" customHeight="1">
      <c r="B38" s="588"/>
      <c r="C38" s="814"/>
      <c r="D38" s="819"/>
      <c r="E38" s="820"/>
      <c r="F38" s="820"/>
      <c r="G38" s="820"/>
      <c r="H38" s="820"/>
      <c r="I38" s="820"/>
      <c r="J38" s="820"/>
      <c r="K38" s="820"/>
      <c r="L38" s="820"/>
      <c r="M38" s="820"/>
      <c r="N38" s="820"/>
      <c r="O38" s="820"/>
      <c r="P38" s="820"/>
      <c r="Q38" s="820"/>
      <c r="R38" s="820"/>
      <c r="S38" s="820"/>
      <c r="T38" s="820"/>
      <c r="U38" s="820"/>
      <c r="V38" s="820"/>
      <c r="W38" s="820"/>
      <c r="X38" s="820"/>
      <c r="Y38" s="820"/>
      <c r="Z38" s="820"/>
      <c r="AA38" s="820"/>
      <c r="AB38" s="820"/>
      <c r="AC38" s="820"/>
      <c r="AD38" s="820"/>
      <c r="AE38" s="820"/>
      <c r="AF38" s="820"/>
      <c r="AG38" s="820"/>
      <c r="AH38" s="820"/>
      <c r="AI38" s="820"/>
      <c r="AJ38" s="820"/>
      <c r="AK38" s="821"/>
      <c r="AL38" s="466"/>
    </row>
    <row r="39" spans="1:66" s="467" customFormat="1" ht="20.100000000000001" customHeight="1">
      <c r="B39" s="588"/>
      <c r="C39" s="814"/>
      <c r="D39" s="819"/>
      <c r="E39" s="820"/>
      <c r="F39" s="820"/>
      <c r="G39" s="820"/>
      <c r="H39" s="820"/>
      <c r="I39" s="820"/>
      <c r="J39" s="820"/>
      <c r="K39" s="820"/>
      <c r="L39" s="820"/>
      <c r="M39" s="820"/>
      <c r="N39" s="820"/>
      <c r="O39" s="820"/>
      <c r="P39" s="820"/>
      <c r="Q39" s="820"/>
      <c r="R39" s="820"/>
      <c r="S39" s="820"/>
      <c r="T39" s="820"/>
      <c r="U39" s="820"/>
      <c r="V39" s="820"/>
      <c r="W39" s="820"/>
      <c r="X39" s="820"/>
      <c r="Y39" s="820"/>
      <c r="Z39" s="820"/>
      <c r="AA39" s="820"/>
      <c r="AB39" s="820"/>
      <c r="AC39" s="820"/>
      <c r="AD39" s="820"/>
      <c r="AE39" s="820"/>
      <c r="AF39" s="820"/>
      <c r="AG39" s="820"/>
      <c r="AH39" s="820"/>
      <c r="AI39" s="820"/>
      <c r="AJ39" s="820"/>
      <c r="AK39" s="821"/>
      <c r="AL39" s="466"/>
    </row>
    <row r="40" spans="1:66" s="467" customFormat="1" ht="20.100000000000001" customHeight="1">
      <c r="B40" s="588"/>
      <c r="C40" s="814"/>
      <c r="D40" s="819"/>
      <c r="E40" s="820"/>
      <c r="F40" s="820"/>
      <c r="G40" s="820"/>
      <c r="H40" s="820"/>
      <c r="I40" s="820"/>
      <c r="J40" s="820"/>
      <c r="K40" s="820"/>
      <c r="L40" s="820"/>
      <c r="M40" s="820"/>
      <c r="N40" s="820"/>
      <c r="O40" s="820"/>
      <c r="P40" s="820"/>
      <c r="Q40" s="820"/>
      <c r="R40" s="820"/>
      <c r="S40" s="820"/>
      <c r="T40" s="820"/>
      <c r="U40" s="820"/>
      <c r="V40" s="820"/>
      <c r="W40" s="820"/>
      <c r="X40" s="820"/>
      <c r="Y40" s="820"/>
      <c r="Z40" s="820"/>
      <c r="AA40" s="820"/>
      <c r="AB40" s="820"/>
      <c r="AC40" s="820"/>
      <c r="AD40" s="820"/>
      <c r="AE40" s="820"/>
      <c r="AF40" s="820"/>
      <c r="AG40" s="820"/>
      <c r="AH40" s="820"/>
      <c r="AI40" s="820"/>
      <c r="AJ40" s="820"/>
      <c r="AK40" s="821"/>
      <c r="AL40" s="466"/>
    </row>
    <row r="41" spans="1:66" s="467" customFormat="1" ht="20.100000000000001" customHeight="1">
      <c r="B41" s="588"/>
      <c r="C41" s="815"/>
      <c r="D41" s="822"/>
      <c r="E41" s="823"/>
      <c r="F41" s="823"/>
      <c r="G41" s="823"/>
      <c r="H41" s="823"/>
      <c r="I41" s="823"/>
      <c r="J41" s="823"/>
      <c r="K41" s="823"/>
      <c r="L41" s="823"/>
      <c r="M41" s="823"/>
      <c r="N41" s="823"/>
      <c r="O41" s="823"/>
      <c r="P41" s="823"/>
      <c r="Q41" s="823"/>
      <c r="R41" s="823"/>
      <c r="S41" s="823"/>
      <c r="T41" s="823"/>
      <c r="U41" s="823"/>
      <c r="V41" s="823"/>
      <c r="W41" s="823"/>
      <c r="X41" s="823"/>
      <c r="Y41" s="823"/>
      <c r="Z41" s="823"/>
      <c r="AA41" s="823"/>
      <c r="AB41" s="823"/>
      <c r="AC41" s="823"/>
      <c r="AD41" s="823"/>
      <c r="AE41" s="823"/>
      <c r="AF41" s="823"/>
      <c r="AG41" s="823"/>
      <c r="AH41" s="823"/>
      <c r="AI41" s="823"/>
      <c r="AJ41" s="823"/>
      <c r="AK41" s="824"/>
      <c r="AL41" s="466"/>
    </row>
    <row r="42" spans="1:66" s="3" customFormat="1" ht="20.100000000000001" customHeight="1">
      <c r="A42" s="528"/>
      <c r="B42" s="3" t="s">
        <v>943</v>
      </c>
    </row>
    <row r="43" spans="1:66" s="4" customFormat="1" ht="20.100000000000001" customHeight="1">
      <c r="B43" s="3"/>
      <c r="C43" s="3" t="s">
        <v>94</v>
      </c>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50"/>
      <c r="AK43" s="3"/>
      <c r="AL43" s="3"/>
    </row>
    <row r="44" spans="1:66" s="4" customFormat="1" ht="20.100000000000001" customHeight="1">
      <c r="C44" s="828" t="s">
        <v>216</v>
      </c>
      <c r="D44" s="829"/>
      <c r="E44" s="830"/>
      <c r="F44" s="144" t="s">
        <v>374</v>
      </c>
      <c r="G44" s="145"/>
      <c r="H44" s="145"/>
      <c r="I44" s="145"/>
      <c r="J44" s="146"/>
      <c r="K44" s="144" t="s">
        <v>201</v>
      </c>
      <c r="L44" s="145"/>
      <c r="M44" s="145"/>
      <c r="N44" s="145"/>
      <c r="O44" s="146"/>
      <c r="P44" s="828" t="s">
        <v>11</v>
      </c>
      <c r="Q44" s="829"/>
      <c r="R44" s="829"/>
      <c r="S44" s="829"/>
      <c r="T44" s="830"/>
    </row>
    <row r="45" spans="1:66" s="4" customFormat="1" ht="20.100000000000001" customHeight="1">
      <c r="C45" s="798" t="s">
        <v>204</v>
      </c>
      <c r="D45" s="798"/>
      <c r="E45" s="798"/>
      <c r="F45" s="827" t="s">
        <v>200</v>
      </c>
      <c r="G45" s="827"/>
      <c r="H45" s="827"/>
      <c r="I45" s="827"/>
      <c r="J45" s="827"/>
      <c r="K45" s="827" t="s">
        <v>200</v>
      </c>
      <c r="L45" s="827"/>
      <c r="M45" s="827"/>
      <c r="N45" s="827"/>
      <c r="O45" s="827"/>
      <c r="P45" s="831" t="s">
        <v>229</v>
      </c>
      <c r="Q45" s="831"/>
      <c r="R45" s="831"/>
      <c r="S45" s="831"/>
      <c r="T45" s="831"/>
    </row>
    <row r="46" spans="1:66" s="4" customFormat="1" ht="20.100000000000001" customHeight="1">
      <c r="C46" s="798" t="s">
        <v>199</v>
      </c>
      <c r="D46" s="798"/>
      <c r="E46" s="798"/>
      <c r="F46" s="827" t="s">
        <v>200</v>
      </c>
      <c r="G46" s="827"/>
      <c r="H46" s="827"/>
      <c r="I46" s="827"/>
      <c r="J46" s="827"/>
      <c r="K46" s="827" t="s">
        <v>200</v>
      </c>
      <c r="L46" s="827"/>
      <c r="M46" s="827"/>
      <c r="N46" s="827"/>
      <c r="O46" s="827"/>
      <c r="P46" s="831" t="s">
        <v>229</v>
      </c>
      <c r="Q46" s="831"/>
      <c r="R46" s="831"/>
      <c r="S46" s="831"/>
      <c r="T46" s="831"/>
    </row>
    <row r="47" spans="1:66" s="16" customFormat="1" ht="14.1" customHeight="1">
      <c r="B47" s="4"/>
      <c r="C47" s="44" t="s">
        <v>419</v>
      </c>
      <c r="P47" s="4"/>
      <c r="Q47" s="4"/>
      <c r="R47" s="4"/>
      <c r="S47" s="4"/>
      <c r="T47" s="4"/>
      <c r="U47" s="4"/>
      <c r="V47" s="4"/>
      <c r="W47" s="4"/>
      <c r="X47" s="4"/>
      <c r="Y47" s="4"/>
      <c r="Z47" s="4"/>
      <c r="AA47" s="4"/>
      <c r="AB47" s="4"/>
      <c r="AC47" s="4"/>
      <c r="AD47" s="4"/>
      <c r="AE47" s="4"/>
      <c r="AF47" s="4"/>
      <c r="AG47" s="4"/>
      <c r="AH47" s="4"/>
      <c r="AI47" s="4"/>
      <c r="AJ47" s="4"/>
      <c r="AK47" s="4"/>
      <c r="AL47" s="4"/>
    </row>
    <row r="48" spans="1:66" s="16" customFormat="1" ht="20.100000000000001" customHeight="1">
      <c r="C48" s="44"/>
      <c r="S48" s="51"/>
      <c r="T48" s="51"/>
      <c r="U48" s="51"/>
      <c r="V48" s="41"/>
      <c r="W48" s="41"/>
      <c r="X48" s="41"/>
      <c r="Y48" s="52"/>
      <c r="Z48" s="52"/>
      <c r="AA48" s="52"/>
      <c r="AB48" s="52"/>
      <c r="AC48" s="52"/>
      <c r="AD48" s="52"/>
      <c r="AE48" s="52"/>
      <c r="AF48" s="52"/>
      <c r="AG48" s="52"/>
      <c r="AH48" s="52"/>
      <c r="AI48" s="52"/>
      <c r="AN48" s="117"/>
      <c r="AO48" s="117"/>
      <c r="AP48" s="117"/>
      <c r="AQ48" s="117"/>
      <c r="AR48" s="117"/>
      <c r="AS48" s="117"/>
      <c r="AT48" s="117"/>
      <c r="AU48" s="117"/>
      <c r="AV48" s="117"/>
      <c r="AW48" s="117"/>
      <c r="AX48" s="117"/>
      <c r="AY48" s="117"/>
      <c r="AZ48" s="117"/>
      <c r="BA48" s="117"/>
      <c r="BB48" s="117"/>
      <c r="BC48" s="117"/>
      <c r="BD48" s="117"/>
      <c r="BE48" s="117"/>
      <c r="BF48" s="117"/>
      <c r="BG48" s="117"/>
      <c r="BH48" s="117"/>
      <c r="BI48" s="117"/>
      <c r="BJ48" s="117"/>
      <c r="BK48" s="117"/>
      <c r="BL48" s="117"/>
      <c r="BM48" s="117"/>
      <c r="BN48" s="117"/>
    </row>
    <row r="49" spans="1:43" s="16" customFormat="1" ht="20.100000000000001" customHeight="1">
      <c r="C49" s="3" t="s">
        <v>95</v>
      </c>
      <c r="D49" s="3"/>
      <c r="E49" s="3"/>
      <c r="F49" s="3"/>
      <c r="G49" s="3"/>
      <c r="H49" s="3"/>
      <c r="I49" s="3"/>
      <c r="J49" s="3"/>
      <c r="K49" s="3"/>
      <c r="L49" s="3"/>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row>
    <row r="50" spans="1:43" s="16" customFormat="1" ht="20.100000000000001" customHeight="1">
      <c r="C50" s="828" t="s">
        <v>333</v>
      </c>
      <c r="D50" s="829"/>
      <c r="E50" s="829"/>
      <c r="F50" s="829"/>
      <c r="G50" s="829"/>
      <c r="H50" s="830"/>
      <c r="I50" s="144" t="s">
        <v>374</v>
      </c>
      <c r="J50" s="145"/>
      <c r="K50" s="145"/>
      <c r="L50" s="145"/>
      <c r="M50" s="146"/>
      <c r="N50" s="147" t="s">
        <v>201</v>
      </c>
      <c r="O50" s="147"/>
      <c r="P50" s="147"/>
      <c r="Q50" s="147"/>
      <c r="R50" s="147"/>
      <c r="S50" s="828" t="s">
        <v>12</v>
      </c>
      <c r="T50" s="829"/>
      <c r="U50" s="829"/>
      <c r="V50" s="829"/>
      <c r="W50" s="830"/>
      <c r="X50" s="41"/>
      <c r="Y50" s="52"/>
      <c r="Z50" s="52"/>
      <c r="AA50" s="52"/>
      <c r="AB50" s="52"/>
      <c r="AC50" s="52"/>
      <c r="AD50" s="52"/>
      <c r="AE50" s="52"/>
      <c r="AF50" s="52"/>
      <c r="AG50" s="52"/>
      <c r="AH50" s="52"/>
      <c r="AI50" s="52"/>
    </row>
    <row r="51" spans="1:43" s="16" customFormat="1" ht="20.100000000000001" customHeight="1">
      <c r="C51" s="798" t="s">
        <v>204</v>
      </c>
      <c r="D51" s="798"/>
      <c r="E51" s="798"/>
      <c r="F51" s="798" t="s">
        <v>202</v>
      </c>
      <c r="G51" s="798"/>
      <c r="H51" s="798"/>
      <c r="I51" s="827" t="s">
        <v>200</v>
      </c>
      <c r="J51" s="827"/>
      <c r="K51" s="827"/>
      <c r="L51" s="827"/>
      <c r="M51" s="827"/>
      <c r="N51" s="827" t="s">
        <v>200</v>
      </c>
      <c r="O51" s="827"/>
      <c r="P51" s="827"/>
      <c r="Q51" s="827"/>
      <c r="R51" s="827"/>
      <c r="S51" s="831" t="s">
        <v>229</v>
      </c>
      <c r="T51" s="831"/>
      <c r="U51" s="831"/>
      <c r="V51" s="831"/>
      <c r="W51" s="831"/>
      <c r="X51" s="41"/>
      <c r="Y51" s="52"/>
      <c r="Z51" s="52"/>
      <c r="AA51" s="52"/>
      <c r="AB51" s="52"/>
      <c r="AC51" s="52"/>
      <c r="AD51" s="52"/>
      <c r="AE51" s="52"/>
      <c r="AF51" s="52"/>
      <c r="AG51" s="52"/>
      <c r="AH51" s="52"/>
      <c r="AI51" s="52"/>
    </row>
    <row r="52" spans="1:43" s="16" customFormat="1" ht="20.100000000000001" customHeight="1">
      <c r="C52" s="798"/>
      <c r="D52" s="798"/>
      <c r="E52" s="798"/>
      <c r="F52" s="798" t="s">
        <v>203</v>
      </c>
      <c r="G52" s="798"/>
      <c r="H52" s="798"/>
      <c r="I52" s="827" t="s">
        <v>200</v>
      </c>
      <c r="J52" s="827"/>
      <c r="K52" s="827"/>
      <c r="L52" s="827"/>
      <c r="M52" s="827"/>
      <c r="N52" s="827" t="s">
        <v>200</v>
      </c>
      <c r="O52" s="827"/>
      <c r="P52" s="827"/>
      <c r="Q52" s="827"/>
      <c r="R52" s="827"/>
      <c r="S52" s="831" t="s">
        <v>229</v>
      </c>
      <c r="T52" s="831"/>
      <c r="U52" s="831"/>
      <c r="V52" s="831"/>
      <c r="W52" s="831"/>
      <c r="X52" s="41"/>
      <c r="Y52" s="52"/>
      <c r="Z52" s="52"/>
      <c r="AA52" s="52"/>
      <c r="AB52" s="52"/>
      <c r="AC52" s="52"/>
      <c r="AD52" s="52"/>
      <c r="AE52" s="52"/>
      <c r="AF52" s="52"/>
      <c r="AG52" s="52"/>
      <c r="AH52" s="52"/>
      <c r="AI52" s="52"/>
    </row>
    <row r="53" spans="1:43" s="16" customFormat="1" ht="20.100000000000001" customHeight="1">
      <c r="C53" s="798" t="s">
        <v>199</v>
      </c>
      <c r="D53" s="798"/>
      <c r="E53" s="798"/>
      <c r="F53" s="798" t="s">
        <v>202</v>
      </c>
      <c r="G53" s="798"/>
      <c r="H53" s="798"/>
      <c r="I53" s="827" t="s">
        <v>200</v>
      </c>
      <c r="J53" s="827"/>
      <c r="K53" s="827"/>
      <c r="L53" s="827"/>
      <c r="M53" s="827"/>
      <c r="N53" s="827" t="s">
        <v>200</v>
      </c>
      <c r="O53" s="827"/>
      <c r="P53" s="827"/>
      <c r="Q53" s="827"/>
      <c r="R53" s="827"/>
      <c r="S53" s="831" t="s">
        <v>229</v>
      </c>
      <c r="T53" s="831"/>
      <c r="U53" s="831"/>
      <c r="V53" s="831"/>
      <c r="W53" s="831"/>
      <c r="X53" s="41"/>
      <c r="Y53" s="52"/>
      <c r="Z53" s="52"/>
      <c r="AA53" s="52"/>
      <c r="AB53" s="52"/>
      <c r="AC53" s="52"/>
      <c r="AD53" s="52"/>
      <c r="AE53" s="52"/>
      <c r="AF53" s="52"/>
      <c r="AG53" s="52"/>
      <c r="AH53" s="52"/>
      <c r="AI53" s="52"/>
    </row>
    <row r="54" spans="1:43" s="16" customFormat="1" ht="20.100000000000001" customHeight="1">
      <c r="C54" s="798"/>
      <c r="D54" s="798"/>
      <c r="E54" s="798"/>
      <c r="F54" s="798" t="s">
        <v>203</v>
      </c>
      <c r="G54" s="798"/>
      <c r="H54" s="798"/>
      <c r="I54" s="827" t="s">
        <v>200</v>
      </c>
      <c r="J54" s="827"/>
      <c r="K54" s="827"/>
      <c r="L54" s="827"/>
      <c r="M54" s="827"/>
      <c r="N54" s="827" t="s">
        <v>200</v>
      </c>
      <c r="O54" s="827"/>
      <c r="P54" s="827"/>
      <c r="Q54" s="827"/>
      <c r="R54" s="827"/>
      <c r="S54" s="831" t="s">
        <v>229</v>
      </c>
      <c r="T54" s="831"/>
      <c r="U54" s="831"/>
      <c r="V54" s="831"/>
      <c r="W54" s="831"/>
      <c r="X54" s="41"/>
      <c r="Y54" s="52"/>
      <c r="Z54" s="52"/>
      <c r="AA54" s="52"/>
      <c r="AB54" s="52"/>
      <c r="AC54" s="52"/>
      <c r="AD54" s="52"/>
      <c r="AE54" s="52"/>
      <c r="AF54" s="52"/>
      <c r="AG54" s="52"/>
      <c r="AH54" s="52"/>
      <c r="AI54" s="52"/>
    </row>
    <row r="55" spans="1:43" s="3" customFormat="1" ht="20.100000000000001" customHeight="1">
      <c r="A55" s="528"/>
      <c r="B55" s="16"/>
      <c r="C55" s="25"/>
      <c r="D55" s="25"/>
      <c r="E55" s="25"/>
      <c r="F55" s="24"/>
      <c r="G55" s="24"/>
      <c r="H55" s="24"/>
      <c r="I55" s="53"/>
      <c r="J55" s="53"/>
      <c r="K55" s="53"/>
      <c r="L55" s="53"/>
      <c r="M55" s="53"/>
      <c r="N55" s="53"/>
      <c r="O55" s="53"/>
      <c r="P55" s="53"/>
      <c r="Q55" s="53"/>
      <c r="R55" s="53"/>
      <c r="S55" s="51"/>
      <c r="T55" s="51"/>
      <c r="U55" s="51"/>
      <c r="V55" s="41"/>
      <c r="W55" s="41"/>
      <c r="X55" s="41"/>
      <c r="Y55" s="52"/>
      <c r="Z55" s="52"/>
      <c r="AA55" s="52"/>
      <c r="AB55" s="52"/>
      <c r="AC55" s="52"/>
      <c r="AD55" s="52"/>
      <c r="AE55" s="52"/>
      <c r="AF55" s="52"/>
      <c r="AG55" s="52"/>
      <c r="AH55" s="52"/>
      <c r="AI55" s="52"/>
      <c r="AJ55" s="16"/>
      <c r="AK55" s="16"/>
      <c r="AL55" s="16"/>
      <c r="AM55" s="16"/>
    </row>
    <row r="56" spans="1:43" s="4" customFormat="1" ht="20.100000000000001" customHeight="1">
      <c r="B56" s="3"/>
      <c r="C56" s="3" t="s">
        <v>96</v>
      </c>
      <c r="D56" s="3"/>
      <c r="E56" s="3"/>
      <c r="F56" s="3"/>
      <c r="G56" s="3"/>
      <c r="H56" s="3"/>
      <c r="I56" s="3"/>
      <c r="J56" s="3"/>
      <c r="K56" s="3"/>
      <c r="L56" s="3"/>
      <c r="M56" s="3"/>
      <c r="N56" s="3"/>
      <c r="O56" s="3"/>
    </row>
    <row r="57" spans="1:43" s="4" customFormat="1" ht="20.100000000000001" customHeight="1">
      <c r="C57" s="828" t="s">
        <v>343</v>
      </c>
      <c r="D57" s="829"/>
      <c r="E57" s="829"/>
      <c r="F57" s="829"/>
      <c r="G57" s="830"/>
      <c r="H57" s="925" t="s">
        <v>69</v>
      </c>
      <c r="I57" s="926"/>
      <c r="J57" s="926"/>
      <c r="K57" s="926"/>
      <c r="L57" s="927"/>
      <c r="M57" s="924" t="s">
        <v>228</v>
      </c>
      <c r="N57" s="924"/>
      <c r="O57" s="924"/>
      <c r="P57" s="924"/>
      <c r="Q57" s="924"/>
      <c r="R57" s="828" t="s">
        <v>341</v>
      </c>
      <c r="S57" s="829"/>
      <c r="T57" s="829"/>
      <c r="U57" s="829"/>
      <c r="V57" s="829"/>
      <c r="W57" s="829"/>
      <c r="X57" s="829"/>
      <c r="Y57" s="829"/>
      <c r="Z57" s="829"/>
      <c r="AA57" s="829"/>
      <c r="AB57" s="829"/>
      <c r="AC57" s="829"/>
      <c r="AD57" s="829"/>
      <c r="AE57" s="829"/>
      <c r="AF57" s="830"/>
      <c r="AG57" s="859" t="s">
        <v>350</v>
      </c>
      <c r="AH57" s="899"/>
      <c r="AI57" s="899"/>
      <c r="AJ57" s="899"/>
      <c r="AK57" s="900"/>
      <c r="AL57" s="185"/>
    </row>
    <row r="58" spans="1:43" s="4" customFormat="1" ht="20.100000000000001" customHeight="1">
      <c r="C58" s="77" t="s">
        <v>212</v>
      </c>
      <c r="D58" s="93" t="s">
        <v>194</v>
      </c>
      <c r="E58" s="91"/>
      <c r="F58" s="91"/>
      <c r="G58" s="92"/>
      <c r="H58" s="904" t="s">
        <v>70</v>
      </c>
      <c r="I58" s="905"/>
      <c r="J58" s="139" t="s">
        <v>67</v>
      </c>
      <c r="K58" s="905" t="s">
        <v>71</v>
      </c>
      <c r="L58" s="906"/>
      <c r="M58" s="904" t="s">
        <v>68</v>
      </c>
      <c r="N58" s="905"/>
      <c r="O58" s="905"/>
      <c r="P58" s="905"/>
      <c r="Q58" s="906"/>
      <c r="R58" s="901" t="s">
        <v>340</v>
      </c>
      <c r="S58" s="902"/>
      <c r="T58" s="902"/>
      <c r="U58" s="902"/>
      <c r="V58" s="902"/>
      <c r="W58" s="902"/>
      <c r="X58" s="902"/>
      <c r="Y58" s="902"/>
      <c r="Z58" s="902"/>
      <c r="AA58" s="902"/>
      <c r="AB58" s="902"/>
      <c r="AC58" s="902"/>
      <c r="AD58" s="902"/>
      <c r="AE58" s="902"/>
      <c r="AF58" s="903"/>
      <c r="AG58" s="904" t="s">
        <v>221</v>
      </c>
      <c r="AH58" s="905"/>
      <c r="AI58" s="905"/>
      <c r="AJ58" s="905"/>
      <c r="AK58" s="906"/>
      <c r="AL58" s="25"/>
    </row>
    <row r="59" spans="1:43" s="4" customFormat="1" ht="20.100000000000001" customHeight="1">
      <c r="C59" s="48"/>
      <c r="D59" s="11"/>
      <c r="E59" s="5" t="s">
        <v>210</v>
      </c>
      <c r="F59" s="73" t="s">
        <v>211</v>
      </c>
      <c r="G59" s="70"/>
      <c r="H59" s="837"/>
      <c r="I59" s="835"/>
      <c r="J59" s="162" t="s">
        <v>67</v>
      </c>
      <c r="K59" s="835"/>
      <c r="L59" s="836"/>
      <c r="M59" s="909">
        <f>K59-H59</f>
        <v>0</v>
      </c>
      <c r="N59" s="910"/>
      <c r="O59" s="910"/>
      <c r="P59" s="910"/>
      <c r="Q59" s="911"/>
      <c r="R59" s="38" t="s">
        <v>97</v>
      </c>
      <c r="S59" s="12"/>
      <c r="T59" s="12"/>
      <c r="U59" s="12"/>
      <c r="V59" s="12"/>
      <c r="W59" s="12"/>
      <c r="X59" s="12"/>
      <c r="Y59" s="12"/>
      <c r="Z59" s="12"/>
      <c r="AA59" s="12"/>
      <c r="AB59" s="12"/>
      <c r="AC59" s="12"/>
      <c r="AD59" s="12"/>
      <c r="AE59" s="12"/>
      <c r="AF59" s="12"/>
      <c r="AG59" s="832" t="s">
        <v>361</v>
      </c>
      <c r="AH59" s="908"/>
      <c r="AI59" s="908"/>
      <c r="AJ59" s="908"/>
      <c r="AK59" s="833"/>
      <c r="AL59" s="25"/>
    </row>
    <row r="60" spans="1:43" s="4" customFormat="1" ht="20.100000000000001" customHeight="1">
      <c r="C60" s="798" t="s">
        <v>344</v>
      </c>
      <c r="D60" s="798"/>
      <c r="E60" s="798"/>
      <c r="F60" s="798"/>
      <c r="G60" s="798"/>
      <c r="H60" s="837"/>
      <c r="I60" s="835"/>
      <c r="J60" s="162" t="s">
        <v>67</v>
      </c>
      <c r="K60" s="835"/>
      <c r="L60" s="836"/>
      <c r="M60" s="909">
        <f>K60-H60</f>
        <v>0</v>
      </c>
      <c r="N60" s="910"/>
      <c r="O60" s="910"/>
      <c r="P60" s="910"/>
      <c r="Q60" s="911"/>
      <c r="R60" s="38" t="s">
        <v>97</v>
      </c>
      <c r="S60" s="12"/>
      <c r="T60" s="12"/>
      <c r="U60" s="12"/>
      <c r="V60" s="12"/>
      <c r="W60" s="12"/>
      <c r="X60" s="12"/>
      <c r="Y60" s="12"/>
      <c r="Z60" s="12"/>
      <c r="AA60" s="12"/>
      <c r="AB60" s="12"/>
      <c r="AC60" s="12"/>
      <c r="AD60" s="12"/>
      <c r="AE60" s="12"/>
      <c r="AF60" s="12"/>
      <c r="AG60" s="808" t="s">
        <v>361</v>
      </c>
      <c r="AH60" s="808"/>
      <c r="AI60" s="808"/>
      <c r="AJ60" s="808"/>
      <c r="AK60" s="808"/>
      <c r="AL60" s="25"/>
    </row>
    <row r="61" spans="1:43" s="4" customFormat="1" ht="20.100000000000001" customHeight="1">
      <c r="C61" s="798" t="s">
        <v>344</v>
      </c>
      <c r="D61" s="798"/>
      <c r="E61" s="798"/>
      <c r="F61" s="798"/>
      <c r="G61" s="798"/>
      <c r="H61" s="837"/>
      <c r="I61" s="835"/>
      <c r="J61" s="162" t="s">
        <v>67</v>
      </c>
      <c r="K61" s="835"/>
      <c r="L61" s="836"/>
      <c r="M61" s="909">
        <f>K61-H61</f>
        <v>0</v>
      </c>
      <c r="N61" s="910"/>
      <c r="O61" s="910"/>
      <c r="P61" s="910"/>
      <c r="Q61" s="911"/>
      <c r="R61" s="38" t="s">
        <v>97</v>
      </c>
      <c r="S61" s="12"/>
      <c r="T61" s="12"/>
      <c r="U61" s="12"/>
      <c r="V61" s="12"/>
      <c r="W61" s="12"/>
      <c r="X61" s="12"/>
      <c r="Y61" s="12"/>
      <c r="Z61" s="12"/>
      <c r="AA61" s="12"/>
      <c r="AB61" s="12"/>
      <c r="AC61" s="12"/>
      <c r="AD61" s="12"/>
      <c r="AE61" s="12"/>
      <c r="AF61" s="12"/>
      <c r="AG61" s="808" t="s">
        <v>361</v>
      </c>
      <c r="AH61" s="808"/>
      <c r="AI61" s="808"/>
      <c r="AJ61" s="808"/>
      <c r="AK61" s="808"/>
      <c r="AL61" s="25"/>
    </row>
    <row r="62" spans="1:43" s="29" customFormat="1" ht="20.100000000000001" customHeight="1">
      <c r="B62" s="4"/>
      <c r="C62" s="798" t="s">
        <v>344</v>
      </c>
      <c r="D62" s="798"/>
      <c r="E62" s="798"/>
      <c r="F62" s="798"/>
      <c r="G62" s="798"/>
      <c r="H62" s="837"/>
      <c r="I62" s="835"/>
      <c r="J62" s="162" t="s">
        <v>67</v>
      </c>
      <c r="K62" s="835"/>
      <c r="L62" s="836"/>
      <c r="M62" s="909">
        <f>K62-H62</f>
        <v>0</v>
      </c>
      <c r="N62" s="910"/>
      <c r="O62" s="910"/>
      <c r="P62" s="910"/>
      <c r="Q62" s="911"/>
      <c r="R62" s="38" t="s">
        <v>97</v>
      </c>
      <c r="S62" s="12"/>
      <c r="T62" s="12"/>
      <c r="U62" s="12"/>
      <c r="V62" s="12"/>
      <c r="W62" s="12"/>
      <c r="X62" s="12"/>
      <c r="Y62" s="12"/>
      <c r="Z62" s="12"/>
      <c r="AA62" s="12"/>
      <c r="AB62" s="12"/>
      <c r="AC62" s="12"/>
      <c r="AD62" s="12"/>
      <c r="AE62" s="12"/>
      <c r="AF62" s="12"/>
      <c r="AG62" s="808" t="s">
        <v>361</v>
      </c>
      <c r="AH62" s="808"/>
      <c r="AI62" s="808"/>
      <c r="AJ62" s="808"/>
      <c r="AK62" s="808"/>
      <c r="AL62" s="25"/>
    </row>
    <row r="63" spans="1:43" s="16" customFormat="1" ht="14.1" customHeight="1">
      <c r="B63" s="29"/>
      <c r="C63" s="43" t="s">
        <v>420</v>
      </c>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row>
    <row r="64" spans="1:43" s="16" customFormat="1" ht="14.1" customHeight="1">
      <c r="B64" s="29"/>
      <c r="C64" s="44" t="s">
        <v>352</v>
      </c>
      <c r="D64" s="29"/>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row>
    <row r="65" spans="1:66" s="16" customFormat="1" ht="14.1" customHeight="1">
      <c r="B65" s="29"/>
      <c r="C65" s="44" t="s">
        <v>421</v>
      </c>
      <c r="D65" s="29"/>
      <c r="E65" s="29"/>
      <c r="F65" s="29"/>
      <c r="G65" s="29"/>
      <c r="H65" s="29"/>
      <c r="I65" s="29"/>
      <c r="J65" s="29"/>
      <c r="K65" s="29"/>
      <c r="L65" s="29"/>
      <c r="M65" s="29"/>
      <c r="N65" s="29"/>
      <c r="O65" s="29"/>
      <c r="P65" s="29"/>
      <c r="Q65" s="29"/>
      <c r="R65" s="29"/>
      <c r="S65" s="29"/>
      <c r="T65" s="29"/>
      <c r="U65" s="29"/>
      <c r="V65" s="29"/>
      <c r="W65" s="29"/>
      <c r="X65" s="29"/>
      <c r="Y65" s="29"/>
      <c r="Z65" s="29"/>
      <c r="AA65" s="29"/>
      <c r="AB65" s="29"/>
      <c r="AC65" s="29"/>
      <c r="AD65" s="29"/>
      <c r="AE65" s="29"/>
      <c r="AF65" s="29"/>
      <c r="AG65" s="29"/>
      <c r="AH65" s="29"/>
      <c r="AI65" s="29"/>
      <c r="AJ65" s="29"/>
      <c r="AK65" s="29"/>
      <c r="AL65" s="29"/>
      <c r="AM65" s="29"/>
    </row>
    <row r="66" spans="1:66" s="3" customFormat="1" ht="20.100000000000001" customHeight="1">
      <c r="A66" s="528"/>
      <c r="B66" s="16"/>
      <c r="C66" s="44"/>
      <c r="D66" s="16"/>
      <c r="E66" s="16"/>
      <c r="F66" s="16"/>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6"/>
      <c r="AK66" s="16"/>
      <c r="AL66" s="16"/>
      <c r="AM66" s="16"/>
    </row>
    <row r="67" spans="1:66" s="4" customFormat="1" ht="20.100000000000001" customHeight="1">
      <c r="B67" s="3"/>
      <c r="C67" s="3" t="s">
        <v>24</v>
      </c>
      <c r="D67" s="3"/>
      <c r="E67" s="3"/>
      <c r="F67" s="3"/>
      <c r="G67" s="3"/>
      <c r="H67" s="3"/>
      <c r="I67" s="3"/>
      <c r="J67" s="3"/>
      <c r="K67" s="3"/>
      <c r="L67" s="3"/>
      <c r="M67" s="3"/>
      <c r="N67" s="3"/>
      <c r="O67" s="3"/>
      <c r="P67" s="3"/>
      <c r="Q67" s="3"/>
    </row>
    <row r="68" spans="1:66" s="4" customFormat="1" ht="20.100000000000001" customHeight="1">
      <c r="C68" s="828" t="s">
        <v>369</v>
      </c>
      <c r="D68" s="829"/>
      <c r="E68" s="829"/>
      <c r="F68" s="829"/>
      <c r="G68" s="830"/>
      <c r="H68" s="828" t="s">
        <v>346</v>
      </c>
      <c r="I68" s="829"/>
      <c r="J68" s="829"/>
      <c r="K68" s="829"/>
      <c r="L68" s="829"/>
      <c r="M68" s="829"/>
      <c r="N68" s="829"/>
      <c r="O68" s="829"/>
      <c r="P68" s="830"/>
      <c r="Q68" s="828" t="s">
        <v>342</v>
      </c>
      <c r="R68" s="829"/>
      <c r="S68" s="829"/>
      <c r="T68" s="829"/>
      <c r="U68" s="829"/>
      <c r="V68" s="829"/>
      <c r="W68" s="829"/>
      <c r="X68" s="829"/>
      <c r="Y68" s="829"/>
      <c r="Z68" s="829"/>
      <c r="AA68" s="829"/>
      <c r="AB68" s="829"/>
      <c r="AC68" s="829"/>
      <c r="AD68" s="829"/>
      <c r="AE68" s="829"/>
      <c r="AF68" s="830"/>
      <c r="AG68" s="859" t="s">
        <v>350</v>
      </c>
      <c r="AH68" s="899"/>
      <c r="AI68" s="899"/>
      <c r="AJ68" s="899"/>
      <c r="AK68" s="900"/>
      <c r="AL68" s="185"/>
    </row>
    <row r="69" spans="1:66" s="3" customFormat="1" ht="20.100000000000001" customHeight="1">
      <c r="A69" s="528"/>
      <c r="B69" s="4"/>
      <c r="C69" s="77" t="s">
        <v>212</v>
      </c>
      <c r="D69" s="93" t="s">
        <v>195</v>
      </c>
      <c r="E69" s="91"/>
      <c r="F69" s="91"/>
      <c r="G69" s="92"/>
      <c r="H69" s="958" t="s">
        <v>865</v>
      </c>
      <c r="I69" s="958"/>
      <c r="J69" s="958"/>
      <c r="K69" s="958"/>
      <c r="L69" s="958"/>
      <c r="M69" s="958"/>
      <c r="N69" s="958"/>
      <c r="O69" s="958"/>
      <c r="P69" s="958"/>
      <c r="Q69" s="968" t="s">
        <v>178</v>
      </c>
      <c r="R69" s="968"/>
      <c r="S69" s="968"/>
      <c r="T69" s="968"/>
      <c r="U69" s="968"/>
      <c r="V69" s="968"/>
      <c r="W69" s="968"/>
      <c r="X69" s="968"/>
      <c r="Y69" s="968"/>
      <c r="Z69" s="968"/>
      <c r="AA69" s="968"/>
      <c r="AB69" s="968"/>
      <c r="AC69" s="968"/>
      <c r="AD69" s="968"/>
      <c r="AE69" s="968"/>
      <c r="AF69" s="968"/>
      <c r="AG69" s="958" t="s">
        <v>221</v>
      </c>
      <c r="AH69" s="958"/>
      <c r="AI69" s="958"/>
      <c r="AJ69" s="958"/>
      <c r="AK69" s="958"/>
      <c r="AL69" s="25"/>
    </row>
    <row r="70" spans="1:66" s="3" customFormat="1" ht="20.100000000000001" customHeight="1">
      <c r="A70" s="528"/>
      <c r="C70" s="798"/>
      <c r="D70" s="798"/>
      <c r="E70" s="798"/>
      <c r="F70" s="798"/>
      <c r="G70" s="798"/>
      <c r="H70" s="21" t="s">
        <v>98</v>
      </c>
      <c r="I70" s="23"/>
      <c r="J70" s="23"/>
      <c r="K70" s="23"/>
      <c r="L70" s="23"/>
      <c r="M70" s="23"/>
      <c r="N70" s="23"/>
      <c r="O70" s="23"/>
      <c r="P70" s="22"/>
      <c r="Q70" s="907"/>
      <c r="R70" s="907"/>
      <c r="S70" s="907"/>
      <c r="T70" s="907"/>
      <c r="U70" s="907"/>
      <c r="V70" s="907"/>
      <c r="W70" s="907"/>
      <c r="X70" s="907"/>
      <c r="Y70" s="907"/>
      <c r="Z70" s="907"/>
      <c r="AA70" s="907"/>
      <c r="AB70" s="907"/>
      <c r="AC70" s="907"/>
      <c r="AD70" s="907"/>
      <c r="AE70" s="907"/>
      <c r="AF70" s="907"/>
      <c r="AG70" s="808" t="s">
        <v>361</v>
      </c>
      <c r="AH70" s="808"/>
      <c r="AI70" s="808"/>
      <c r="AJ70" s="808"/>
      <c r="AK70" s="808"/>
      <c r="AL70" s="25"/>
    </row>
    <row r="71" spans="1:66" s="3" customFormat="1" ht="20.100000000000001" customHeight="1">
      <c r="A71" s="528"/>
      <c r="C71" s="798"/>
      <c r="D71" s="798"/>
      <c r="E71" s="798"/>
      <c r="F71" s="798"/>
      <c r="G71" s="798"/>
      <c r="H71" s="21" t="s">
        <v>98</v>
      </c>
      <c r="I71" s="23"/>
      <c r="J71" s="23"/>
      <c r="K71" s="23"/>
      <c r="L71" s="23"/>
      <c r="M71" s="23"/>
      <c r="N71" s="23"/>
      <c r="O71" s="23"/>
      <c r="P71" s="22"/>
      <c r="Q71" s="907"/>
      <c r="R71" s="907"/>
      <c r="S71" s="907"/>
      <c r="T71" s="907"/>
      <c r="U71" s="907"/>
      <c r="V71" s="907"/>
      <c r="W71" s="907"/>
      <c r="X71" s="907"/>
      <c r="Y71" s="907"/>
      <c r="Z71" s="907"/>
      <c r="AA71" s="907"/>
      <c r="AB71" s="907"/>
      <c r="AC71" s="907"/>
      <c r="AD71" s="907"/>
      <c r="AE71" s="907"/>
      <c r="AF71" s="907"/>
      <c r="AG71" s="808" t="s">
        <v>361</v>
      </c>
      <c r="AH71" s="808"/>
      <c r="AI71" s="808"/>
      <c r="AJ71" s="808"/>
      <c r="AK71" s="808"/>
      <c r="AL71" s="25"/>
      <c r="AN71" s="121"/>
      <c r="BJ71" s="121"/>
      <c r="BK71" s="121"/>
      <c r="BL71" s="121"/>
      <c r="BM71" s="121"/>
      <c r="BN71" s="121"/>
    </row>
    <row r="72" spans="1:66" s="3" customFormat="1" ht="20.100000000000001" customHeight="1">
      <c r="A72" s="528"/>
      <c r="C72" s="798"/>
      <c r="D72" s="798"/>
      <c r="E72" s="798"/>
      <c r="F72" s="798"/>
      <c r="G72" s="798"/>
      <c r="H72" s="21" t="s">
        <v>98</v>
      </c>
      <c r="I72" s="23"/>
      <c r="J72" s="23"/>
      <c r="K72" s="23"/>
      <c r="L72" s="23"/>
      <c r="M72" s="23"/>
      <c r="N72" s="23"/>
      <c r="O72" s="23"/>
      <c r="P72" s="22"/>
      <c r="Q72" s="907"/>
      <c r="R72" s="907"/>
      <c r="S72" s="907"/>
      <c r="T72" s="907"/>
      <c r="U72" s="907"/>
      <c r="V72" s="907"/>
      <c r="W72" s="907"/>
      <c r="X72" s="907"/>
      <c r="Y72" s="907"/>
      <c r="Z72" s="907"/>
      <c r="AA72" s="907"/>
      <c r="AB72" s="907"/>
      <c r="AC72" s="907"/>
      <c r="AD72" s="907"/>
      <c r="AE72" s="907"/>
      <c r="AF72" s="907"/>
      <c r="AG72" s="808" t="s">
        <v>361</v>
      </c>
      <c r="AH72" s="808"/>
      <c r="AI72" s="808"/>
      <c r="AJ72" s="808"/>
      <c r="AK72" s="808"/>
      <c r="AL72" s="25"/>
      <c r="AN72" s="121"/>
      <c r="BJ72" s="121"/>
      <c r="BK72" s="121"/>
      <c r="BL72" s="121"/>
      <c r="BM72" s="121"/>
      <c r="BN72" s="121"/>
    </row>
    <row r="73" spans="1:66" s="3" customFormat="1" ht="20.100000000000001" customHeight="1">
      <c r="A73" s="528"/>
      <c r="C73" s="798"/>
      <c r="D73" s="798"/>
      <c r="E73" s="798"/>
      <c r="F73" s="798"/>
      <c r="G73" s="798"/>
      <c r="H73" s="21" t="s">
        <v>98</v>
      </c>
      <c r="I73" s="23"/>
      <c r="J73" s="23"/>
      <c r="K73" s="23"/>
      <c r="L73" s="23"/>
      <c r="M73" s="23"/>
      <c r="N73" s="23"/>
      <c r="O73" s="23"/>
      <c r="P73" s="22"/>
      <c r="Q73" s="907"/>
      <c r="R73" s="907"/>
      <c r="S73" s="907"/>
      <c r="T73" s="907"/>
      <c r="U73" s="907"/>
      <c r="V73" s="907"/>
      <c r="W73" s="907"/>
      <c r="X73" s="907"/>
      <c r="Y73" s="907"/>
      <c r="Z73" s="907"/>
      <c r="AA73" s="907"/>
      <c r="AB73" s="907"/>
      <c r="AC73" s="907"/>
      <c r="AD73" s="907"/>
      <c r="AE73" s="907"/>
      <c r="AF73" s="907"/>
      <c r="AG73" s="808" t="s">
        <v>361</v>
      </c>
      <c r="AH73" s="808"/>
      <c r="AI73" s="808"/>
      <c r="AJ73" s="808"/>
      <c r="AK73" s="808"/>
      <c r="AL73" s="25"/>
      <c r="AN73" s="121"/>
      <c r="BJ73" s="121"/>
      <c r="BK73" s="121"/>
      <c r="BL73" s="121"/>
      <c r="BM73" s="121"/>
      <c r="BN73" s="121"/>
    </row>
    <row r="74" spans="1:66" s="3" customFormat="1" ht="20.100000000000001" customHeight="1">
      <c r="A74" s="528"/>
      <c r="C74" s="798" t="s">
        <v>345</v>
      </c>
      <c r="D74" s="798"/>
      <c r="E74" s="798"/>
      <c r="F74" s="798"/>
      <c r="G74" s="798"/>
      <c r="H74" s="21" t="s">
        <v>99</v>
      </c>
      <c r="I74" s="23"/>
      <c r="J74" s="23"/>
      <c r="K74" s="23"/>
      <c r="L74" s="23"/>
      <c r="M74" s="23"/>
      <c r="N74" s="23"/>
      <c r="O74" s="23"/>
      <c r="P74" s="22"/>
      <c r="Q74" s="834"/>
      <c r="R74" s="834"/>
      <c r="S74" s="834"/>
      <c r="T74" s="834"/>
      <c r="U74" s="834"/>
      <c r="V74" s="834"/>
      <c r="W74" s="834"/>
      <c r="X74" s="834"/>
      <c r="Y74" s="834"/>
      <c r="Z74" s="834"/>
      <c r="AA74" s="834"/>
      <c r="AB74" s="834"/>
      <c r="AC74" s="834"/>
      <c r="AD74" s="834"/>
      <c r="AE74" s="834"/>
      <c r="AF74" s="834"/>
      <c r="AG74" s="969"/>
      <c r="AH74" s="970"/>
      <c r="AI74" s="970"/>
      <c r="AJ74" s="970"/>
      <c r="AK74" s="971"/>
      <c r="AL74" s="40"/>
      <c r="AN74" s="121"/>
      <c r="BJ74" s="121"/>
      <c r="BK74" s="121"/>
      <c r="BL74" s="121"/>
      <c r="BM74" s="121"/>
      <c r="BN74" s="121"/>
    </row>
    <row r="75" spans="1:66" s="3" customFormat="1" ht="20.100000000000001" customHeight="1">
      <c r="A75" s="528"/>
      <c r="C75" s="9"/>
      <c r="D75" s="41"/>
      <c r="E75" s="41"/>
      <c r="F75" s="41"/>
      <c r="G75" s="41"/>
      <c r="H75" s="24"/>
      <c r="I75" s="24"/>
      <c r="J75" s="24"/>
      <c r="K75" s="24"/>
      <c r="L75" s="24"/>
      <c r="M75" s="24"/>
      <c r="N75" s="24"/>
      <c r="O75" s="24"/>
      <c r="P75" s="24"/>
      <c r="Q75" s="24"/>
      <c r="R75" s="24"/>
      <c r="S75" s="24"/>
      <c r="T75" s="24"/>
      <c r="U75" s="40"/>
      <c r="V75" s="40"/>
      <c r="W75" s="40"/>
      <c r="X75" s="40"/>
      <c r="Y75" s="40"/>
      <c r="Z75" s="40"/>
      <c r="AA75" s="40"/>
      <c r="AB75" s="40"/>
      <c r="AC75" s="40"/>
      <c r="AD75" s="40"/>
      <c r="AE75" s="40"/>
      <c r="AF75" s="40"/>
      <c r="AG75" s="40"/>
      <c r="AH75" s="40"/>
      <c r="AI75" s="40"/>
      <c r="AJ75" s="40"/>
      <c r="AK75" s="40"/>
      <c r="AL75" s="40"/>
      <c r="AN75" s="121"/>
      <c r="AO75" s="121"/>
      <c r="AP75" s="121"/>
      <c r="AQ75" s="121"/>
      <c r="AR75" s="121"/>
      <c r="AS75" s="121"/>
      <c r="AT75" s="121"/>
      <c r="AU75" s="121"/>
      <c r="AV75" s="121"/>
      <c r="AW75" s="121"/>
      <c r="AX75" s="121"/>
      <c r="AY75" s="121"/>
      <c r="AZ75" s="121"/>
      <c r="BA75" s="121"/>
      <c r="BB75" s="121"/>
      <c r="BC75" s="121"/>
      <c r="BD75" s="121"/>
      <c r="BE75" s="121"/>
      <c r="BF75" s="121"/>
      <c r="BG75" s="121"/>
      <c r="BH75" s="121"/>
      <c r="BI75" s="121"/>
      <c r="BJ75" s="121"/>
      <c r="BK75" s="121"/>
      <c r="BL75" s="121"/>
      <c r="BM75" s="121"/>
      <c r="BN75" s="121"/>
    </row>
    <row r="76" spans="1:66" s="112" customFormat="1" ht="20.100000000000001" customHeight="1">
      <c r="B76" s="2" t="s">
        <v>944</v>
      </c>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row>
    <row r="77" spans="1:66" s="112" customFormat="1" ht="20.100000000000001" customHeight="1">
      <c r="B77" s="3"/>
      <c r="C77" s="3" t="s">
        <v>64</v>
      </c>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row>
    <row r="78" spans="1:66" s="112" customFormat="1" ht="20.100000000000001" customHeight="1">
      <c r="B78" s="3"/>
      <c r="C78" s="3" t="s">
        <v>508</v>
      </c>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17" t="s">
        <v>169</v>
      </c>
    </row>
    <row r="79" spans="1:66" s="113" customFormat="1" ht="24" customHeight="1">
      <c r="B79" s="4"/>
      <c r="C79" s="1045" t="s">
        <v>198</v>
      </c>
      <c r="D79" s="1046"/>
      <c r="E79" s="1047"/>
      <c r="F79" s="828" t="s">
        <v>271</v>
      </c>
      <c r="G79" s="829"/>
      <c r="H79" s="829"/>
      <c r="I79" s="829"/>
      <c r="J79" s="829"/>
      <c r="K79" s="829"/>
      <c r="L79" s="829"/>
      <c r="M79" s="829"/>
      <c r="N79" s="829"/>
      <c r="O79" s="829"/>
      <c r="P79" s="829"/>
      <c r="Q79" s="829"/>
      <c r="R79" s="829"/>
      <c r="S79" s="829"/>
      <c r="T79" s="829"/>
      <c r="U79" s="829"/>
      <c r="V79" s="829"/>
      <c r="W79" s="830"/>
      <c r="X79" s="856" t="s">
        <v>250</v>
      </c>
      <c r="Y79" s="857"/>
      <c r="Z79" s="959" t="s">
        <v>19</v>
      </c>
      <c r="AA79" s="960"/>
      <c r="AB79" s="966" t="s">
        <v>272</v>
      </c>
      <c r="AC79" s="989"/>
      <c r="AD79" s="989"/>
      <c r="AE79" s="989"/>
      <c r="AF79" s="796" t="s">
        <v>453</v>
      </c>
      <c r="AG79" s="989"/>
      <c r="AH79" s="989"/>
      <c r="AI79" s="989"/>
      <c r="AJ79" s="989"/>
      <c r="AK79" s="797"/>
    </row>
    <row r="80" spans="1:66" s="113" customFormat="1" ht="24" customHeight="1">
      <c r="B80" s="4"/>
      <c r="C80" s="1048" t="s">
        <v>236</v>
      </c>
      <c r="D80" s="1049"/>
      <c r="E80" s="1050"/>
      <c r="F80" s="828" t="s">
        <v>273</v>
      </c>
      <c r="G80" s="829"/>
      <c r="H80" s="829"/>
      <c r="I80" s="828" t="s">
        <v>274</v>
      </c>
      <c r="J80" s="829"/>
      <c r="K80" s="829"/>
      <c r="L80" s="828" t="s">
        <v>275</v>
      </c>
      <c r="M80" s="829"/>
      <c r="N80" s="830"/>
      <c r="O80" s="829" t="s">
        <v>383</v>
      </c>
      <c r="P80" s="829"/>
      <c r="Q80" s="830"/>
      <c r="R80" s="966" t="s">
        <v>1345</v>
      </c>
      <c r="S80" s="989"/>
      <c r="T80" s="797"/>
      <c r="U80" s="828" t="s">
        <v>277</v>
      </c>
      <c r="V80" s="829"/>
      <c r="W80" s="830"/>
      <c r="X80" s="794"/>
      <c r="Y80" s="858"/>
      <c r="Z80" s="961"/>
      <c r="AA80" s="962"/>
      <c r="AB80" s="828" t="s">
        <v>237</v>
      </c>
      <c r="AC80" s="829"/>
      <c r="AD80" s="828" t="s">
        <v>238</v>
      </c>
      <c r="AE80" s="829"/>
      <c r="AF80" s="966" t="s">
        <v>454</v>
      </c>
      <c r="AG80" s="967"/>
      <c r="AH80" s="797"/>
      <c r="AI80" s="967" t="s">
        <v>276</v>
      </c>
      <c r="AJ80" s="967"/>
      <c r="AK80" s="797"/>
    </row>
    <row r="81" spans="2:37" s="113" customFormat="1" ht="20.100000000000001" customHeight="1">
      <c r="B81" s="4"/>
      <c r="C81" s="775" t="s">
        <v>475</v>
      </c>
      <c r="D81" s="776"/>
      <c r="E81" s="777"/>
      <c r="F81" s="940"/>
      <c r="G81" s="941"/>
      <c r="H81" s="944"/>
      <c r="I81" s="940"/>
      <c r="J81" s="941"/>
      <c r="K81" s="944"/>
      <c r="L81" s="940"/>
      <c r="M81" s="941"/>
      <c r="N81" s="944"/>
      <c r="O81" s="940"/>
      <c r="P81" s="941"/>
      <c r="Q81" s="944"/>
      <c r="R81" s="934"/>
      <c r="S81" s="935"/>
      <c r="T81" s="936"/>
      <c r="U81" s="931" t="str">
        <f>IF(SUM(H81,K81,N81,Q81)&gt;0,SUM(H81,K81,N81,Q81),"（　）")</f>
        <v>（　）</v>
      </c>
      <c r="V81" s="932"/>
      <c r="W81" s="933"/>
      <c r="X81" s="950"/>
      <c r="Y81" s="951"/>
      <c r="Z81" s="954">
        <f>IF(AND(ISERR(U81+U82),U82=0),0,(U82)/X81)</f>
        <v>0</v>
      </c>
      <c r="AA81" s="955"/>
      <c r="AB81" s="946"/>
      <c r="AC81" s="947"/>
      <c r="AD81" s="946"/>
      <c r="AE81" s="947"/>
      <c r="AF81" s="946"/>
      <c r="AG81" s="947"/>
      <c r="AH81" s="782"/>
      <c r="AI81" s="947"/>
      <c r="AJ81" s="947"/>
      <c r="AK81" s="782"/>
    </row>
    <row r="82" spans="2:37" s="113" customFormat="1" ht="20.100000000000001" customHeight="1">
      <c r="B82" s="4"/>
      <c r="C82" s="996"/>
      <c r="D82" s="997"/>
      <c r="E82" s="998"/>
      <c r="F82" s="942"/>
      <c r="G82" s="943"/>
      <c r="H82" s="945"/>
      <c r="I82" s="942"/>
      <c r="J82" s="943"/>
      <c r="K82" s="945"/>
      <c r="L82" s="942"/>
      <c r="M82" s="943"/>
      <c r="N82" s="945"/>
      <c r="O82" s="942"/>
      <c r="P82" s="943"/>
      <c r="Q82" s="945"/>
      <c r="R82" s="937"/>
      <c r="S82" s="938"/>
      <c r="T82" s="939"/>
      <c r="U82" s="942">
        <f>SUM(F81,I81,L81,O81)</f>
        <v>0</v>
      </c>
      <c r="V82" s="943"/>
      <c r="W82" s="990"/>
      <c r="X82" s="952"/>
      <c r="Y82" s="953"/>
      <c r="Z82" s="956"/>
      <c r="AA82" s="957"/>
      <c r="AB82" s="965"/>
      <c r="AC82" s="963"/>
      <c r="AD82" s="965"/>
      <c r="AE82" s="963"/>
      <c r="AF82" s="965"/>
      <c r="AG82" s="963"/>
      <c r="AH82" s="964"/>
      <c r="AI82" s="963"/>
      <c r="AJ82" s="963"/>
      <c r="AK82" s="964"/>
    </row>
    <row r="83" spans="2:37" s="113" customFormat="1" ht="20.100000000000001" customHeight="1">
      <c r="B83" s="4"/>
      <c r="C83" s="775" t="s">
        <v>476</v>
      </c>
      <c r="D83" s="776"/>
      <c r="E83" s="777"/>
      <c r="F83" s="940"/>
      <c r="G83" s="941"/>
      <c r="H83" s="944"/>
      <c r="I83" s="940"/>
      <c r="J83" s="941"/>
      <c r="K83" s="944"/>
      <c r="L83" s="940"/>
      <c r="M83" s="941"/>
      <c r="N83" s="944"/>
      <c r="O83" s="940"/>
      <c r="P83" s="941"/>
      <c r="Q83" s="944"/>
      <c r="R83" s="934"/>
      <c r="S83" s="935"/>
      <c r="T83" s="936"/>
      <c r="U83" s="931" t="str">
        <f>IF(SUM(H83,K83,N83,Q83)&gt;0,SUM(H83,K83,N83,Q83),"（　）")</f>
        <v>（　）</v>
      </c>
      <c r="V83" s="932"/>
      <c r="W83" s="933"/>
      <c r="X83" s="950"/>
      <c r="Y83" s="951"/>
      <c r="Z83" s="954">
        <f>IF(AND(ISERR(U83+U84),U84=0),0,(U84)/X83)</f>
        <v>0</v>
      </c>
      <c r="AA83" s="955"/>
      <c r="AB83" s="946"/>
      <c r="AC83" s="947"/>
      <c r="AD83" s="946"/>
      <c r="AE83" s="947"/>
      <c r="AF83" s="946"/>
      <c r="AG83" s="947"/>
      <c r="AH83" s="782"/>
      <c r="AI83" s="947"/>
      <c r="AJ83" s="947"/>
      <c r="AK83" s="782"/>
    </row>
    <row r="84" spans="2:37" s="113" customFormat="1" ht="20.100000000000001" customHeight="1">
      <c r="B84" s="4"/>
      <c r="C84" s="986"/>
      <c r="D84" s="987"/>
      <c r="E84" s="988"/>
      <c r="F84" s="942"/>
      <c r="G84" s="943"/>
      <c r="H84" s="945"/>
      <c r="I84" s="942"/>
      <c r="J84" s="943"/>
      <c r="K84" s="945"/>
      <c r="L84" s="942"/>
      <c r="M84" s="943"/>
      <c r="N84" s="945"/>
      <c r="O84" s="942"/>
      <c r="P84" s="943"/>
      <c r="Q84" s="945"/>
      <c r="R84" s="937"/>
      <c r="S84" s="938"/>
      <c r="T84" s="939"/>
      <c r="U84" s="942">
        <f>SUM(F83,I83,L83,O83)</f>
        <v>0</v>
      </c>
      <c r="V84" s="943"/>
      <c r="W84" s="990"/>
      <c r="X84" s="952"/>
      <c r="Y84" s="953"/>
      <c r="Z84" s="956"/>
      <c r="AA84" s="957"/>
      <c r="AB84" s="948"/>
      <c r="AC84" s="949"/>
      <c r="AD84" s="948"/>
      <c r="AE84" s="949"/>
      <c r="AF84" s="948"/>
      <c r="AG84" s="949"/>
      <c r="AH84" s="783"/>
      <c r="AI84" s="949"/>
      <c r="AJ84" s="949"/>
      <c r="AK84" s="783"/>
    </row>
    <row r="85" spans="2:37" s="113" customFormat="1" ht="20.100000000000001" customHeight="1">
      <c r="B85" s="4"/>
      <c r="C85" s="775" t="s">
        <v>477</v>
      </c>
      <c r="D85" s="776"/>
      <c r="E85" s="777"/>
      <c r="F85" s="940"/>
      <c r="G85" s="941"/>
      <c r="H85" s="944"/>
      <c r="I85" s="940"/>
      <c r="J85" s="941"/>
      <c r="K85" s="944"/>
      <c r="L85" s="940"/>
      <c r="M85" s="941"/>
      <c r="N85" s="944"/>
      <c r="O85" s="940"/>
      <c r="P85" s="941"/>
      <c r="Q85" s="944"/>
      <c r="R85" s="934"/>
      <c r="S85" s="935"/>
      <c r="T85" s="936"/>
      <c r="U85" s="931" t="str">
        <f>IF(SUM(H85,K85,N85,Q85)&gt;0,SUM(H85,K85,N85,Q85),"（　）")</f>
        <v>（　）</v>
      </c>
      <c r="V85" s="932"/>
      <c r="W85" s="933"/>
      <c r="X85" s="950"/>
      <c r="Y85" s="951"/>
      <c r="Z85" s="954">
        <f>IF(AND(ISERR(U85+U86),U86=0),0,(U86)/X85)</f>
        <v>0</v>
      </c>
      <c r="AA85" s="955"/>
      <c r="AB85" s="965"/>
      <c r="AC85" s="963"/>
      <c r="AD85" s="965"/>
      <c r="AE85" s="963"/>
      <c r="AF85" s="965"/>
      <c r="AG85" s="963"/>
      <c r="AH85" s="964"/>
      <c r="AI85" s="181"/>
      <c r="AJ85" s="181"/>
      <c r="AK85" s="221"/>
    </row>
    <row r="86" spans="2:37" s="113" customFormat="1" ht="20.100000000000001" customHeight="1">
      <c r="B86" s="4"/>
      <c r="C86" s="996"/>
      <c r="D86" s="997"/>
      <c r="E86" s="998"/>
      <c r="F86" s="942"/>
      <c r="G86" s="943"/>
      <c r="H86" s="945"/>
      <c r="I86" s="942"/>
      <c r="J86" s="943"/>
      <c r="K86" s="945"/>
      <c r="L86" s="942"/>
      <c r="M86" s="943"/>
      <c r="N86" s="945"/>
      <c r="O86" s="942"/>
      <c r="P86" s="943"/>
      <c r="Q86" s="945"/>
      <c r="R86" s="937"/>
      <c r="S86" s="938"/>
      <c r="T86" s="939"/>
      <c r="U86" s="942">
        <f>SUM(F85,I85,L85,O85)</f>
        <v>0</v>
      </c>
      <c r="V86" s="943"/>
      <c r="W86" s="990"/>
      <c r="X86" s="952"/>
      <c r="Y86" s="953"/>
      <c r="Z86" s="956"/>
      <c r="AA86" s="957"/>
      <c r="AB86" s="965"/>
      <c r="AC86" s="963"/>
      <c r="AD86" s="965"/>
      <c r="AE86" s="963"/>
      <c r="AF86" s="965"/>
      <c r="AG86" s="963"/>
      <c r="AH86" s="964"/>
      <c r="AI86" s="181"/>
      <c r="AJ86" s="181"/>
      <c r="AK86" s="221"/>
    </row>
    <row r="87" spans="2:37" s="113" customFormat="1" ht="20.100000000000001" customHeight="1">
      <c r="B87" s="4"/>
      <c r="C87" s="775" t="s">
        <v>478</v>
      </c>
      <c r="D87" s="776"/>
      <c r="E87" s="777"/>
      <c r="F87" s="940"/>
      <c r="G87" s="941"/>
      <c r="H87" s="944"/>
      <c r="I87" s="940"/>
      <c r="J87" s="941"/>
      <c r="K87" s="944"/>
      <c r="L87" s="940"/>
      <c r="M87" s="941"/>
      <c r="N87" s="944"/>
      <c r="O87" s="940"/>
      <c r="P87" s="941"/>
      <c r="Q87" s="944"/>
      <c r="R87" s="934"/>
      <c r="S87" s="935"/>
      <c r="T87" s="936"/>
      <c r="U87" s="931" t="str">
        <f>IF(SUM(H87,K87,N87,Q87)&gt;0,SUM(H87,K87,N87,Q87),"（　）")</f>
        <v>（　）</v>
      </c>
      <c r="V87" s="932"/>
      <c r="W87" s="933"/>
      <c r="X87" s="950"/>
      <c r="Y87" s="951"/>
      <c r="Z87" s="954">
        <f>IF(AND(ISERR(U87+U88),U88=0),0,(U88)/X87)</f>
        <v>0</v>
      </c>
      <c r="AA87" s="955"/>
      <c r="AB87" s="946"/>
      <c r="AC87" s="947"/>
      <c r="AD87" s="946"/>
      <c r="AE87" s="947"/>
      <c r="AF87" s="946"/>
      <c r="AG87" s="947"/>
      <c r="AH87" s="782"/>
      <c r="AI87" s="947"/>
      <c r="AJ87" s="947"/>
      <c r="AK87" s="782"/>
    </row>
    <row r="88" spans="2:37" s="113" customFormat="1" ht="20.100000000000001" customHeight="1">
      <c r="B88" s="4"/>
      <c r="C88" s="996"/>
      <c r="D88" s="997"/>
      <c r="E88" s="998"/>
      <c r="F88" s="942"/>
      <c r="G88" s="943"/>
      <c r="H88" s="945"/>
      <c r="I88" s="942"/>
      <c r="J88" s="943"/>
      <c r="K88" s="945"/>
      <c r="L88" s="942"/>
      <c r="M88" s="943"/>
      <c r="N88" s="945"/>
      <c r="O88" s="942"/>
      <c r="P88" s="943"/>
      <c r="Q88" s="945"/>
      <c r="R88" s="937"/>
      <c r="S88" s="938"/>
      <c r="T88" s="939"/>
      <c r="U88" s="942">
        <f>SUM(F87,I87,L87,O87)</f>
        <v>0</v>
      </c>
      <c r="V88" s="943"/>
      <c r="W88" s="990"/>
      <c r="X88" s="952"/>
      <c r="Y88" s="953"/>
      <c r="Z88" s="956"/>
      <c r="AA88" s="957"/>
      <c r="AB88" s="948"/>
      <c r="AC88" s="949"/>
      <c r="AD88" s="948"/>
      <c r="AE88" s="949"/>
      <c r="AF88" s="948"/>
      <c r="AG88" s="949"/>
      <c r="AH88" s="783"/>
      <c r="AI88" s="949"/>
      <c r="AJ88" s="949"/>
      <c r="AK88" s="783"/>
    </row>
    <row r="89" spans="2:37" s="113" customFormat="1" ht="20.100000000000001" customHeight="1">
      <c r="B89" s="4"/>
      <c r="C89" s="775" t="s">
        <v>479</v>
      </c>
      <c r="D89" s="776"/>
      <c r="E89" s="777"/>
      <c r="F89" s="940"/>
      <c r="G89" s="941"/>
      <c r="H89" s="944"/>
      <c r="I89" s="940"/>
      <c r="J89" s="941"/>
      <c r="K89" s="944"/>
      <c r="L89" s="940"/>
      <c r="M89" s="941"/>
      <c r="N89" s="944"/>
      <c r="O89" s="940"/>
      <c r="P89" s="941"/>
      <c r="Q89" s="944"/>
      <c r="R89" s="934"/>
      <c r="S89" s="935"/>
      <c r="T89" s="936"/>
      <c r="U89" s="931" t="str">
        <f>IF(SUM(H89,K89,N89,Q89)&gt;0,SUM(H89,K89,N89,Q89),"（　）")</f>
        <v>（　）</v>
      </c>
      <c r="V89" s="932"/>
      <c r="W89" s="933"/>
      <c r="X89" s="950"/>
      <c r="Y89" s="951"/>
      <c r="Z89" s="954">
        <f>IF(AND(ISERR(U89+U90),U90=0),0,(U90)/X89)</f>
        <v>0</v>
      </c>
      <c r="AA89" s="955"/>
      <c r="AB89" s="965"/>
      <c r="AC89" s="963"/>
      <c r="AD89" s="965"/>
      <c r="AE89" s="963"/>
      <c r="AF89" s="965"/>
      <c r="AG89" s="963"/>
      <c r="AH89" s="964"/>
      <c r="AI89" s="963"/>
      <c r="AJ89" s="963"/>
      <c r="AK89" s="964"/>
    </row>
    <row r="90" spans="2:37" s="113" customFormat="1" ht="20.100000000000001" customHeight="1">
      <c r="B90" s="4"/>
      <c r="C90" s="986"/>
      <c r="D90" s="987"/>
      <c r="E90" s="988"/>
      <c r="F90" s="942"/>
      <c r="G90" s="943"/>
      <c r="H90" s="945"/>
      <c r="I90" s="942"/>
      <c r="J90" s="943"/>
      <c r="K90" s="945"/>
      <c r="L90" s="942"/>
      <c r="M90" s="943"/>
      <c r="N90" s="945"/>
      <c r="O90" s="942"/>
      <c r="P90" s="943"/>
      <c r="Q90" s="945"/>
      <c r="R90" s="937"/>
      <c r="S90" s="938"/>
      <c r="T90" s="939"/>
      <c r="U90" s="942">
        <f>SUM(F89,I89,L89,O89)</f>
        <v>0</v>
      </c>
      <c r="V90" s="943"/>
      <c r="W90" s="990"/>
      <c r="X90" s="952"/>
      <c r="Y90" s="953"/>
      <c r="Z90" s="956"/>
      <c r="AA90" s="957"/>
      <c r="AB90" s="965"/>
      <c r="AC90" s="963"/>
      <c r="AD90" s="965"/>
      <c r="AE90" s="963"/>
      <c r="AF90" s="965"/>
      <c r="AG90" s="963"/>
      <c r="AH90" s="964"/>
      <c r="AI90" s="963"/>
      <c r="AJ90" s="963"/>
      <c r="AK90" s="964"/>
    </row>
    <row r="91" spans="2:37" s="113" customFormat="1" ht="20.100000000000001" customHeight="1">
      <c r="B91" s="4"/>
      <c r="C91" s="775" t="s">
        <v>480</v>
      </c>
      <c r="D91" s="776"/>
      <c r="E91" s="777"/>
      <c r="F91" s="940"/>
      <c r="G91" s="941"/>
      <c r="H91" s="944"/>
      <c r="I91" s="940"/>
      <c r="J91" s="941"/>
      <c r="K91" s="944"/>
      <c r="L91" s="940"/>
      <c r="M91" s="941"/>
      <c r="N91" s="944"/>
      <c r="O91" s="940"/>
      <c r="P91" s="941"/>
      <c r="Q91" s="944"/>
      <c r="R91" s="934"/>
      <c r="S91" s="935"/>
      <c r="T91" s="936"/>
      <c r="U91" s="931" t="str">
        <f>IF(SUM(H91,K91,N91,Q91)&gt;0,SUM(H91,K91,N91,Q91),"（　）")</f>
        <v>（　）</v>
      </c>
      <c r="V91" s="932"/>
      <c r="W91" s="933"/>
      <c r="X91" s="950"/>
      <c r="Y91" s="951"/>
      <c r="Z91" s="954">
        <f>IF(AND(ISERR(U91+U92),U92=0),0,(U92)/X91)</f>
        <v>0</v>
      </c>
      <c r="AA91" s="955"/>
      <c r="AB91" s="946"/>
      <c r="AC91" s="947"/>
      <c r="AD91" s="946"/>
      <c r="AE91" s="947"/>
      <c r="AF91" s="946"/>
      <c r="AG91" s="947"/>
      <c r="AH91" s="782"/>
      <c r="AI91" s="947"/>
      <c r="AJ91" s="947"/>
      <c r="AK91" s="782"/>
    </row>
    <row r="92" spans="2:37" s="113" customFormat="1" ht="20.100000000000001" customHeight="1">
      <c r="B92" s="4"/>
      <c r="C92" s="996"/>
      <c r="D92" s="997"/>
      <c r="E92" s="998"/>
      <c r="F92" s="942"/>
      <c r="G92" s="943"/>
      <c r="H92" s="945"/>
      <c r="I92" s="942"/>
      <c r="J92" s="943"/>
      <c r="K92" s="945"/>
      <c r="L92" s="942"/>
      <c r="M92" s="943"/>
      <c r="N92" s="945"/>
      <c r="O92" s="942"/>
      <c r="P92" s="943"/>
      <c r="Q92" s="945"/>
      <c r="R92" s="937"/>
      <c r="S92" s="938"/>
      <c r="T92" s="939"/>
      <c r="U92" s="942">
        <f>SUM(F91,I91,L91,O91)</f>
        <v>0</v>
      </c>
      <c r="V92" s="943"/>
      <c r="W92" s="990"/>
      <c r="X92" s="952"/>
      <c r="Y92" s="953"/>
      <c r="Z92" s="956"/>
      <c r="AA92" s="957"/>
      <c r="AB92" s="948"/>
      <c r="AC92" s="949"/>
      <c r="AD92" s="948"/>
      <c r="AE92" s="949"/>
      <c r="AF92" s="948"/>
      <c r="AG92" s="949"/>
      <c r="AH92" s="783"/>
      <c r="AI92" s="949"/>
      <c r="AJ92" s="949"/>
      <c r="AK92" s="783"/>
    </row>
    <row r="93" spans="2:37" s="113" customFormat="1" ht="20.100000000000001" customHeight="1">
      <c r="B93" s="4"/>
      <c r="C93" s="775" t="s">
        <v>481</v>
      </c>
      <c r="D93" s="776"/>
      <c r="E93" s="777"/>
      <c r="F93" s="940"/>
      <c r="G93" s="941"/>
      <c r="H93" s="944"/>
      <c r="I93" s="940"/>
      <c r="J93" s="941"/>
      <c r="K93" s="944"/>
      <c r="L93" s="940"/>
      <c r="M93" s="941"/>
      <c r="N93" s="944"/>
      <c r="O93" s="940"/>
      <c r="P93" s="941"/>
      <c r="Q93" s="944"/>
      <c r="R93" s="934"/>
      <c r="S93" s="935"/>
      <c r="T93" s="936"/>
      <c r="U93" s="931" t="str">
        <f>IF(SUM(H93,K93,N93,Q93)&gt;0,SUM(H93,K93,N93,Q93),"（　）")</f>
        <v>（　）</v>
      </c>
      <c r="V93" s="932"/>
      <c r="W93" s="933"/>
      <c r="X93" s="950"/>
      <c r="Y93" s="951"/>
      <c r="Z93" s="954">
        <f>IF(AND(ISERR(U93+U94),U94=0),0,(U94)/X93)</f>
        <v>0</v>
      </c>
      <c r="AA93" s="955"/>
      <c r="AB93" s="965"/>
      <c r="AC93" s="963"/>
      <c r="AD93" s="965"/>
      <c r="AE93" s="963"/>
      <c r="AF93" s="965"/>
      <c r="AG93" s="963"/>
      <c r="AH93" s="964"/>
      <c r="AI93" s="963"/>
      <c r="AJ93" s="963"/>
      <c r="AK93" s="964"/>
    </row>
    <row r="94" spans="2:37" s="113" customFormat="1" ht="20.100000000000001" customHeight="1">
      <c r="B94" s="4"/>
      <c r="C94" s="996"/>
      <c r="D94" s="997"/>
      <c r="E94" s="998"/>
      <c r="F94" s="942"/>
      <c r="G94" s="943"/>
      <c r="H94" s="945"/>
      <c r="I94" s="942"/>
      <c r="J94" s="943"/>
      <c r="K94" s="945"/>
      <c r="L94" s="942"/>
      <c r="M94" s="943"/>
      <c r="N94" s="945"/>
      <c r="O94" s="942"/>
      <c r="P94" s="943"/>
      <c r="Q94" s="945"/>
      <c r="R94" s="937"/>
      <c r="S94" s="938"/>
      <c r="T94" s="939"/>
      <c r="U94" s="942">
        <f>SUM(F93,I93,L93,O93)</f>
        <v>0</v>
      </c>
      <c r="V94" s="943"/>
      <c r="W94" s="990"/>
      <c r="X94" s="952"/>
      <c r="Y94" s="953"/>
      <c r="Z94" s="956"/>
      <c r="AA94" s="957"/>
      <c r="AB94" s="999"/>
      <c r="AC94" s="994"/>
      <c r="AD94" s="999"/>
      <c r="AE94" s="994"/>
      <c r="AF94" s="999"/>
      <c r="AG94" s="994"/>
      <c r="AH94" s="995"/>
      <c r="AI94" s="994"/>
      <c r="AJ94" s="994"/>
      <c r="AK94" s="995"/>
    </row>
    <row r="95" spans="2:37" s="113" customFormat="1" ht="20.100000000000001" customHeight="1">
      <c r="B95" s="4"/>
      <c r="C95" s="775" t="s">
        <v>482</v>
      </c>
      <c r="D95" s="776"/>
      <c r="E95" s="777"/>
      <c r="F95" s="940"/>
      <c r="G95" s="941"/>
      <c r="H95" s="944"/>
      <c r="I95" s="940"/>
      <c r="J95" s="941"/>
      <c r="K95" s="944"/>
      <c r="L95" s="940"/>
      <c r="M95" s="941"/>
      <c r="N95" s="944"/>
      <c r="O95" s="940"/>
      <c r="P95" s="941"/>
      <c r="Q95" s="944"/>
      <c r="R95" s="934"/>
      <c r="S95" s="935"/>
      <c r="T95" s="936"/>
      <c r="U95" s="931" t="str">
        <f>IF(SUM(H95,K95,N95,Q95)&gt;0,SUM(H95,K95,N95,Q95),"（　）")</f>
        <v>（　）</v>
      </c>
      <c r="V95" s="932"/>
      <c r="W95" s="933"/>
      <c r="X95" s="950"/>
      <c r="Y95" s="951"/>
      <c r="Z95" s="954">
        <f>IF(AND(ISERR(U95+U96),U96=0),0,(U96)/X95)</f>
        <v>0</v>
      </c>
      <c r="AA95" s="955"/>
      <c r="AB95" s="222"/>
      <c r="AC95" s="223"/>
      <c r="AD95" s="946"/>
      <c r="AE95" s="947"/>
      <c r="AF95" s="946"/>
      <c r="AG95" s="947"/>
      <c r="AH95" s="782"/>
      <c r="AI95" s="947"/>
      <c r="AJ95" s="947"/>
      <c r="AK95" s="782"/>
    </row>
    <row r="96" spans="2:37" s="113" customFormat="1" ht="20.100000000000001" customHeight="1">
      <c r="B96" s="4"/>
      <c r="C96" s="986"/>
      <c r="D96" s="987"/>
      <c r="E96" s="988"/>
      <c r="F96" s="942"/>
      <c r="G96" s="943"/>
      <c r="H96" s="945"/>
      <c r="I96" s="942"/>
      <c r="J96" s="943"/>
      <c r="K96" s="945"/>
      <c r="L96" s="942"/>
      <c r="M96" s="943"/>
      <c r="N96" s="945"/>
      <c r="O96" s="942"/>
      <c r="P96" s="943"/>
      <c r="Q96" s="945"/>
      <c r="R96" s="937"/>
      <c r="S96" s="938"/>
      <c r="T96" s="939"/>
      <c r="U96" s="942">
        <f>SUM(F95,I95,L95,O95)</f>
        <v>0</v>
      </c>
      <c r="V96" s="943"/>
      <c r="W96" s="990"/>
      <c r="X96" s="952"/>
      <c r="Y96" s="953"/>
      <c r="Z96" s="956"/>
      <c r="AA96" s="957"/>
      <c r="AB96" s="224"/>
      <c r="AC96" s="225"/>
      <c r="AD96" s="948"/>
      <c r="AE96" s="949"/>
      <c r="AF96" s="948"/>
      <c r="AG96" s="949"/>
      <c r="AH96" s="783"/>
      <c r="AI96" s="949"/>
      <c r="AJ96" s="949"/>
      <c r="AK96" s="783"/>
    </row>
    <row r="97" spans="2:51" s="113" customFormat="1" ht="20.100000000000001" customHeight="1">
      <c r="B97" s="4"/>
      <c r="C97" s="775" t="s">
        <v>483</v>
      </c>
      <c r="D97" s="776"/>
      <c r="E97" s="777"/>
      <c r="F97" s="940"/>
      <c r="G97" s="941"/>
      <c r="H97" s="944"/>
      <c r="I97" s="940"/>
      <c r="J97" s="941"/>
      <c r="K97" s="944"/>
      <c r="L97" s="940"/>
      <c r="M97" s="941"/>
      <c r="N97" s="944"/>
      <c r="O97" s="940"/>
      <c r="P97" s="941"/>
      <c r="Q97" s="944"/>
      <c r="R97" s="934"/>
      <c r="S97" s="935"/>
      <c r="T97" s="936"/>
      <c r="U97" s="931" t="str">
        <f>IF(SUM(H97,K97,N97,Q97)&gt;0,SUM(H97,K97,N97,Q97),"（　）")</f>
        <v>（　）</v>
      </c>
      <c r="V97" s="932"/>
      <c r="W97" s="933"/>
      <c r="X97" s="950"/>
      <c r="Y97" s="951"/>
      <c r="Z97" s="954">
        <f>IF(AND(ISERR(U97+U98),U98=0),0,(U98)/X97)</f>
        <v>0</v>
      </c>
      <c r="AA97" s="955"/>
      <c r="AB97" s="946"/>
      <c r="AC97" s="947"/>
      <c r="AD97" s="946"/>
      <c r="AE97" s="947"/>
      <c r="AF97" s="946"/>
      <c r="AG97" s="947"/>
      <c r="AH97" s="782"/>
      <c r="AI97" s="947"/>
      <c r="AJ97" s="947"/>
      <c r="AK97" s="782"/>
    </row>
    <row r="98" spans="2:51" s="113" customFormat="1" ht="20.100000000000001" customHeight="1">
      <c r="B98" s="4"/>
      <c r="C98" s="986"/>
      <c r="D98" s="987"/>
      <c r="E98" s="988"/>
      <c r="F98" s="942"/>
      <c r="G98" s="943"/>
      <c r="H98" s="945"/>
      <c r="I98" s="942"/>
      <c r="J98" s="943"/>
      <c r="K98" s="945"/>
      <c r="L98" s="942"/>
      <c r="M98" s="943"/>
      <c r="N98" s="945"/>
      <c r="O98" s="942"/>
      <c r="P98" s="943"/>
      <c r="Q98" s="945"/>
      <c r="R98" s="937"/>
      <c r="S98" s="938"/>
      <c r="T98" s="939"/>
      <c r="U98" s="942">
        <f>SUM(F97,I97,L97,O97)</f>
        <v>0</v>
      </c>
      <c r="V98" s="943"/>
      <c r="W98" s="990"/>
      <c r="X98" s="952"/>
      <c r="Y98" s="953"/>
      <c r="Z98" s="956"/>
      <c r="AA98" s="957"/>
      <c r="AB98" s="948"/>
      <c r="AC98" s="949"/>
      <c r="AD98" s="948"/>
      <c r="AE98" s="949"/>
      <c r="AF98" s="948"/>
      <c r="AG98" s="949"/>
      <c r="AH98" s="783"/>
      <c r="AI98" s="949"/>
      <c r="AJ98" s="949"/>
      <c r="AK98" s="783"/>
    </row>
    <row r="99" spans="2:51" s="113" customFormat="1" ht="20.100000000000001" customHeight="1">
      <c r="B99" s="4"/>
      <c r="C99" s="775" t="s">
        <v>509</v>
      </c>
      <c r="D99" s="776"/>
      <c r="E99" s="777"/>
      <c r="F99" s="940"/>
      <c r="G99" s="941"/>
      <c r="H99" s="944"/>
      <c r="I99" s="940"/>
      <c r="J99" s="941"/>
      <c r="K99" s="944"/>
      <c r="L99" s="940"/>
      <c r="M99" s="941"/>
      <c r="N99" s="944"/>
      <c r="O99" s="940"/>
      <c r="P99" s="941"/>
      <c r="Q99" s="944"/>
      <c r="R99" s="934"/>
      <c r="S99" s="935"/>
      <c r="T99" s="936"/>
      <c r="U99" s="931" t="str">
        <f>IF(SUM(H99,K99,N99,Q99)&gt;0,SUM(H99,K99,N99,Q99),"（　）")</f>
        <v>（　）</v>
      </c>
      <c r="V99" s="932"/>
      <c r="W99" s="933"/>
      <c r="X99" s="950"/>
      <c r="Y99" s="951"/>
      <c r="Z99" s="954">
        <f>IF(AND(ISERR(U99+U100),U100=0),0,(U100)/X99)</f>
        <v>0</v>
      </c>
      <c r="AA99" s="955"/>
      <c r="AB99" s="946"/>
      <c r="AC99" s="947"/>
      <c r="AD99" s="946"/>
      <c r="AE99" s="947"/>
      <c r="AF99" s="946"/>
      <c r="AG99" s="947"/>
      <c r="AH99" s="782"/>
      <c r="AI99" s="947"/>
      <c r="AJ99" s="947"/>
      <c r="AK99" s="782"/>
    </row>
    <row r="100" spans="2:51" s="113" customFormat="1" ht="20.100000000000001" customHeight="1">
      <c r="B100" s="4"/>
      <c r="C100" s="986"/>
      <c r="D100" s="987"/>
      <c r="E100" s="988"/>
      <c r="F100" s="942"/>
      <c r="G100" s="943"/>
      <c r="H100" s="945"/>
      <c r="I100" s="942"/>
      <c r="J100" s="943"/>
      <c r="K100" s="945"/>
      <c r="L100" s="942"/>
      <c r="M100" s="943"/>
      <c r="N100" s="945"/>
      <c r="O100" s="942"/>
      <c r="P100" s="943"/>
      <c r="Q100" s="945"/>
      <c r="R100" s="937"/>
      <c r="S100" s="938"/>
      <c r="T100" s="939"/>
      <c r="U100" s="942">
        <f>SUM(F99,I99,L99,O99)</f>
        <v>0</v>
      </c>
      <c r="V100" s="943"/>
      <c r="W100" s="990"/>
      <c r="X100" s="952"/>
      <c r="Y100" s="953"/>
      <c r="Z100" s="956"/>
      <c r="AA100" s="957"/>
      <c r="AB100" s="948"/>
      <c r="AC100" s="949"/>
      <c r="AD100" s="948"/>
      <c r="AE100" s="949"/>
      <c r="AF100" s="948"/>
      <c r="AG100" s="949"/>
      <c r="AH100" s="783"/>
      <c r="AI100" s="949"/>
      <c r="AJ100" s="949"/>
      <c r="AK100" s="783"/>
    </row>
    <row r="101" spans="2:51" s="113" customFormat="1" ht="20.100000000000001" customHeight="1">
      <c r="B101" s="4"/>
      <c r="C101" s="775" t="s">
        <v>484</v>
      </c>
      <c r="D101" s="776"/>
      <c r="E101" s="777"/>
      <c r="F101" s="940"/>
      <c r="G101" s="941"/>
      <c r="H101" s="944"/>
      <c r="I101" s="940"/>
      <c r="J101" s="941"/>
      <c r="K101" s="944"/>
      <c r="L101" s="940"/>
      <c r="M101" s="941"/>
      <c r="N101" s="944"/>
      <c r="O101" s="940"/>
      <c r="P101" s="941"/>
      <c r="Q101" s="944"/>
      <c r="R101" s="934"/>
      <c r="S101" s="935"/>
      <c r="T101" s="936"/>
      <c r="U101" s="931" t="str">
        <f>IF(SUM(H101,K101,N101,Q101)&gt;0,SUM(H101,K101,N101,Q101),"（　）")</f>
        <v>（　）</v>
      </c>
      <c r="V101" s="932"/>
      <c r="W101" s="933"/>
      <c r="X101" s="950"/>
      <c r="Y101" s="951"/>
      <c r="Z101" s="954">
        <f>IF(AND(ISERR(U101+U102),U102=0),0,(U102)/X101)</f>
        <v>0</v>
      </c>
      <c r="AA101" s="955"/>
      <c r="AB101" s="946"/>
      <c r="AC101" s="947"/>
      <c r="AD101" s="946"/>
      <c r="AE101" s="947"/>
      <c r="AF101" s="946"/>
      <c r="AG101" s="947"/>
      <c r="AH101" s="782"/>
      <c r="AI101" s="947"/>
      <c r="AJ101" s="947"/>
      <c r="AK101" s="782"/>
    </row>
    <row r="102" spans="2:51" s="113" customFormat="1" ht="20.100000000000001" customHeight="1">
      <c r="B102" s="4"/>
      <c r="C102" s="986"/>
      <c r="D102" s="987"/>
      <c r="E102" s="988"/>
      <c r="F102" s="942"/>
      <c r="G102" s="943"/>
      <c r="H102" s="945"/>
      <c r="I102" s="942"/>
      <c r="J102" s="943"/>
      <c r="K102" s="945"/>
      <c r="L102" s="942"/>
      <c r="M102" s="943"/>
      <c r="N102" s="945"/>
      <c r="O102" s="942"/>
      <c r="P102" s="943"/>
      <c r="Q102" s="945"/>
      <c r="R102" s="937"/>
      <c r="S102" s="938"/>
      <c r="T102" s="939"/>
      <c r="U102" s="942">
        <f>SUM(F101,I101,L101,O101)</f>
        <v>0</v>
      </c>
      <c r="V102" s="943"/>
      <c r="W102" s="990"/>
      <c r="X102" s="952"/>
      <c r="Y102" s="953"/>
      <c r="Z102" s="956"/>
      <c r="AA102" s="957"/>
      <c r="AB102" s="948"/>
      <c r="AC102" s="949"/>
      <c r="AD102" s="948"/>
      <c r="AE102" s="949"/>
      <c r="AF102" s="948"/>
      <c r="AG102" s="949"/>
      <c r="AH102" s="783"/>
      <c r="AI102" s="949"/>
      <c r="AJ102" s="949"/>
      <c r="AK102" s="783"/>
    </row>
    <row r="103" spans="2:51" s="113" customFormat="1" ht="20.100000000000001" customHeight="1">
      <c r="B103" s="4"/>
      <c r="C103" s="170" t="s">
        <v>455</v>
      </c>
      <c r="D103" s="29" t="s">
        <v>460</v>
      </c>
      <c r="E103" s="29"/>
      <c r="F103" s="29"/>
      <c r="G103" s="29"/>
      <c r="H103" s="29"/>
      <c r="I103" s="29"/>
      <c r="J103" s="29"/>
      <c r="K103" s="29"/>
      <c r="L103" s="29"/>
      <c r="M103" s="29"/>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row>
    <row r="104" spans="2:51" s="113" customFormat="1" ht="20.100000000000001" customHeight="1">
      <c r="B104" s="4"/>
      <c r="C104" s="33" t="s">
        <v>503</v>
      </c>
      <c r="D104" s="29"/>
      <c r="E104" s="29"/>
      <c r="F104" s="29"/>
      <c r="G104" s="29"/>
      <c r="H104" s="29"/>
      <c r="I104" s="29"/>
      <c r="J104" s="29"/>
      <c r="K104" s="29"/>
      <c r="L104" s="29"/>
      <c r="M104" s="29"/>
      <c r="N104" s="29"/>
      <c r="O104" s="29"/>
      <c r="P104" s="29"/>
      <c r="Q104" s="29"/>
      <c r="R104" s="29"/>
      <c r="S104" s="29"/>
      <c r="T104" s="29"/>
      <c r="U104" s="29"/>
      <c r="V104" s="29"/>
      <c r="W104" s="29"/>
      <c r="X104" s="29"/>
      <c r="Y104" s="29"/>
      <c r="Z104" s="29"/>
      <c r="AA104" s="29"/>
      <c r="AB104" s="29"/>
      <c r="AC104" s="29"/>
      <c r="AD104" s="29"/>
      <c r="AE104" s="29"/>
      <c r="AF104" s="29"/>
      <c r="AG104" s="29"/>
      <c r="AH104" s="29"/>
      <c r="AI104" s="29"/>
      <c r="AJ104" s="29"/>
      <c r="AK104" s="29"/>
    </row>
    <row r="105" spans="2:51" s="113" customFormat="1" ht="20.100000000000001" customHeight="1">
      <c r="B105" s="4"/>
      <c r="C105" s="29"/>
      <c r="D105" s="217"/>
      <c r="E105" s="217"/>
      <c r="F105" s="217"/>
      <c r="G105" s="217"/>
      <c r="H105" s="217"/>
      <c r="I105" s="217"/>
      <c r="J105" s="217"/>
      <c r="K105" s="217"/>
      <c r="L105" s="217"/>
      <c r="M105" s="217"/>
      <c r="N105" s="217"/>
      <c r="O105" s="217"/>
      <c r="P105" s="217"/>
      <c r="Q105" s="217"/>
      <c r="R105" s="217"/>
      <c r="S105" s="217"/>
      <c r="T105" s="217"/>
      <c r="U105" s="217"/>
      <c r="V105" s="217"/>
      <c r="W105" s="217"/>
      <c r="X105" s="217"/>
      <c r="Y105" s="217"/>
      <c r="Z105" s="217"/>
      <c r="AA105" s="217"/>
      <c r="AB105" s="217"/>
      <c r="AC105" s="217"/>
      <c r="AD105" s="217"/>
      <c r="AE105" s="217"/>
      <c r="AF105" s="217"/>
      <c r="AG105" s="217"/>
      <c r="AH105" s="217"/>
      <c r="AI105" s="217"/>
      <c r="AJ105" s="217"/>
      <c r="AK105" s="217"/>
    </row>
    <row r="106" spans="2:51" s="112" customFormat="1" ht="20.100000000000001" customHeight="1">
      <c r="B106" s="3"/>
      <c r="C106" s="3" t="s">
        <v>205</v>
      </c>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17"/>
      <c r="AL106" s="17"/>
      <c r="AM106" s="118"/>
      <c r="AN106" s="118"/>
      <c r="AO106" s="118"/>
      <c r="AP106" s="118"/>
      <c r="AQ106" s="118"/>
      <c r="AR106" s="118"/>
      <c r="AS106" s="118"/>
      <c r="AT106" s="118"/>
      <c r="AU106" s="118"/>
      <c r="AV106" s="118"/>
      <c r="AW106" s="118"/>
      <c r="AX106" s="118"/>
      <c r="AY106" s="118"/>
    </row>
    <row r="107" spans="2:51" s="113" customFormat="1" ht="24" customHeight="1">
      <c r="C107" s="792" t="s">
        <v>311</v>
      </c>
      <c r="D107" s="793"/>
      <c r="E107" s="793"/>
      <c r="F107" s="793"/>
      <c r="G107" s="857"/>
      <c r="H107" s="856" t="s">
        <v>39</v>
      </c>
      <c r="I107" s="1008"/>
      <c r="J107" s="1009"/>
      <c r="K107" s="144" t="s">
        <v>63</v>
      </c>
      <c r="L107" s="145"/>
      <c r="M107" s="145"/>
      <c r="N107" s="145"/>
      <c r="O107" s="145"/>
      <c r="P107" s="145"/>
      <c r="Q107" s="146"/>
      <c r="R107" s="966" t="s">
        <v>278</v>
      </c>
      <c r="S107" s="967"/>
      <c r="T107" s="967"/>
      <c r="U107" s="1035"/>
      <c r="V107" s="144" t="s">
        <v>248</v>
      </c>
      <c r="W107" s="145"/>
      <c r="X107" s="145"/>
      <c r="Y107" s="145"/>
      <c r="Z107" s="145"/>
      <c r="AA107" s="145"/>
      <c r="AB107" s="145"/>
      <c r="AC107" s="145"/>
      <c r="AD107" s="145"/>
      <c r="AE107" s="145"/>
      <c r="AF107" s="145"/>
      <c r="AG107" s="145"/>
      <c r="AH107" s="145"/>
      <c r="AI107" s="145"/>
      <c r="AJ107" s="145"/>
      <c r="AK107" s="146"/>
      <c r="AL107" s="186"/>
      <c r="AM107" s="118"/>
      <c r="AN107" s="118"/>
      <c r="AO107" s="118"/>
      <c r="AP107" s="118"/>
      <c r="AQ107" s="118"/>
      <c r="AR107" s="118"/>
      <c r="AS107" s="118"/>
      <c r="AT107" s="118"/>
      <c r="AU107" s="118"/>
      <c r="AV107" s="118"/>
      <c r="AW107" s="118"/>
      <c r="AX107" s="118"/>
      <c r="AY107" s="118"/>
    </row>
    <row r="108" spans="2:51" s="113" customFormat="1" ht="24" customHeight="1">
      <c r="B108" s="4"/>
      <c r="C108" s="794"/>
      <c r="D108" s="795"/>
      <c r="E108" s="795"/>
      <c r="F108" s="795"/>
      <c r="G108" s="858"/>
      <c r="H108" s="1002"/>
      <c r="I108" s="1003"/>
      <c r="J108" s="1010"/>
      <c r="K108" s="1002" t="s">
        <v>306</v>
      </c>
      <c r="L108" s="1003"/>
      <c r="M108" s="795"/>
      <c r="N108" s="828" t="s">
        <v>41</v>
      </c>
      <c r="O108" s="830"/>
      <c r="P108" s="795" t="s">
        <v>18</v>
      </c>
      <c r="Q108" s="858"/>
      <c r="R108" s="149" t="s">
        <v>237</v>
      </c>
      <c r="S108" s="149"/>
      <c r="T108" s="149" t="s">
        <v>238</v>
      </c>
      <c r="U108" s="149"/>
      <c r="V108" s="144" t="s">
        <v>46</v>
      </c>
      <c r="W108" s="145"/>
      <c r="X108" s="145"/>
      <c r="Y108" s="146"/>
      <c r="Z108" s="144" t="s">
        <v>249</v>
      </c>
      <c r="AA108" s="145"/>
      <c r="AB108" s="145"/>
      <c r="AC108" s="145"/>
      <c r="AD108" s="145"/>
      <c r="AE108" s="145"/>
      <c r="AF108" s="145"/>
      <c r="AG108" s="145"/>
      <c r="AH108" s="145"/>
      <c r="AI108" s="145"/>
      <c r="AJ108" s="145"/>
      <c r="AK108" s="146"/>
      <c r="AL108" s="186"/>
      <c r="AM108" s="118"/>
      <c r="AN108" s="118"/>
      <c r="AO108" s="118"/>
      <c r="AP108" s="118"/>
      <c r="AQ108" s="118"/>
      <c r="AR108" s="118"/>
      <c r="AS108" s="118"/>
      <c r="AT108" s="118"/>
      <c r="AU108" s="118"/>
      <c r="AV108" s="118"/>
      <c r="AW108" s="118"/>
      <c r="AX108" s="118"/>
      <c r="AY108" s="118"/>
    </row>
    <row r="109" spans="2:51" s="113" customFormat="1" ht="20.100000000000001" customHeight="1">
      <c r="B109" s="4"/>
      <c r="C109" s="1042" t="s">
        <v>358</v>
      </c>
      <c r="D109" s="1026" t="s">
        <v>296</v>
      </c>
      <c r="E109" s="1027"/>
      <c r="F109" s="1027"/>
      <c r="G109" s="1028"/>
      <c r="H109" s="140" t="s">
        <v>251</v>
      </c>
      <c r="I109" s="1000" t="s">
        <v>40</v>
      </c>
      <c r="J109" s="1001"/>
      <c r="K109" s="140" t="s">
        <v>251</v>
      </c>
      <c r="L109" s="1000" t="s">
        <v>40</v>
      </c>
      <c r="M109" s="1001"/>
      <c r="N109" s="1006">
        <v>8</v>
      </c>
      <c r="O109" s="1007"/>
      <c r="P109" s="1036">
        <f>SUM(N109:O111)</f>
        <v>11</v>
      </c>
      <c r="Q109" s="1037"/>
      <c r="R109" s="1011"/>
      <c r="S109" s="1012"/>
      <c r="T109" s="1011"/>
      <c r="U109" s="1012"/>
      <c r="V109" s="1017" t="s">
        <v>47</v>
      </c>
      <c r="W109" s="1018"/>
      <c r="X109" s="1018"/>
      <c r="Y109" s="1019"/>
      <c r="Z109" s="904" t="s">
        <v>110</v>
      </c>
      <c r="AA109" s="905"/>
      <c r="AB109" s="905"/>
      <c r="AC109" s="906"/>
      <c r="AD109" s="904"/>
      <c r="AE109" s="905"/>
      <c r="AF109" s="905"/>
      <c r="AG109" s="906"/>
      <c r="AH109" s="904"/>
      <c r="AI109" s="905"/>
      <c r="AJ109" s="905"/>
      <c r="AK109" s="906"/>
      <c r="AL109" s="181"/>
      <c r="AM109" s="171"/>
      <c r="AN109" s="171"/>
      <c r="AO109" s="171"/>
      <c r="AP109" s="171"/>
      <c r="AQ109" s="171"/>
      <c r="AR109" s="171"/>
      <c r="AS109" s="171"/>
      <c r="AT109" s="171"/>
      <c r="AU109" s="171"/>
      <c r="AV109" s="171"/>
      <c r="AW109" s="171"/>
      <c r="AX109" s="171"/>
      <c r="AY109" s="171"/>
    </row>
    <row r="110" spans="2:51" s="113" customFormat="1" ht="20.100000000000001" customHeight="1">
      <c r="B110" s="4"/>
      <c r="C110" s="1043"/>
      <c r="D110" s="1029"/>
      <c r="E110" s="1030"/>
      <c r="F110" s="1030"/>
      <c r="G110" s="1031"/>
      <c r="H110" s="140"/>
      <c r="I110" s="1000" t="s">
        <v>40</v>
      </c>
      <c r="J110" s="1001"/>
      <c r="K110" s="140" t="s">
        <v>252</v>
      </c>
      <c r="L110" s="1000" t="s">
        <v>40</v>
      </c>
      <c r="M110" s="1001"/>
      <c r="N110" s="1006">
        <v>3</v>
      </c>
      <c r="O110" s="1007"/>
      <c r="P110" s="1038"/>
      <c r="Q110" s="1039"/>
      <c r="R110" s="1013"/>
      <c r="S110" s="1014"/>
      <c r="T110" s="1013"/>
      <c r="U110" s="1014"/>
      <c r="V110" s="1020"/>
      <c r="W110" s="1021"/>
      <c r="X110" s="1021"/>
      <c r="Y110" s="1022"/>
      <c r="Z110" s="83"/>
      <c r="AA110" s="139"/>
      <c r="AB110" s="139"/>
      <c r="AC110" s="128"/>
      <c r="AD110" s="83"/>
      <c r="AE110" s="139"/>
      <c r="AF110" s="139"/>
      <c r="AG110" s="128"/>
      <c r="AH110" s="83"/>
      <c r="AI110" s="139"/>
      <c r="AJ110" s="139"/>
      <c r="AK110" s="128"/>
      <c r="AL110" s="181"/>
      <c r="AM110" s="171"/>
      <c r="AN110" s="171"/>
      <c r="AO110" s="171"/>
      <c r="AP110" s="171"/>
      <c r="AQ110" s="171"/>
      <c r="AR110" s="171"/>
      <c r="AS110" s="171"/>
      <c r="AT110" s="171"/>
      <c r="AU110" s="171"/>
      <c r="AV110" s="171"/>
      <c r="AW110" s="171"/>
      <c r="AX110" s="171"/>
      <c r="AY110" s="171"/>
    </row>
    <row r="111" spans="2:51" s="113" customFormat="1" ht="20.100000000000001" customHeight="1">
      <c r="B111" s="4"/>
      <c r="C111" s="1043"/>
      <c r="D111" s="1029"/>
      <c r="E111" s="1030"/>
      <c r="F111" s="1030"/>
      <c r="G111" s="1031"/>
      <c r="H111" s="140"/>
      <c r="I111" s="1000" t="s">
        <v>40</v>
      </c>
      <c r="J111" s="1001"/>
      <c r="K111" s="140"/>
      <c r="L111" s="1000" t="s">
        <v>40</v>
      </c>
      <c r="M111" s="1001"/>
      <c r="N111" s="1006"/>
      <c r="O111" s="1007"/>
      <c r="P111" s="1038"/>
      <c r="Q111" s="1039"/>
      <c r="R111" s="1013"/>
      <c r="S111" s="1014"/>
      <c r="T111" s="1013"/>
      <c r="U111" s="1014"/>
      <c r="V111" s="93" t="s">
        <v>312</v>
      </c>
      <c r="W111" s="91"/>
      <c r="X111" s="91"/>
      <c r="Y111" s="92"/>
      <c r="Z111" s="904" t="s">
        <v>279</v>
      </c>
      <c r="AA111" s="905"/>
      <c r="AB111" s="905"/>
      <c r="AC111" s="906"/>
      <c r="AD111" s="991"/>
      <c r="AE111" s="992"/>
      <c r="AF111" s="992"/>
      <c r="AG111" s="993"/>
      <c r="AH111" s="991"/>
      <c r="AI111" s="992"/>
      <c r="AJ111" s="992"/>
      <c r="AK111" s="993"/>
      <c r="AL111" s="181"/>
      <c r="AM111" s="171"/>
      <c r="AN111" s="171"/>
      <c r="AO111" s="171"/>
      <c r="AP111" s="171"/>
      <c r="AQ111" s="171"/>
      <c r="AR111" s="171"/>
      <c r="AS111" s="171"/>
      <c r="AT111" s="171"/>
      <c r="AU111" s="171"/>
      <c r="AV111" s="171"/>
      <c r="AW111" s="171"/>
      <c r="AX111" s="171"/>
      <c r="AY111" s="171"/>
    </row>
    <row r="112" spans="2:51" s="113" customFormat="1" ht="20.100000000000001" customHeight="1">
      <c r="B112" s="4"/>
      <c r="C112" s="1044"/>
      <c r="D112" s="1032"/>
      <c r="E112" s="1033"/>
      <c r="F112" s="1033"/>
      <c r="G112" s="1034"/>
      <c r="H112" s="901" t="s">
        <v>1346</v>
      </c>
      <c r="I112" s="902"/>
      <c r="J112" s="902"/>
      <c r="K112" s="902"/>
      <c r="L112" s="902"/>
      <c r="M112" s="903"/>
      <c r="N112" s="1006"/>
      <c r="O112" s="1007"/>
      <c r="P112" s="1040"/>
      <c r="Q112" s="1041"/>
      <c r="R112" s="1015"/>
      <c r="S112" s="1016"/>
      <c r="T112" s="1015"/>
      <c r="U112" s="1016"/>
      <c r="V112" s="93" t="s">
        <v>45</v>
      </c>
      <c r="W112" s="91"/>
      <c r="X112" s="91"/>
      <c r="Y112" s="92"/>
      <c r="Z112" s="904" t="s">
        <v>111</v>
      </c>
      <c r="AA112" s="905"/>
      <c r="AB112" s="905"/>
      <c r="AC112" s="906"/>
      <c r="AD112" s="904"/>
      <c r="AE112" s="905"/>
      <c r="AF112" s="905"/>
      <c r="AG112" s="906"/>
      <c r="AH112" s="991"/>
      <c r="AI112" s="992"/>
      <c r="AJ112" s="992"/>
      <c r="AK112" s="993"/>
      <c r="AL112" s="181"/>
      <c r="AM112" s="171"/>
      <c r="AN112" s="171"/>
      <c r="AO112" s="171"/>
      <c r="AP112" s="171"/>
      <c r="AQ112" s="171"/>
      <c r="AR112" s="171"/>
      <c r="AS112" s="171"/>
      <c r="AT112" s="171"/>
      <c r="AU112" s="171"/>
      <c r="AV112" s="171"/>
      <c r="AW112" s="171"/>
      <c r="AX112" s="171"/>
      <c r="AY112" s="171"/>
    </row>
    <row r="113" spans="2:66" s="113" customFormat="1" ht="20.100000000000001" customHeight="1">
      <c r="B113" s="4"/>
      <c r="C113" s="1051"/>
      <c r="D113" s="1052"/>
      <c r="E113" s="1052"/>
      <c r="F113" s="1052"/>
      <c r="G113" s="1053"/>
      <c r="H113" s="138"/>
      <c r="I113" s="1004" t="s">
        <v>40</v>
      </c>
      <c r="J113" s="1005"/>
      <c r="K113" s="138"/>
      <c r="L113" s="1004" t="s">
        <v>40</v>
      </c>
      <c r="M113" s="1005"/>
      <c r="N113" s="972"/>
      <c r="O113" s="973"/>
      <c r="P113" s="974">
        <f>SUM(N113:O115)</f>
        <v>0</v>
      </c>
      <c r="Q113" s="975"/>
      <c r="R113" s="980"/>
      <c r="S113" s="981"/>
      <c r="T113" s="980"/>
      <c r="U113" s="981"/>
      <c r="V113" s="775" t="s">
        <v>47</v>
      </c>
      <c r="W113" s="776"/>
      <c r="X113" s="776"/>
      <c r="Y113" s="777"/>
      <c r="Z113" s="928"/>
      <c r="AA113" s="929"/>
      <c r="AB113" s="929"/>
      <c r="AC113" s="930"/>
      <c r="AD113" s="928"/>
      <c r="AE113" s="929"/>
      <c r="AF113" s="929"/>
      <c r="AG113" s="930"/>
      <c r="AH113" s="928"/>
      <c r="AI113" s="929"/>
      <c r="AJ113" s="929"/>
      <c r="AK113" s="930"/>
      <c r="AL113" s="181"/>
      <c r="AM113" s="171"/>
      <c r="AN113" s="171"/>
      <c r="AO113" s="171"/>
      <c r="AP113" s="171"/>
      <c r="AQ113" s="171"/>
      <c r="AR113" s="171"/>
      <c r="AS113" s="171"/>
      <c r="AT113" s="171"/>
      <c r="AU113" s="171"/>
      <c r="AV113" s="171"/>
      <c r="AW113" s="171"/>
      <c r="AX113" s="171"/>
      <c r="AY113" s="171"/>
    </row>
    <row r="114" spans="2:66" s="113" customFormat="1" ht="20.100000000000001" customHeight="1">
      <c r="B114" s="4"/>
      <c r="C114" s="1054"/>
      <c r="D114" s="1055"/>
      <c r="E114" s="1055"/>
      <c r="F114" s="1055"/>
      <c r="G114" s="1056"/>
      <c r="H114" s="138"/>
      <c r="I114" s="1004" t="s">
        <v>40</v>
      </c>
      <c r="J114" s="1005"/>
      <c r="K114" s="138"/>
      <c r="L114" s="1004" t="s">
        <v>40</v>
      </c>
      <c r="M114" s="1005"/>
      <c r="N114" s="972"/>
      <c r="O114" s="973"/>
      <c r="P114" s="976"/>
      <c r="Q114" s="977"/>
      <c r="R114" s="982"/>
      <c r="S114" s="983"/>
      <c r="T114" s="982"/>
      <c r="U114" s="983"/>
      <c r="V114" s="986"/>
      <c r="W114" s="987"/>
      <c r="X114" s="987"/>
      <c r="Y114" s="988"/>
      <c r="Z114" s="48"/>
      <c r="AA114" s="11"/>
      <c r="AB114" s="11"/>
      <c r="AC114" s="70"/>
      <c r="AD114" s="928"/>
      <c r="AE114" s="929"/>
      <c r="AF114" s="929"/>
      <c r="AG114" s="930"/>
      <c r="AH114" s="928"/>
      <c r="AI114" s="929"/>
      <c r="AJ114" s="929"/>
      <c r="AK114" s="930"/>
      <c r="AL114" s="181"/>
      <c r="AM114" s="142"/>
      <c r="AN114" s="171"/>
      <c r="AO114" s="171"/>
      <c r="AP114" s="171"/>
      <c r="AQ114" s="171"/>
      <c r="AR114" s="171"/>
      <c r="AS114" s="171"/>
      <c r="AT114" s="171"/>
      <c r="AU114" s="171"/>
      <c r="AV114" s="171"/>
      <c r="AW114" s="171"/>
      <c r="AX114" s="171"/>
      <c r="AY114" s="171"/>
    </row>
    <row r="115" spans="2:66" s="113" customFormat="1" ht="20.100000000000001" customHeight="1">
      <c r="B115" s="4"/>
      <c r="C115" s="1054"/>
      <c r="D115" s="1055"/>
      <c r="E115" s="1055"/>
      <c r="F115" s="1055"/>
      <c r="G115" s="1056"/>
      <c r="H115" s="138"/>
      <c r="I115" s="1004" t="s">
        <v>40</v>
      </c>
      <c r="J115" s="1005"/>
      <c r="K115" s="138"/>
      <c r="L115" s="1004" t="s">
        <v>40</v>
      </c>
      <c r="M115" s="1005"/>
      <c r="N115" s="972"/>
      <c r="O115" s="973"/>
      <c r="P115" s="976"/>
      <c r="Q115" s="977"/>
      <c r="R115" s="982"/>
      <c r="S115" s="983"/>
      <c r="T115" s="982"/>
      <c r="U115" s="983"/>
      <c r="V115" s="21" t="s">
        <v>312</v>
      </c>
      <c r="W115" s="23"/>
      <c r="X115" s="23"/>
      <c r="Y115" s="22"/>
      <c r="Z115" s="928"/>
      <c r="AA115" s="929"/>
      <c r="AB115" s="929"/>
      <c r="AC115" s="930"/>
      <c r="AD115" s="928"/>
      <c r="AE115" s="929"/>
      <c r="AF115" s="929"/>
      <c r="AG115" s="930"/>
      <c r="AH115" s="48"/>
      <c r="AI115" s="11"/>
      <c r="AJ115" s="11"/>
      <c r="AK115" s="70"/>
      <c r="AL115" s="181"/>
      <c r="AM115" s="171"/>
      <c r="AN115" s="171"/>
      <c r="AO115" s="171"/>
      <c r="AP115" s="171"/>
      <c r="AQ115" s="171"/>
      <c r="AR115" s="171"/>
      <c r="AS115" s="171"/>
      <c r="AT115" s="171"/>
      <c r="AU115" s="171"/>
      <c r="AV115" s="171"/>
      <c r="AW115" s="171"/>
      <c r="AX115" s="171"/>
      <c r="AY115" s="171"/>
    </row>
    <row r="116" spans="2:66" s="113" customFormat="1" ht="20.100000000000001" customHeight="1">
      <c r="B116" s="4"/>
      <c r="C116" s="1057"/>
      <c r="D116" s="1058"/>
      <c r="E116" s="1058"/>
      <c r="F116" s="1058"/>
      <c r="G116" s="1059"/>
      <c r="H116" s="1023" t="s">
        <v>1346</v>
      </c>
      <c r="I116" s="1024"/>
      <c r="J116" s="1024"/>
      <c r="K116" s="1024"/>
      <c r="L116" s="1024"/>
      <c r="M116" s="1025"/>
      <c r="N116" s="972"/>
      <c r="O116" s="973"/>
      <c r="P116" s="978"/>
      <c r="Q116" s="979"/>
      <c r="R116" s="984"/>
      <c r="S116" s="985"/>
      <c r="T116" s="984"/>
      <c r="U116" s="985"/>
      <c r="V116" s="21" t="s">
        <v>45</v>
      </c>
      <c r="W116" s="23"/>
      <c r="X116" s="23"/>
      <c r="Y116" s="22"/>
      <c r="Z116" s="928"/>
      <c r="AA116" s="929"/>
      <c r="AB116" s="929"/>
      <c r="AC116" s="930"/>
      <c r="AD116" s="928"/>
      <c r="AE116" s="929"/>
      <c r="AF116" s="929"/>
      <c r="AG116" s="930"/>
      <c r="AH116" s="928"/>
      <c r="AI116" s="929"/>
      <c r="AJ116" s="929"/>
      <c r="AK116" s="930"/>
      <c r="AL116" s="181"/>
      <c r="AM116" s="171"/>
      <c r="AN116" s="171"/>
      <c r="AO116" s="171"/>
      <c r="AP116" s="171"/>
      <c r="AQ116" s="171"/>
      <c r="AR116" s="171"/>
      <c r="AS116" s="171"/>
      <c r="AT116" s="171"/>
      <c r="AU116" s="171"/>
      <c r="AV116" s="171"/>
      <c r="AW116" s="171"/>
      <c r="AX116" s="171"/>
      <c r="AY116" s="171"/>
    </row>
    <row r="117" spans="2:66" s="113" customFormat="1" ht="20.100000000000001" customHeight="1">
      <c r="B117" s="4"/>
      <c r="C117" s="1051"/>
      <c r="D117" s="1052"/>
      <c r="E117" s="1052"/>
      <c r="F117" s="1052"/>
      <c r="G117" s="1053"/>
      <c r="H117" s="138"/>
      <c r="I117" s="1004" t="s">
        <v>40</v>
      </c>
      <c r="J117" s="1005"/>
      <c r="K117" s="138"/>
      <c r="L117" s="1004" t="s">
        <v>40</v>
      </c>
      <c r="M117" s="1005"/>
      <c r="N117" s="972"/>
      <c r="O117" s="973"/>
      <c r="P117" s="974">
        <f>SUM(N117:O119)</f>
        <v>0</v>
      </c>
      <c r="Q117" s="975"/>
      <c r="R117" s="980"/>
      <c r="S117" s="981"/>
      <c r="T117" s="980"/>
      <c r="U117" s="981"/>
      <c r="V117" s="775" t="s">
        <v>47</v>
      </c>
      <c r="W117" s="776"/>
      <c r="X117" s="776"/>
      <c r="Y117" s="777"/>
      <c r="Z117" s="928"/>
      <c r="AA117" s="929"/>
      <c r="AB117" s="929"/>
      <c r="AC117" s="930"/>
      <c r="AD117" s="928"/>
      <c r="AE117" s="929"/>
      <c r="AF117" s="929"/>
      <c r="AG117" s="930"/>
      <c r="AH117" s="928"/>
      <c r="AI117" s="929"/>
      <c r="AJ117" s="929"/>
      <c r="AK117" s="930"/>
      <c r="AL117" s="181"/>
    </row>
    <row r="118" spans="2:66" s="113" customFormat="1" ht="20.100000000000001" customHeight="1">
      <c r="B118" s="4"/>
      <c r="C118" s="1054"/>
      <c r="D118" s="1055"/>
      <c r="E118" s="1055"/>
      <c r="F118" s="1055"/>
      <c r="G118" s="1056"/>
      <c r="H118" s="138"/>
      <c r="I118" s="1004" t="s">
        <v>40</v>
      </c>
      <c r="J118" s="1005"/>
      <c r="K118" s="138"/>
      <c r="L118" s="1004" t="s">
        <v>40</v>
      </c>
      <c r="M118" s="1005"/>
      <c r="N118" s="972"/>
      <c r="O118" s="973"/>
      <c r="P118" s="976"/>
      <c r="Q118" s="977"/>
      <c r="R118" s="982"/>
      <c r="S118" s="983"/>
      <c r="T118" s="982"/>
      <c r="U118" s="983"/>
      <c r="V118" s="986"/>
      <c r="W118" s="987"/>
      <c r="X118" s="987"/>
      <c r="Y118" s="988"/>
      <c r="Z118" s="928"/>
      <c r="AA118" s="929"/>
      <c r="AB118" s="929"/>
      <c r="AC118" s="930"/>
      <c r="AD118" s="928"/>
      <c r="AE118" s="929"/>
      <c r="AF118" s="929"/>
      <c r="AG118" s="930"/>
      <c r="AH118" s="928"/>
      <c r="AI118" s="929"/>
      <c r="AJ118" s="929"/>
      <c r="AK118" s="930"/>
      <c r="AL118" s="181"/>
    </row>
    <row r="119" spans="2:66" s="113" customFormat="1" ht="20.100000000000001" customHeight="1">
      <c r="B119" s="4"/>
      <c r="C119" s="1054"/>
      <c r="D119" s="1055"/>
      <c r="E119" s="1055"/>
      <c r="F119" s="1055"/>
      <c r="G119" s="1056"/>
      <c r="H119" s="138"/>
      <c r="I119" s="1004" t="s">
        <v>40</v>
      </c>
      <c r="J119" s="1005"/>
      <c r="K119" s="138"/>
      <c r="L119" s="1004" t="s">
        <v>40</v>
      </c>
      <c r="M119" s="1005"/>
      <c r="N119" s="972"/>
      <c r="O119" s="973"/>
      <c r="P119" s="976"/>
      <c r="Q119" s="977"/>
      <c r="R119" s="982"/>
      <c r="S119" s="983"/>
      <c r="T119" s="982"/>
      <c r="U119" s="983"/>
      <c r="V119" s="21" t="s">
        <v>312</v>
      </c>
      <c r="W119" s="23"/>
      <c r="X119" s="23"/>
      <c r="Y119" s="22"/>
      <c r="Z119" s="928"/>
      <c r="AA119" s="929"/>
      <c r="AB119" s="929"/>
      <c r="AC119" s="930"/>
      <c r="AD119" s="928"/>
      <c r="AE119" s="929"/>
      <c r="AF119" s="929"/>
      <c r="AG119" s="930"/>
      <c r="AH119" s="48"/>
      <c r="AI119" s="11"/>
      <c r="AJ119" s="11"/>
      <c r="AK119" s="70"/>
      <c r="AL119" s="181"/>
    </row>
    <row r="120" spans="2:66" s="113" customFormat="1" ht="20.100000000000001" customHeight="1">
      <c r="B120" s="4"/>
      <c r="C120" s="1057"/>
      <c r="D120" s="1058"/>
      <c r="E120" s="1058"/>
      <c r="F120" s="1058"/>
      <c r="G120" s="1059"/>
      <c r="H120" s="1023" t="s">
        <v>1346</v>
      </c>
      <c r="I120" s="1024"/>
      <c r="J120" s="1024"/>
      <c r="K120" s="1024"/>
      <c r="L120" s="1024"/>
      <c r="M120" s="1025"/>
      <c r="N120" s="972"/>
      <c r="O120" s="973"/>
      <c r="P120" s="978"/>
      <c r="Q120" s="979"/>
      <c r="R120" s="984"/>
      <c r="S120" s="985"/>
      <c r="T120" s="984"/>
      <c r="U120" s="985"/>
      <c r="V120" s="21" t="s">
        <v>45</v>
      </c>
      <c r="W120" s="23"/>
      <c r="X120" s="23"/>
      <c r="Y120" s="22"/>
      <c r="Z120" s="928"/>
      <c r="AA120" s="929"/>
      <c r="AB120" s="929"/>
      <c r="AC120" s="930"/>
      <c r="AD120" s="928"/>
      <c r="AE120" s="929"/>
      <c r="AF120" s="929"/>
      <c r="AG120" s="930"/>
      <c r="AH120" s="928"/>
      <c r="AI120" s="929"/>
      <c r="AJ120" s="929"/>
      <c r="AK120" s="930"/>
      <c r="AL120" s="181"/>
    </row>
    <row r="121" spans="2:66" s="113" customFormat="1" ht="20.100000000000001" customHeight="1">
      <c r="B121" s="4"/>
      <c r="C121" s="1051"/>
      <c r="D121" s="1052"/>
      <c r="E121" s="1052"/>
      <c r="F121" s="1052"/>
      <c r="G121" s="1053"/>
      <c r="H121" s="138"/>
      <c r="I121" s="1004" t="s">
        <v>40</v>
      </c>
      <c r="J121" s="1005"/>
      <c r="K121" s="138"/>
      <c r="L121" s="1004" t="s">
        <v>40</v>
      </c>
      <c r="M121" s="1005"/>
      <c r="N121" s="972"/>
      <c r="O121" s="973"/>
      <c r="P121" s="974">
        <f>SUM(N121:O123)</f>
        <v>0</v>
      </c>
      <c r="Q121" s="975"/>
      <c r="R121" s="980"/>
      <c r="S121" s="981"/>
      <c r="T121" s="980"/>
      <c r="U121" s="981"/>
      <c r="V121" s="775" t="s">
        <v>47</v>
      </c>
      <c r="W121" s="776"/>
      <c r="X121" s="776"/>
      <c r="Y121" s="777"/>
      <c r="Z121" s="928"/>
      <c r="AA121" s="929"/>
      <c r="AB121" s="929"/>
      <c r="AC121" s="930"/>
      <c r="AD121" s="928"/>
      <c r="AE121" s="929"/>
      <c r="AF121" s="929"/>
      <c r="AG121" s="930"/>
      <c r="AH121" s="928"/>
      <c r="AI121" s="929"/>
      <c r="AJ121" s="929"/>
      <c r="AK121" s="930"/>
      <c r="AL121" s="181"/>
    </row>
    <row r="122" spans="2:66" s="113" customFormat="1" ht="20.100000000000001" customHeight="1">
      <c r="B122" s="4"/>
      <c r="C122" s="1054"/>
      <c r="D122" s="1055"/>
      <c r="E122" s="1055"/>
      <c r="F122" s="1055"/>
      <c r="G122" s="1056"/>
      <c r="H122" s="138"/>
      <c r="I122" s="1004" t="s">
        <v>40</v>
      </c>
      <c r="J122" s="1005"/>
      <c r="K122" s="138"/>
      <c r="L122" s="1004" t="s">
        <v>40</v>
      </c>
      <c r="M122" s="1005"/>
      <c r="N122" s="972"/>
      <c r="O122" s="973"/>
      <c r="P122" s="976"/>
      <c r="Q122" s="977"/>
      <c r="R122" s="982"/>
      <c r="S122" s="983"/>
      <c r="T122" s="982"/>
      <c r="U122" s="983"/>
      <c r="V122" s="986"/>
      <c r="W122" s="987"/>
      <c r="X122" s="987"/>
      <c r="Y122" s="988"/>
      <c r="Z122" s="928"/>
      <c r="AA122" s="929"/>
      <c r="AB122" s="929"/>
      <c r="AC122" s="930"/>
      <c r="AD122" s="928"/>
      <c r="AE122" s="929"/>
      <c r="AF122" s="929"/>
      <c r="AG122" s="930"/>
      <c r="AH122" s="928"/>
      <c r="AI122" s="929"/>
      <c r="AJ122" s="929"/>
      <c r="AK122" s="930"/>
      <c r="AL122" s="181"/>
    </row>
    <row r="123" spans="2:66" s="113" customFormat="1" ht="20.100000000000001" customHeight="1">
      <c r="B123" s="4"/>
      <c r="C123" s="1054"/>
      <c r="D123" s="1055"/>
      <c r="E123" s="1055"/>
      <c r="F123" s="1055"/>
      <c r="G123" s="1056"/>
      <c r="H123" s="138"/>
      <c r="I123" s="1004" t="s">
        <v>40</v>
      </c>
      <c r="J123" s="1005"/>
      <c r="K123" s="138"/>
      <c r="L123" s="1004" t="s">
        <v>40</v>
      </c>
      <c r="M123" s="1005"/>
      <c r="N123" s="972"/>
      <c r="O123" s="973"/>
      <c r="P123" s="976"/>
      <c r="Q123" s="977"/>
      <c r="R123" s="982"/>
      <c r="S123" s="983"/>
      <c r="T123" s="982"/>
      <c r="U123" s="983"/>
      <c r="V123" s="21" t="s">
        <v>312</v>
      </c>
      <c r="W123" s="23"/>
      <c r="X123" s="23"/>
      <c r="Y123" s="22"/>
      <c r="Z123" s="928"/>
      <c r="AA123" s="929"/>
      <c r="AB123" s="929"/>
      <c r="AC123" s="930"/>
      <c r="AD123" s="928"/>
      <c r="AE123" s="929"/>
      <c r="AF123" s="929"/>
      <c r="AG123" s="930"/>
      <c r="AH123" s="928"/>
      <c r="AI123" s="929"/>
      <c r="AJ123" s="929"/>
      <c r="AK123" s="930"/>
      <c r="AL123" s="181"/>
    </row>
    <row r="124" spans="2:66" s="113" customFormat="1" ht="20.100000000000001" customHeight="1">
      <c r="B124" s="4"/>
      <c r="C124" s="1057"/>
      <c r="D124" s="1058"/>
      <c r="E124" s="1058"/>
      <c r="F124" s="1058"/>
      <c r="G124" s="1059"/>
      <c r="H124" s="1023" t="s">
        <v>1346</v>
      </c>
      <c r="I124" s="1024"/>
      <c r="J124" s="1024"/>
      <c r="K124" s="1024"/>
      <c r="L124" s="1024"/>
      <c r="M124" s="1025"/>
      <c r="N124" s="972"/>
      <c r="O124" s="973"/>
      <c r="P124" s="978"/>
      <c r="Q124" s="979"/>
      <c r="R124" s="984"/>
      <c r="S124" s="985"/>
      <c r="T124" s="984"/>
      <c r="U124" s="985"/>
      <c r="V124" s="21" t="s">
        <v>45</v>
      </c>
      <c r="W124" s="23"/>
      <c r="X124" s="23"/>
      <c r="Y124" s="22"/>
      <c r="Z124" s="928"/>
      <c r="AA124" s="929"/>
      <c r="AB124" s="929"/>
      <c r="AC124" s="930"/>
      <c r="AD124" s="928"/>
      <c r="AE124" s="929"/>
      <c r="AF124" s="929"/>
      <c r="AG124" s="930"/>
      <c r="AH124" s="928"/>
      <c r="AI124" s="929"/>
      <c r="AJ124" s="929"/>
      <c r="AK124" s="930"/>
      <c r="AL124" s="181"/>
    </row>
    <row r="125" spans="2:66" s="113" customFormat="1" ht="20.100000000000001" customHeight="1">
      <c r="B125" s="4"/>
      <c r="C125" s="1051"/>
      <c r="D125" s="1052"/>
      <c r="E125" s="1052"/>
      <c r="F125" s="1052"/>
      <c r="G125" s="1053"/>
      <c r="H125" s="138"/>
      <c r="I125" s="1004" t="s">
        <v>40</v>
      </c>
      <c r="J125" s="1005"/>
      <c r="K125" s="138"/>
      <c r="L125" s="1004" t="s">
        <v>40</v>
      </c>
      <c r="M125" s="1005"/>
      <c r="N125" s="972"/>
      <c r="O125" s="973"/>
      <c r="P125" s="974">
        <f>SUM(N125:O127)</f>
        <v>0</v>
      </c>
      <c r="Q125" s="975"/>
      <c r="R125" s="980"/>
      <c r="S125" s="981"/>
      <c r="T125" s="980"/>
      <c r="U125" s="981"/>
      <c r="V125" s="775" t="s">
        <v>47</v>
      </c>
      <c r="W125" s="776"/>
      <c r="X125" s="776"/>
      <c r="Y125" s="777"/>
      <c r="Z125" s="928"/>
      <c r="AA125" s="929"/>
      <c r="AB125" s="929"/>
      <c r="AC125" s="930"/>
      <c r="AD125" s="928"/>
      <c r="AE125" s="929"/>
      <c r="AF125" s="929"/>
      <c r="AG125" s="930"/>
      <c r="AH125" s="928"/>
      <c r="AI125" s="929"/>
      <c r="AJ125" s="929"/>
      <c r="AK125" s="930"/>
      <c r="AL125" s="181"/>
      <c r="AM125" s="118"/>
      <c r="AN125" s="118"/>
      <c r="AO125" s="118"/>
      <c r="AP125" s="118"/>
      <c r="AQ125" s="118"/>
      <c r="AR125" s="118"/>
      <c r="AS125" s="118"/>
      <c r="AT125" s="118"/>
      <c r="AU125" s="118"/>
      <c r="AV125" s="118"/>
      <c r="AW125" s="118"/>
      <c r="AX125" s="118"/>
      <c r="AY125" s="118"/>
    </row>
    <row r="126" spans="2:66" s="113" customFormat="1" ht="20.100000000000001" customHeight="1">
      <c r="B126" s="4"/>
      <c r="C126" s="1054"/>
      <c r="D126" s="1055"/>
      <c r="E126" s="1055"/>
      <c r="F126" s="1055"/>
      <c r="G126" s="1056"/>
      <c r="H126" s="138"/>
      <c r="I126" s="1004" t="s">
        <v>40</v>
      </c>
      <c r="J126" s="1005"/>
      <c r="K126" s="138"/>
      <c r="L126" s="1004" t="s">
        <v>40</v>
      </c>
      <c r="M126" s="1005"/>
      <c r="N126" s="972"/>
      <c r="O126" s="973"/>
      <c r="P126" s="976"/>
      <c r="Q126" s="977"/>
      <c r="R126" s="982"/>
      <c r="S126" s="983"/>
      <c r="T126" s="982"/>
      <c r="U126" s="983"/>
      <c r="V126" s="986"/>
      <c r="W126" s="987"/>
      <c r="X126" s="987"/>
      <c r="Y126" s="988"/>
      <c r="Z126" s="928"/>
      <c r="AA126" s="929"/>
      <c r="AB126" s="929"/>
      <c r="AC126" s="930"/>
      <c r="AD126" s="928"/>
      <c r="AE126" s="929"/>
      <c r="AF126" s="929"/>
      <c r="AG126" s="930"/>
      <c r="AH126" s="928"/>
      <c r="AI126" s="929"/>
      <c r="AJ126" s="929"/>
      <c r="AK126" s="930"/>
      <c r="AL126" s="181"/>
      <c r="AM126" s="119"/>
      <c r="AN126" s="119"/>
      <c r="AO126" s="119"/>
      <c r="AP126" s="119"/>
      <c r="AQ126" s="119"/>
      <c r="AR126" s="119"/>
      <c r="AS126" s="119"/>
      <c r="AT126" s="119"/>
      <c r="AU126" s="119"/>
      <c r="AV126" s="119"/>
      <c r="AW126" s="119"/>
      <c r="AX126" s="119"/>
      <c r="AY126" s="119"/>
    </row>
    <row r="127" spans="2:66" s="115" customFormat="1" ht="18.75" customHeight="1">
      <c r="B127" s="29"/>
      <c r="C127" s="1054"/>
      <c r="D127" s="1055"/>
      <c r="E127" s="1055"/>
      <c r="F127" s="1055"/>
      <c r="G127" s="1056"/>
      <c r="H127" s="138"/>
      <c r="I127" s="1004" t="s">
        <v>40</v>
      </c>
      <c r="J127" s="1005"/>
      <c r="K127" s="138"/>
      <c r="L127" s="1004" t="s">
        <v>40</v>
      </c>
      <c r="M127" s="1005"/>
      <c r="N127" s="972"/>
      <c r="O127" s="973"/>
      <c r="P127" s="976"/>
      <c r="Q127" s="977"/>
      <c r="R127" s="982"/>
      <c r="S127" s="983"/>
      <c r="T127" s="982"/>
      <c r="U127" s="983"/>
      <c r="V127" s="21" t="s">
        <v>312</v>
      </c>
      <c r="W127" s="23"/>
      <c r="X127" s="23"/>
      <c r="Y127" s="22"/>
      <c r="Z127" s="928"/>
      <c r="AA127" s="929"/>
      <c r="AB127" s="929"/>
      <c r="AC127" s="930"/>
      <c r="AD127" s="928"/>
      <c r="AE127" s="929"/>
      <c r="AF127" s="929"/>
      <c r="AG127" s="930"/>
      <c r="AH127" s="928"/>
      <c r="AI127" s="929"/>
      <c r="AJ127" s="929"/>
      <c r="AK127" s="930"/>
      <c r="AL127" s="29"/>
      <c r="AM127" s="118"/>
      <c r="AN127" s="118"/>
      <c r="AO127" s="118"/>
      <c r="AP127" s="118"/>
      <c r="AQ127" s="118"/>
      <c r="AR127" s="118"/>
      <c r="AS127" s="118"/>
      <c r="AT127" s="118"/>
      <c r="AU127" s="118"/>
      <c r="AV127" s="118"/>
      <c r="AW127" s="118"/>
      <c r="AX127" s="118"/>
      <c r="AY127" s="118"/>
    </row>
    <row r="128" spans="2:66" s="115" customFormat="1" ht="18.75" customHeight="1">
      <c r="B128" s="29"/>
      <c r="C128" s="1057"/>
      <c r="D128" s="1058"/>
      <c r="E128" s="1058"/>
      <c r="F128" s="1058"/>
      <c r="G128" s="1059"/>
      <c r="H128" s="1023" t="s">
        <v>1346</v>
      </c>
      <c r="I128" s="1024"/>
      <c r="J128" s="1024"/>
      <c r="K128" s="1024"/>
      <c r="L128" s="1024"/>
      <c r="M128" s="1025"/>
      <c r="N128" s="972"/>
      <c r="O128" s="973"/>
      <c r="P128" s="978"/>
      <c r="Q128" s="979"/>
      <c r="R128" s="984"/>
      <c r="S128" s="985"/>
      <c r="T128" s="984"/>
      <c r="U128" s="985"/>
      <c r="V128" s="21" t="s">
        <v>45</v>
      </c>
      <c r="W128" s="23"/>
      <c r="X128" s="23"/>
      <c r="Y128" s="22"/>
      <c r="Z128" s="928"/>
      <c r="AA128" s="929"/>
      <c r="AB128" s="929"/>
      <c r="AC128" s="930"/>
      <c r="AD128" s="928"/>
      <c r="AE128" s="929"/>
      <c r="AF128" s="929"/>
      <c r="AG128" s="930"/>
      <c r="AH128" s="928"/>
      <c r="AI128" s="929"/>
      <c r="AJ128" s="929"/>
      <c r="AK128" s="930"/>
      <c r="AL128" s="29"/>
      <c r="AM128" s="29"/>
      <c r="AN128" s="118"/>
      <c r="AO128" s="118"/>
      <c r="AP128" s="119"/>
      <c r="AQ128" s="119"/>
      <c r="AR128" s="119"/>
      <c r="AS128" s="119"/>
      <c r="AT128" s="119"/>
      <c r="AU128" s="118"/>
      <c r="AV128" s="118"/>
      <c r="AW128" s="118"/>
      <c r="AX128" s="118"/>
      <c r="AY128" s="118"/>
      <c r="AZ128" s="118"/>
      <c r="BA128" s="118"/>
      <c r="BB128" s="118"/>
      <c r="BC128" s="118"/>
      <c r="BD128" s="118"/>
      <c r="BE128" s="118"/>
      <c r="BF128" s="118"/>
      <c r="BG128" s="118"/>
      <c r="BH128" s="118"/>
      <c r="BI128" s="118"/>
      <c r="BJ128" s="118"/>
      <c r="BK128" s="118"/>
      <c r="BL128" s="118"/>
      <c r="BM128" s="118"/>
      <c r="BN128" s="118"/>
    </row>
    <row r="129" spans="2:66" s="113" customFormat="1" ht="22.5" customHeight="1">
      <c r="B129" s="4"/>
      <c r="C129" s="1051"/>
      <c r="D129" s="1052"/>
      <c r="E129" s="1052"/>
      <c r="F129" s="1052"/>
      <c r="G129" s="1053"/>
      <c r="H129" s="138"/>
      <c r="I129" s="1004" t="s">
        <v>40</v>
      </c>
      <c r="J129" s="1005"/>
      <c r="K129" s="138"/>
      <c r="L129" s="1004" t="s">
        <v>40</v>
      </c>
      <c r="M129" s="1005"/>
      <c r="N129" s="972"/>
      <c r="O129" s="973"/>
      <c r="P129" s="974">
        <f>SUM(N129:O131)</f>
        <v>0</v>
      </c>
      <c r="Q129" s="975"/>
      <c r="R129" s="980"/>
      <c r="S129" s="981"/>
      <c r="T129" s="980"/>
      <c r="U129" s="981"/>
      <c r="V129" s="775" t="s">
        <v>47</v>
      </c>
      <c r="W129" s="776"/>
      <c r="X129" s="776"/>
      <c r="Y129" s="777"/>
      <c r="Z129" s="928"/>
      <c r="AA129" s="929"/>
      <c r="AB129" s="929"/>
      <c r="AC129" s="930"/>
      <c r="AD129" s="928"/>
      <c r="AE129" s="929"/>
      <c r="AF129" s="929"/>
      <c r="AG129" s="930"/>
      <c r="AH129" s="928"/>
      <c r="AI129" s="929"/>
      <c r="AJ129" s="929"/>
      <c r="AK129" s="930"/>
      <c r="AL129" s="187"/>
      <c r="AM129" s="4"/>
      <c r="AN129" s="141"/>
      <c r="AO129" s="118"/>
      <c r="AP129" s="118"/>
      <c r="AQ129" s="118"/>
      <c r="AR129" s="118"/>
      <c r="AS129" s="118"/>
      <c r="AT129" s="118"/>
      <c r="AU129" s="121"/>
      <c r="AV129" s="121"/>
      <c r="AW129" s="121"/>
      <c r="AX129" s="121"/>
      <c r="AY129" s="121"/>
      <c r="AZ129" s="121"/>
      <c r="BA129" s="121"/>
      <c r="BB129" s="121"/>
      <c r="BC129" s="121"/>
      <c r="BD129" s="121"/>
      <c r="BE129" s="121"/>
      <c r="BF129" s="121"/>
      <c r="BG129" s="121"/>
      <c r="BH129" s="121"/>
      <c r="BI129" s="121"/>
      <c r="BJ129" s="121"/>
      <c r="BK129" s="121"/>
      <c r="BL129" s="121"/>
      <c r="BM129" s="121"/>
      <c r="BN129" s="121"/>
    </row>
    <row r="130" spans="2:66" s="16" customFormat="1" ht="20.100000000000001" customHeight="1">
      <c r="C130" s="1054"/>
      <c r="D130" s="1055"/>
      <c r="E130" s="1055"/>
      <c r="F130" s="1055"/>
      <c r="G130" s="1056"/>
      <c r="H130" s="138"/>
      <c r="I130" s="1004" t="s">
        <v>40</v>
      </c>
      <c r="J130" s="1005"/>
      <c r="K130" s="138"/>
      <c r="L130" s="1004" t="s">
        <v>40</v>
      </c>
      <c r="M130" s="1005"/>
      <c r="N130" s="972"/>
      <c r="O130" s="973"/>
      <c r="P130" s="976"/>
      <c r="Q130" s="977"/>
      <c r="R130" s="982"/>
      <c r="S130" s="983"/>
      <c r="T130" s="982"/>
      <c r="U130" s="983"/>
      <c r="V130" s="986"/>
      <c r="W130" s="987"/>
      <c r="X130" s="987"/>
      <c r="Y130" s="988"/>
      <c r="Z130" s="928"/>
      <c r="AA130" s="929"/>
      <c r="AB130" s="929"/>
      <c r="AC130" s="930"/>
      <c r="AD130" s="928"/>
      <c r="AE130" s="929"/>
      <c r="AF130" s="929"/>
      <c r="AG130" s="930"/>
      <c r="AH130" s="928"/>
      <c r="AI130" s="929"/>
      <c r="AJ130" s="929"/>
      <c r="AK130" s="930"/>
      <c r="AL130" s="63"/>
      <c r="AN130" s="141"/>
    </row>
    <row r="131" spans="2:66" s="16" customFormat="1" ht="20.100000000000001" customHeight="1">
      <c r="C131" s="1054"/>
      <c r="D131" s="1055"/>
      <c r="E131" s="1055"/>
      <c r="F131" s="1055"/>
      <c r="G131" s="1056"/>
      <c r="H131" s="138"/>
      <c r="I131" s="1004" t="s">
        <v>40</v>
      </c>
      <c r="J131" s="1005"/>
      <c r="K131" s="138"/>
      <c r="L131" s="1004" t="s">
        <v>40</v>
      </c>
      <c r="M131" s="1005"/>
      <c r="N131" s="972"/>
      <c r="O131" s="973"/>
      <c r="P131" s="976"/>
      <c r="Q131" s="977"/>
      <c r="R131" s="982"/>
      <c r="S131" s="983"/>
      <c r="T131" s="982"/>
      <c r="U131" s="983"/>
      <c r="V131" s="21" t="s">
        <v>312</v>
      </c>
      <c r="W131" s="23"/>
      <c r="X131" s="23"/>
      <c r="Y131" s="22"/>
      <c r="Z131" s="928"/>
      <c r="AA131" s="929"/>
      <c r="AB131" s="929"/>
      <c r="AC131" s="930"/>
      <c r="AD131" s="928"/>
      <c r="AE131" s="929"/>
      <c r="AF131" s="929"/>
      <c r="AG131" s="930"/>
      <c r="AH131" s="928"/>
      <c r="AI131" s="929"/>
      <c r="AJ131" s="929"/>
      <c r="AK131" s="930"/>
      <c r="AL131" s="63"/>
    </row>
    <row r="132" spans="2:66" s="113" customFormat="1" ht="20.100000000000001" customHeight="1">
      <c r="B132" s="4"/>
      <c r="C132" s="1057"/>
      <c r="D132" s="1058"/>
      <c r="E132" s="1058"/>
      <c r="F132" s="1058"/>
      <c r="G132" s="1059"/>
      <c r="H132" s="1023" t="s">
        <v>1346</v>
      </c>
      <c r="I132" s="1024"/>
      <c r="J132" s="1024"/>
      <c r="K132" s="1024"/>
      <c r="L132" s="1024"/>
      <c r="M132" s="1025"/>
      <c r="N132" s="972"/>
      <c r="O132" s="973"/>
      <c r="P132" s="978"/>
      <c r="Q132" s="979"/>
      <c r="R132" s="984"/>
      <c r="S132" s="985"/>
      <c r="T132" s="984"/>
      <c r="U132" s="985"/>
      <c r="V132" s="21" t="s">
        <v>45</v>
      </c>
      <c r="W132" s="23"/>
      <c r="X132" s="23"/>
      <c r="Y132" s="22"/>
      <c r="Z132" s="928"/>
      <c r="AA132" s="929"/>
      <c r="AB132" s="929"/>
      <c r="AC132" s="930"/>
      <c r="AD132" s="928"/>
      <c r="AE132" s="929"/>
      <c r="AF132" s="929"/>
      <c r="AG132" s="930"/>
      <c r="AH132" s="928"/>
      <c r="AI132" s="929"/>
      <c r="AJ132" s="929"/>
      <c r="AK132" s="930"/>
      <c r="AL132" s="69"/>
    </row>
    <row r="133" spans="2:66" s="113" customFormat="1" ht="20.100000000000001" customHeight="1">
      <c r="B133" s="4"/>
      <c r="C133" s="1051"/>
      <c r="D133" s="1052"/>
      <c r="E133" s="1052"/>
      <c r="F133" s="1052"/>
      <c r="G133" s="1053"/>
      <c r="H133" s="138"/>
      <c r="I133" s="1004" t="s">
        <v>40</v>
      </c>
      <c r="J133" s="1005"/>
      <c r="K133" s="138"/>
      <c r="L133" s="1004" t="s">
        <v>40</v>
      </c>
      <c r="M133" s="1005"/>
      <c r="N133" s="972"/>
      <c r="O133" s="973"/>
      <c r="P133" s="974">
        <f>SUM(N133:O135)</f>
        <v>0</v>
      </c>
      <c r="Q133" s="975"/>
      <c r="R133" s="980"/>
      <c r="S133" s="981"/>
      <c r="T133" s="980"/>
      <c r="U133" s="981"/>
      <c r="V133" s="775" t="s">
        <v>47</v>
      </c>
      <c r="W133" s="776"/>
      <c r="X133" s="776"/>
      <c r="Y133" s="777"/>
      <c r="Z133" s="928"/>
      <c r="AA133" s="929"/>
      <c r="AB133" s="929"/>
      <c r="AC133" s="930"/>
      <c r="AD133" s="928"/>
      <c r="AE133" s="929"/>
      <c r="AF133" s="929"/>
      <c r="AG133" s="930"/>
      <c r="AH133" s="928"/>
      <c r="AI133" s="929"/>
      <c r="AJ133" s="929"/>
      <c r="AK133" s="930"/>
      <c r="AL133" s="69"/>
    </row>
    <row r="134" spans="2:66" s="113" customFormat="1" ht="20.100000000000001" customHeight="1">
      <c r="B134" s="4"/>
      <c r="C134" s="1054"/>
      <c r="D134" s="1055"/>
      <c r="E134" s="1055"/>
      <c r="F134" s="1055"/>
      <c r="G134" s="1056"/>
      <c r="H134" s="138"/>
      <c r="I134" s="1004" t="s">
        <v>40</v>
      </c>
      <c r="J134" s="1005"/>
      <c r="K134" s="138"/>
      <c r="L134" s="1004" t="s">
        <v>40</v>
      </c>
      <c r="M134" s="1005"/>
      <c r="N134" s="972"/>
      <c r="O134" s="973"/>
      <c r="P134" s="976"/>
      <c r="Q134" s="977"/>
      <c r="R134" s="982"/>
      <c r="S134" s="983"/>
      <c r="T134" s="982"/>
      <c r="U134" s="983"/>
      <c r="V134" s="986"/>
      <c r="W134" s="987"/>
      <c r="X134" s="987"/>
      <c r="Y134" s="988"/>
      <c r="Z134" s="928"/>
      <c r="AA134" s="929"/>
      <c r="AB134" s="929"/>
      <c r="AC134" s="930"/>
      <c r="AD134" s="928"/>
      <c r="AE134" s="929"/>
      <c r="AF134" s="929"/>
      <c r="AG134" s="930"/>
      <c r="AH134" s="928"/>
      <c r="AI134" s="929"/>
      <c r="AJ134" s="929"/>
      <c r="AK134" s="930"/>
      <c r="AL134" s="69"/>
    </row>
    <row r="135" spans="2:66" s="113" customFormat="1" ht="20.100000000000001" customHeight="1">
      <c r="B135" s="4"/>
      <c r="C135" s="1054"/>
      <c r="D135" s="1055"/>
      <c r="E135" s="1055"/>
      <c r="F135" s="1055"/>
      <c r="G135" s="1056"/>
      <c r="H135" s="138"/>
      <c r="I135" s="1004" t="s">
        <v>40</v>
      </c>
      <c r="J135" s="1005"/>
      <c r="K135" s="138"/>
      <c r="L135" s="1004" t="s">
        <v>40</v>
      </c>
      <c r="M135" s="1005"/>
      <c r="N135" s="972"/>
      <c r="O135" s="973"/>
      <c r="P135" s="976"/>
      <c r="Q135" s="977"/>
      <c r="R135" s="982"/>
      <c r="S135" s="983"/>
      <c r="T135" s="982"/>
      <c r="U135" s="983"/>
      <c r="V135" s="21" t="s">
        <v>312</v>
      </c>
      <c r="W135" s="23"/>
      <c r="X135" s="23"/>
      <c r="Y135" s="22"/>
      <c r="Z135" s="928"/>
      <c r="AA135" s="929"/>
      <c r="AB135" s="929"/>
      <c r="AC135" s="930"/>
      <c r="AD135" s="928"/>
      <c r="AE135" s="929"/>
      <c r="AF135" s="929"/>
      <c r="AG135" s="930"/>
      <c r="AH135" s="928"/>
      <c r="AI135" s="929"/>
      <c r="AJ135" s="929"/>
      <c r="AK135" s="930"/>
      <c r="AL135" s="4"/>
    </row>
    <row r="136" spans="2:66" s="113" customFormat="1" ht="20.100000000000001" customHeight="1">
      <c r="B136" s="4"/>
      <c r="C136" s="1057"/>
      <c r="D136" s="1058"/>
      <c r="E136" s="1058"/>
      <c r="F136" s="1058"/>
      <c r="G136" s="1059"/>
      <c r="H136" s="1023" t="s">
        <v>1346</v>
      </c>
      <c r="I136" s="1024"/>
      <c r="J136" s="1024"/>
      <c r="K136" s="1024"/>
      <c r="L136" s="1024"/>
      <c r="M136" s="1025"/>
      <c r="N136" s="972"/>
      <c r="O136" s="973"/>
      <c r="P136" s="978"/>
      <c r="Q136" s="979"/>
      <c r="R136" s="984"/>
      <c r="S136" s="985"/>
      <c r="T136" s="984"/>
      <c r="U136" s="985"/>
      <c r="V136" s="21" t="s">
        <v>45</v>
      </c>
      <c r="W136" s="23"/>
      <c r="X136" s="23"/>
      <c r="Y136" s="22"/>
      <c r="Z136" s="928"/>
      <c r="AA136" s="929"/>
      <c r="AB136" s="929"/>
      <c r="AC136" s="930"/>
      <c r="AD136" s="928"/>
      <c r="AE136" s="929"/>
      <c r="AF136" s="929"/>
      <c r="AG136" s="930"/>
      <c r="AH136" s="928"/>
      <c r="AI136" s="929"/>
      <c r="AJ136" s="929"/>
      <c r="AK136" s="930"/>
      <c r="AL136" s="137"/>
    </row>
    <row r="137" spans="2:66" s="113" customFormat="1" ht="20.100000000000001" customHeight="1">
      <c r="B137" s="4"/>
      <c r="C137" s="1051"/>
      <c r="D137" s="1052"/>
      <c r="E137" s="1052"/>
      <c r="F137" s="1052"/>
      <c r="G137" s="1053"/>
      <c r="H137" s="138"/>
      <c r="I137" s="1004" t="s">
        <v>40</v>
      </c>
      <c r="J137" s="1005"/>
      <c r="K137" s="138"/>
      <c r="L137" s="1004" t="s">
        <v>40</v>
      </c>
      <c r="M137" s="1005"/>
      <c r="N137" s="972"/>
      <c r="O137" s="973"/>
      <c r="P137" s="974">
        <f>SUM(N137:O139)</f>
        <v>0</v>
      </c>
      <c r="Q137" s="975"/>
      <c r="R137" s="980"/>
      <c r="S137" s="981"/>
      <c r="T137" s="980"/>
      <c r="U137" s="981"/>
      <c r="V137" s="775" t="s">
        <v>47</v>
      </c>
      <c r="W137" s="776"/>
      <c r="X137" s="776"/>
      <c r="Y137" s="777"/>
      <c r="Z137" s="928"/>
      <c r="AA137" s="929"/>
      <c r="AB137" s="929"/>
      <c r="AC137" s="930"/>
      <c r="AD137" s="928"/>
      <c r="AE137" s="929"/>
      <c r="AF137" s="929"/>
      <c r="AG137" s="930"/>
      <c r="AH137" s="928"/>
      <c r="AI137" s="929"/>
      <c r="AJ137" s="929"/>
      <c r="AK137" s="930"/>
      <c r="AL137" s="137"/>
      <c r="AM137" s="4"/>
      <c r="AN137" s="118"/>
      <c r="AO137" s="118"/>
      <c r="AP137" s="118"/>
      <c r="AQ137" s="118"/>
      <c r="AR137" s="118"/>
      <c r="AS137" s="118"/>
      <c r="AT137" s="118"/>
      <c r="AU137" s="121"/>
      <c r="AV137" s="121"/>
      <c r="AW137" s="121"/>
      <c r="AX137" s="121"/>
      <c r="AY137" s="121"/>
      <c r="AZ137" s="121"/>
      <c r="BA137" s="121"/>
      <c r="BB137" s="121"/>
      <c r="BC137" s="121"/>
      <c r="BD137" s="121"/>
      <c r="BE137" s="121"/>
      <c r="BF137" s="121"/>
      <c r="BG137" s="121"/>
      <c r="BH137" s="121"/>
      <c r="BI137" s="121"/>
      <c r="BJ137" s="121"/>
      <c r="BK137" s="121"/>
      <c r="BL137" s="121"/>
      <c r="BM137" s="121"/>
      <c r="BN137" s="121"/>
    </row>
    <row r="138" spans="2:66" s="113" customFormat="1" ht="20.100000000000001" customHeight="1">
      <c r="B138" s="4"/>
      <c r="C138" s="1054"/>
      <c r="D138" s="1055"/>
      <c r="E138" s="1055"/>
      <c r="F138" s="1055"/>
      <c r="G138" s="1056"/>
      <c r="H138" s="138"/>
      <c r="I138" s="1004" t="s">
        <v>40</v>
      </c>
      <c r="J138" s="1005"/>
      <c r="K138" s="138"/>
      <c r="L138" s="1004" t="s">
        <v>40</v>
      </c>
      <c r="M138" s="1005"/>
      <c r="N138" s="972"/>
      <c r="O138" s="973"/>
      <c r="P138" s="976"/>
      <c r="Q138" s="977"/>
      <c r="R138" s="982"/>
      <c r="S138" s="983"/>
      <c r="T138" s="982"/>
      <c r="U138" s="983"/>
      <c r="V138" s="986"/>
      <c r="W138" s="987"/>
      <c r="X138" s="987"/>
      <c r="Y138" s="988"/>
      <c r="Z138" s="928"/>
      <c r="AA138" s="929"/>
      <c r="AB138" s="929"/>
      <c r="AC138" s="930"/>
      <c r="AD138" s="928"/>
      <c r="AE138" s="929"/>
      <c r="AF138" s="929"/>
      <c r="AG138" s="930"/>
      <c r="AH138" s="928"/>
      <c r="AI138" s="929"/>
      <c r="AJ138" s="929"/>
      <c r="AK138" s="930"/>
      <c r="AL138" s="137"/>
      <c r="AM138" s="4"/>
      <c r="AN138" s="118"/>
      <c r="AO138" s="118"/>
      <c r="AP138" s="118"/>
      <c r="AQ138" s="118"/>
      <c r="AR138" s="118"/>
      <c r="AS138" s="118"/>
      <c r="AT138" s="118"/>
      <c r="AU138" s="121"/>
      <c r="AV138" s="121"/>
      <c r="AW138" s="121"/>
      <c r="AX138" s="121"/>
      <c r="AY138" s="121"/>
      <c r="AZ138" s="121"/>
      <c r="BA138" s="121"/>
      <c r="BB138" s="121"/>
      <c r="BC138" s="121"/>
      <c r="BD138" s="121"/>
      <c r="BE138" s="121"/>
      <c r="BF138" s="121"/>
      <c r="BG138" s="121"/>
      <c r="BH138" s="121"/>
      <c r="BI138" s="121"/>
      <c r="BJ138" s="121"/>
      <c r="BK138" s="121"/>
      <c r="BL138" s="121"/>
      <c r="BM138" s="121"/>
      <c r="BN138" s="121"/>
    </row>
    <row r="139" spans="2:66" s="113" customFormat="1" ht="20.100000000000001" customHeight="1">
      <c r="B139" s="4"/>
      <c r="C139" s="1054"/>
      <c r="D139" s="1055"/>
      <c r="E139" s="1055"/>
      <c r="F139" s="1055"/>
      <c r="G139" s="1056"/>
      <c r="H139" s="138"/>
      <c r="I139" s="1004" t="s">
        <v>40</v>
      </c>
      <c r="J139" s="1005"/>
      <c r="K139" s="138"/>
      <c r="L139" s="1004" t="s">
        <v>40</v>
      </c>
      <c r="M139" s="1005"/>
      <c r="N139" s="972"/>
      <c r="O139" s="973"/>
      <c r="P139" s="976"/>
      <c r="Q139" s="977"/>
      <c r="R139" s="982"/>
      <c r="S139" s="983"/>
      <c r="T139" s="982"/>
      <c r="U139" s="983"/>
      <c r="V139" s="21" t="s">
        <v>312</v>
      </c>
      <c r="W139" s="23"/>
      <c r="X139" s="23"/>
      <c r="Y139" s="22"/>
      <c r="Z139" s="928"/>
      <c r="AA139" s="929"/>
      <c r="AB139" s="929"/>
      <c r="AC139" s="930"/>
      <c r="AD139" s="928"/>
      <c r="AE139" s="929"/>
      <c r="AF139" s="929"/>
      <c r="AG139" s="930"/>
      <c r="AH139" s="48"/>
      <c r="AI139" s="11"/>
      <c r="AJ139" s="11"/>
      <c r="AK139" s="70"/>
      <c r="AL139" s="137"/>
      <c r="AM139" s="4"/>
      <c r="AN139" s="118"/>
      <c r="AO139" s="118"/>
      <c r="AP139" s="118"/>
      <c r="AQ139" s="118"/>
      <c r="AR139" s="118"/>
      <c r="AS139" s="118"/>
      <c r="AT139" s="118"/>
      <c r="AU139" s="121"/>
      <c r="AV139" s="121"/>
      <c r="AW139" s="121"/>
      <c r="AX139" s="121"/>
      <c r="AY139" s="121"/>
      <c r="AZ139" s="121"/>
      <c r="BA139" s="121"/>
      <c r="BB139" s="121"/>
      <c r="BC139" s="121"/>
      <c r="BD139" s="121"/>
      <c r="BE139" s="121"/>
      <c r="BF139" s="121"/>
      <c r="BG139" s="121"/>
      <c r="BH139" s="121"/>
      <c r="BI139" s="121"/>
      <c r="BJ139" s="121"/>
      <c r="BK139" s="121"/>
      <c r="BL139" s="121"/>
      <c r="BM139" s="121"/>
      <c r="BN139" s="121"/>
    </row>
    <row r="140" spans="2:66" s="113" customFormat="1" ht="20.100000000000001" customHeight="1">
      <c r="B140" s="4"/>
      <c r="C140" s="1057"/>
      <c r="D140" s="1058"/>
      <c r="E140" s="1058"/>
      <c r="F140" s="1058"/>
      <c r="G140" s="1059"/>
      <c r="H140" s="1023" t="s">
        <v>1346</v>
      </c>
      <c r="I140" s="1024"/>
      <c r="J140" s="1024"/>
      <c r="K140" s="1024"/>
      <c r="L140" s="1024"/>
      <c r="M140" s="1025"/>
      <c r="N140" s="972"/>
      <c r="O140" s="973"/>
      <c r="P140" s="978"/>
      <c r="Q140" s="979"/>
      <c r="R140" s="984"/>
      <c r="S140" s="985"/>
      <c r="T140" s="984"/>
      <c r="U140" s="985"/>
      <c r="V140" s="21" t="s">
        <v>45</v>
      </c>
      <c r="W140" s="23"/>
      <c r="X140" s="23"/>
      <c r="Y140" s="22"/>
      <c r="Z140" s="928"/>
      <c r="AA140" s="929"/>
      <c r="AB140" s="929"/>
      <c r="AC140" s="930"/>
      <c r="AD140" s="928"/>
      <c r="AE140" s="929"/>
      <c r="AF140" s="929"/>
      <c r="AG140" s="930"/>
      <c r="AH140" s="928"/>
      <c r="AI140" s="929"/>
      <c r="AJ140" s="929"/>
      <c r="AK140" s="930"/>
      <c r="AL140" s="137"/>
      <c r="AM140" s="4"/>
      <c r="AN140" s="118"/>
      <c r="AO140" s="118"/>
      <c r="AP140" s="118"/>
      <c r="AQ140" s="118"/>
      <c r="AR140" s="118"/>
      <c r="AS140" s="118"/>
      <c r="AT140" s="118"/>
      <c r="AU140" s="121"/>
      <c r="AV140" s="121"/>
      <c r="AW140" s="121"/>
      <c r="AX140" s="121"/>
      <c r="AY140" s="121"/>
      <c r="AZ140" s="121"/>
      <c r="BA140" s="121"/>
      <c r="BB140" s="121"/>
      <c r="BC140" s="121"/>
      <c r="BD140" s="121"/>
      <c r="BE140" s="121"/>
      <c r="BF140" s="121"/>
      <c r="BG140" s="121"/>
      <c r="BH140" s="121"/>
      <c r="BI140" s="121"/>
      <c r="BJ140" s="121"/>
      <c r="BK140" s="121"/>
      <c r="BL140" s="121"/>
      <c r="BM140" s="121"/>
      <c r="BN140" s="121"/>
    </row>
    <row r="141" spans="2:66" s="113" customFormat="1" ht="20.100000000000001" customHeight="1">
      <c r="B141" s="4"/>
      <c r="C141" s="1051"/>
      <c r="D141" s="1052"/>
      <c r="E141" s="1052"/>
      <c r="F141" s="1052"/>
      <c r="G141" s="1053"/>
      <c r="H141" s="138"/>
      <c r="I141" s="1004" t="s">
        <v>40</v>
      </c>
      <c r="J141" s="1005"/>
      <c r="K141" s="138"/>
      <c r="L141" s="1004" t="s">
        <v>40</v>
      </c>
      <c r="M141" s="1005"/>
      <c r="N141" s="972"/>
      <c r="O141" s="973"/>
      <c r="P141" s="974">
        <f>SUM(N141:O143)</f>
        <v>0</v>
      </c>
      <c r="Q141" s="975"/>
      <c r="R141" s="980"/>
      <c r="S141" s="981"/>
      <c r="T141" s="980"/>
      <c r="U141" s="981"/>
      <c r="V141" s="775" t="s">
        <v>47</v>
      </c>
      <c r="W141" s="776"/>
      <c r="X141" s="776"/>
      <c r="Y141" s="777"/>
      <c r="Z141" s="928"/>
      <c r="AA141" s="929"/>
      <c r="AB141" s="929"/>
      <c r="AC141" s="930"/>
      <c r="AD141" s="928"/>
      <c r="AE141" s="929"/>
      <c r="AF141" s="929"/>
      <c r="AG141" s="930"/>
      <c r="AH141" s="928"/>
      <c r="AI141" s="929"/>
      <c r="AJ141" s="929"/>
      <c r="AK141" s="930"/>
      <c r="AL141" s="137"/>
      <c r="AM141" s="4"/>
      <c r="AN141" s="118"/>
      <c r="AO141" s="118"/>
      <c r="AP141" s="118"/>
      <c r="AQ141" s="118"/>
      <c r="AR141" s="118"/>
      <c r="AS141" s="118"/>
      <c r="AT141" s="118"/>
      <c r="AU141" s="121"/>
      <c r="AV141" s="121"/>
      <c r="AW141" s="121"/>
      <c r="AX141" s="121"/>
      <c r="AY141" s="121"/>
      <c r="AZ141" s="121"/>
      <c r="BA141" s="121"/>
      <c r="BB141" s="121"/>
      <c r="BC141" s="121"/>
      <c r="BD141" s="121"/>
      <c r="BE141" s="121"/>
      <c r="BF141" s="121"/>
      <c r="BG141" s="121"/>
      <c r="BH141" s="121"/>
      <c r="BI141" s="121"/>
      <c r="BJ141" s="121"/>
      <c r="BK141" s="121"/>
      <c r="BL141" s="121"/>
      <c r="BM141" s="121"/>
      <c r="BN141" s="121"/>
    </row>
    <row r="142" spans="2:66" s="113" customFormat="1" ht="20.100000000000001" customHeight="1">
      <c r="B142" s="4"/>
      <c r="C142" s="1054"/>
      <c r="D142" s="1055"/>
      <c r="E142" s="1055"/>
      <c r="F142" s="1055"/>
      <c r="G142" s="1056"/>
      <c r="H142" s="138"/>
      <c r="I142" s="1004" t="s">
        <v>40</v>
      </c>
      <c r="J142" s="1005"/>
      <c r="K142" s="138"/>
      <c r="L142" s="1004" t="s">
        <v>40</v>
      </c>
      <c r="M142" s="1005"/>
      <c r="N142" s="972"/>
      <c r="O142" s="973"/>
      <c r="P142" s="976"/>
      <c r="Q142" s="977"/>
      <c r="R142" s="982"/>
      <c r="S142" s="983"/>
      <c r="T142" s="982"/>
      <c r="U142" s="983"/>
      <c r="V142" s="986"/>
      <c r="W142" s="987"/>
      <c r="X142" s="987"/>
      <c r="Y142" s="988"/>
      <c r="Z142" s="928"/>
      <c r="AA142" s="929"/>
      <c r="AB142" s="929"/>
      <c r="AC142" s="930"/>
      <c r="AD142" s="928"/>
      <c r="AE142" s="929"/>
      <c r="AF142" s="929"/>
      <c r="AG142" s="930"/>
      <c r="AH142" s="928"/>
      <c r="AI142" s="929"/>
      <c r="AJ142" s="929"/>
      <c r="AK142" s="930"/>
      <c r="AL142" s="137"/>
      <c r="AM142" s="4"/>
      <c r="AN142" s="118"/>
      <c r="AO142" s="118"/>
      <c r="AP142" s="118"/>
      <c r="AQ142" s="118"/>
      <c r="AR142" s="118"/>
      <c r="AS142" s="118"/>
      <c r="AT142" s="118"/>
      <c r="AU142" s="121"/>
      <c r="AV142" s="121"/>
      <c r="AW142" s="121"/>
      <c r="AX142" s="121"/>
      <c r="AY142" s="121"/>
      <c r="AZ142" s="121"/>
      <c r="BA142" s="121"/>
      <c r="BB142" s="121"/>
      <c r="BC142" s="121"/>
      <c r="BD142" s="121"/>
      <c r="BE142" s="121"/>
      <c r="BF142" s="121"/>
      <c r="BG142" s="121"/>
      <c r="BH142" s="121"/>
      <c r="BI142" s="121"/>
      <c r="BJ142" s="121"/>
      <c r="BK142" s="121"/>
      <c r="BL142" s="121"/>
      <c r="BM142" s="121"/>
      <c r="BN142" s="121"/>
    </row>
    <row r="143" spans="2:66" s="113" customFormat="1" ht="20.100000000000001" customHeight="1">
      <c r="B143" s="4"/>
      <c r="C143" s="1054"/>
      <c r="D143" s="1055"/>
      <c r="E143" s="1055"/>
      <c r="F143" s="1055"/>
      <c r="G143" s="1056"/>
      <c r="H143" s="138"/>
      <c r="I143" s="1004" t="s">
        <v>40</v>
      </c>
      <c r="J143" s="1005"/>
      <c r="K143" s="138"/>
      <c r="L143" s="1004" t="s">
        <v>40</v>
      </c>
      <c r="M143" s="1005"/>
      <c r="N143" s="972"/>
      <c r="O143" s="973"/>
      <c r="P143" s="976"/>
      <c r="Q143" s="977"/>
      <c r="R143" s="982"/>
      <c r="S143" s="983"/>
      <c r="T143" s="982"/>
      <c r="U143" s="983"/>
      <c r="V143" s="21" t="s">
        <v>312</v>
      </c>
      <c r="W143" s="23"/>
      <c r="X143" s="23"/>
      <c r="Y143" s="22"/>
      <c r="Z143" s="928"/>
      <c r="AA143" s="929"/>
      <c r="AB143" s="929"/>
      <c r="AC143" s="930"/>
      <c r="AD143" s="928"/>
      <c r="AE143" s="929"/>
      <c r="AF143" s="929"/>
      <c r="AG143" s="930"/>
      <c r="AH143" s="928"/>
      <c r="AI143" s="929"/>
      <c r="AJ143" s="929"/>
      <c r="AK143" s="930"/>
      <c r="AL143" s="137"/>
      <c r="AM143" s="4"/>
      <c r="AN143" s="118"/>
      <c r="AO143" s="118"/>
      <c r="AP143" s="118"/>
      <c r="AQ143" s="118"/>
      <c r="AR143" s="118"/>
      <c r="AS143" s="118"/>
      <c r="AT143" s="118"/>
      <c r="AU143" s="121"/>
      <c r="AV143" s="121"/>
      <c r="AW143" s="121"/>
      <c r="AX143" s="121"/>
      <c r="AY143" s="121"/>
      <c r="AZ143" s="121"/>
      <c r="BA143" s="121"/>
      <c r="BB143" s="121"/>
      <c r="BC143" s="121"/>
      <c r="BD143" s="121"/>
      <c r="BE143" s="121"/>
      <c r="BF143" s="121"/>
      <c r="BG143" s="121"/>
      <c r="BH143" s="121"/>
      <c r="BI143" s="121"/>
      <c r="BJ143" s="121"/>
      <c r="BK143" s="121"/>
      <c r="BL143" s="121"/>
      <c r="BM143" s="121"/>
      <c r="BN143" s="121"/>
    </row>
    <row r="144" spans="2:66" s="113" customFormat="1" ht="20.100000000000001" customHeight="1">
      <c r="B144" s="4"/>
      <c r="C144" s="1057"/>
      <c r="D144" s="1058"/>
      <c r="E144" s="1058"/>
      <c r="F144" s="1058"/>
      <c r="G144" s="1059"/>
      <c r="H144" s="1023" t="s">
        <v>1346</v>
      </c>
      <c r="I144" s="1024"/>
      <c r="J144" s="1024"/>
      <c r="K144" s="1024"/>
      <c r="L144" s="1024"/>
      <c r="M144" s="1025"/>
      <c r="N144" s="972"/>
      <c r="O144" s="973"/>
      <c r="P144" s="978"/>
      <c r="Q144" s="979"/>
      <c r="R144" s="984"/>
      <c r="S144" s="985"/>
      <c r="T144" s="984"/>
      <c r="U144" s="985"/>
      <c r="V144" s="21" t="s">
        <v>45</v>
      </c>
      <c r="W144" s="23"/>
      <c r="X144" s="23"/>
      <c r="Y144" s="22"/>
      <c r="Z144" s="928"/>
      <c r="AA144" s="929"/>
      <c r="AB144" s="929"/>
      <c r="AC144" s="930"/>
      <c r="AD144" s="928"/>
      <c r="AE144" s="929"/>
      <c r="AF144" s="929"/>
      <c r="AG144" s="930"/>
      <c r="AH144" s="928"/>
      <c r="AI144" s="929"/>
      <c r="AJ144" s="929"/>
      <c r="AK144" s="930"/>
      <c r="AL144" s="137"/>
      <c r="AM144" s="4"/>
      <c r="AN144" s="118"/>
      <c r="AO144" s="118"/>
      <c r="AP144" s="118"/>
      <c r="AQ144" s="118"/>
      <c r="AR144" s="118"/>
      <c r="AS144" s="118"/>
      <c r="AT144" s="118"/>
      <c r="AU144" s="121"/>
      <c r="AV144" s="121"/>
      <c r="AW144" s="121"/>
      <c r="AX144" s="121"/>
      <c r="AY144" s="121"/>
      <c r="AZ144" s="121"/>
      <c r="BA144" s="121"/>
      <c r="BB144" s="121"/>
      <c r="BC144" s="121"/>
      <c r="BD144" s="121"/>
      <c r="BE144" s="121"/>
      <c r="BF144" s="121"/>
      <c r="BG144" s="121"/>
      <c r="BH144" s="121"/>
      <c r="BI144" s="121"/>
      <c r="BJ144" s="121"/>
      <c r="BK144" s="121"/>
      <c r="BL144" s="121"/>
      <c r="BM144" s="121"/>
      <c r="BN144" s="121"/>
    </row>
    <row r="145" spans="2:66" s="113" customFormat="1" ht="20.100000000000001" customHeight="1">
      <c r="B145" s="4"/>
      <c r="C145" s="33" t="s">
        <v>422</v>
      </c>
      <c r="D145" s="29"/>
      <c r="E145" s="29"/>
      <c r="F145" s="29"/>
      <c r="G145" s="29"/>
      <c r="H145" s="29"/>
      <c r="I145" s="29"/>
      <c r="J145" s="29"/>
      <c r="K145" s="29"/>
      <c r="L145" s="29"/>
      <c r="M145" s="29"/>
      <c r="N145" s="29"/>
      <c r="O145" s="29"/>
      <c r="P145" s="29"/>
      <c r="Q145" s="29"/>
      <c r="R145" s="29"/>
      <c r="S145" s="29"/>
      <c r="T145" s="29"/>
      <c r="U145" s="29"/>
      <c r="V145" s="29"/>
      <c r="W145" s="29"/>
      <c r="X145" s="29"/>
      <c r="Y145" s="29"/>
      <c r="Z145" s="29"/>
      <c r="AA145" s="29"/>
      <c r="AB145" s="29"/>
      <c r="AC145" s="29"/>
      <c r="AD145" s="29"/>
      <c r="AE145" s="29"/>
      <c r="AF145" s="29"/>
      <c r="AG145" s="29"/>
      <c r="AH145" s="29"/>
      <c r="AI145" s="29"/>
      <c r="AJ145" s="29"/>
      <c r="AK145" s="29"/>
      <c r="AL145" s="137"/>
      <c r="AM145" s="4"/>
      <c r="AN145" s="118"/>
      <c r="AO145" s="118"/>
      <c r="AP145" s="118"/>
      <c r="AQ145" s="118"/>
      <c r="AR145" s="118"/>
      <c r="AS145" s="118"/>
      <c r="AT145" s="118"/>
      <c r="AU145" s="121"/>
      <c r="AV145" s="121"/>
      <c r="AW145" s="121"/>
      <c r="AX145" s="121"/>
      <c r="AY145" s="121"/>
      <c r="AZ145" s="121"/>
      <c r="BA145" s="121"/>
      <c r="BB145" s="121"/>
      <c r="BC145" s="121"/>
      <c r="BD145" s="121"/>
      <c r="BE145" s="121"/>
      <c r="BF145" s="121"/>
      <c r="BG145" s="121"/>
      <c r="BH145" s="121"/>
      <c r="BI145" s="121"/>
      <c r="BJ145" s="121"/>
      <c r="BK145" s="121"/>
      <c r="BL145" s="121"/>
      <c r="BM145" s="121"/>
      <c r="BN145" s="121"/>
    </row>
    <row r="146" spans="2:66" s="112" customFormat="1" ht="20.100000000000001" customHeight="1">
      <c r="B146" s="3"/>
      <c r="C146" s="44" t="s">
        <v>423</v>
      </c>
      <c r="D146" s="29"/>
      <c r="E146" s="29"/>
      <c r="F146" s="29"/>
      <c r="G146" s="29"/>
      <c r="H146" s="29"/>
      <c r="I146" s="29"/>
      <c r="J146" s="29"/>
      <c r="K146" s="29"/>
      <c r="L146" s="29"/>
      <c r="M146" s="29"/>
      <c r="N146" s="29"/>
      <c r="O146" s="29"/>
      <c r="P146" s="29"/>
      <c r="Q146" s="29"/>
      <c r="R146" s="29"/>
      <c r="S146" s="29"/>
      <c r="T146" s="29"/>
      <c r="U146" s="29"/>
      <c r="V146" s="29"/>
      <c r="W146" s="29"/>
      <c r="X146" s="29"/>
      <c r="Y146" s="29"/>
      <c r="Z146" s="29"/>
      <c r="AA146" s="29"/>
      <c r="AB146" s="29"/>
      <c r="AC146" s="29"/>
      <c r="AD146" s="29"/>
      <c r="AE146" s="29"/>
      <c r="AF146" s="29"/>
      <c r="AG146" s="29"/>
      <c r="AH146" s="29"/>
      <c r="AI146" s="29"/>
      <c r="AJ146" s="29"/>
      <c r="AK146" s="29"/>
      <c r="AL146" s="17"/>
      <c r="AM146" s="121"/>
      <c r="AN146" s="121"/>
      <c r="AO146" s="121"/>
      <c r="AP146" s="118"/>
      <c r="AQ146" s="118"/>
      <c r="AR146" s="118"/>
      <c r="AS146" s="118"/>
      <c r="AT146" s="118"/>
      <c r="AU146" s="118"/>
      <c r="AV146" s="118"/>
      <c r="AW146" s="118"/>
      <c r="AX146" s="118"/>
      <c r="AY146" s="118"/>
      <c r="AZ146" s="118"/>
      <c r="BA146" s="118"/>
      <c r="BB146" s="118"/>
      <c r="BC146" s="118"/>
      <c r="BD146" s="118"/>
      <c r="BE146" s="118"/>
      <c r="BF146" s="118"/>
      <c r="BG146" s="118"/>
      <c r="BH146" s="118"/>
      <c r="BI146" s="118"/>
    </row>
    <row r="147" spans="2:66" s="136" customFormat="1" ht="24" customHeight="1">
      <c r="B147" s="129"/>
      <c r="C147" s="44" t="s">
        <v>1343</v>
      </c>
      <c r="D147" s="29"/>
      <c r="E147" s="29"/>
      <c r="F147" s="29"/>
      <c r="G147" s="29"/>
      <c r="H147" s="29"/>
      <c r="I147" s="29"/>
      <c r="J147" s="29"/>
      <c r="K147" s="29"/>
      <c r="L147" s="29"/>
      <c r="M147" s="29"/>
      <c r="N147" s="29"/>
      <c r="O147" s="29"/>
      <c r="P147" s="29"/>
      <c r="Q147" s="29"/>
      <c r="R147" s="29"/>
      <c r="S147" s="29"/>
      <c r="T147" s="29"/>
      <c r="U147" s="29"/>
      <c r="V147" s="29"/>
      <c r="W147" s="29"/>
      <c r="X147" s="29"/>
      <c r="Y147" s="29"/>
      <c r="Z147" s="29"/>
      <c r="AA147" s="29"/>
      <c r="AB147" s="29"/>
      <c r="AC147" s="29"/>
      <c r="AD147" s="29"/>
      <c r="AE147" s="29"/>
      <c r="AF147" s="29"/>
      <c r="AG147" s="29"/>
      <c r="AH147" s="29"/>
      <c r="AI147" s="29"/>
      <c r="AJ147" s="29"/>
      <c r="AK147" s="29"/>
      <c r="AL147" s="188"/>
      <c r="AM147" s="135"/>
      <c r="AN147" s="135"/>
      <c r="AO147" s="135"/>
      <c r="AP147" s="135"/>
      <c r="AQ147" s="135"/>
      <c r="AR147" s="135"/>
      <c r="AS147" s="135"/>
      <c r="AT147" s="135"/>
      <c r="AU147" s="135"/>
      <c r="AV147" s="135"/>
      <c r="AW147" s="135"/>
      <c r="AX147" s="135"/>
      <c r="AY147" s="135"/>
      <c r="AZ147" s="135"/>
      <c r="BA147" s="135"/>
    </row>
    <row r="148" spans="2:66" s="136" customFormat="1" ht="24" customHeight="1">
      <c r="B148" s="129"/>
      <c r="C148" s="44" t="s">
        <v>424</v>
      </c>
      <c r="D148" s="29"/>
      <c r="E148" s="29"/>
      <c r="F148" s="29"/>
      <c r="G148" s="29"/>
      <c r="H148" s="29"/>
      <c r="I148" s="29"/>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188"/>
      <c r="AM148" s="135"/>
      <c r="AN148" s="135"/>
      <c r="AO148" s="135"/>
      <c r="AP148" s="135"/>
      <c r="AQ148" s="135"/>
      <c r="AR148" s="135"/>
      <c r="AS148" s="135"/>
      <c r="AT148" s="135"/>
      <c r="AU148" s="135"/>
      <c r="AV148" s="135"/>
      <c r="AW148" s="135"/>
      <c r="AX148" s="135"/>
      <c r="AY148" s="135"/>
      <c r="AZ148" s="135"/>
      <c r="BA148" s="135"/>
    </row>
    <row r="149" spans="2:66" s="113" customFormat="1" ht="18.95" customHeight="1">
      <c r="B149" s="4"/>
      <c r="C149" s="44" t="s">
        <v>425</v>
      </c>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c r="AC149" s="29"/>
      <c r="AD149" s="29"/>
      <c r="AE149" s="29"/>
      <c r="AF149" s="29"/>
      <c r="AG149" s="29"/>
      <c r="AH149" s="29"/>
      <c r="AI149" s="29"/>
      <c r="AJ149" s="29"/>
      <c r="AK149" s="29"/>
      <c r="AL149" s="25"/>
      <c r="AM149" s="118"/>
      <c r="AN149" s="118"/>
      <c r="AO149" s="118"/>
      <c r="AP149" s="118"/>
      <c r="AQ149" s="118"/>
      <c r="AR149" s="118"/>
      <c r="AS149" s="118"/>
      <c r="AT149" s="118"/>
      <c r="AU149" s="118"/>
      <c r="AV149" s="118"/>
      <c r="AW149" s="118"/>
      <c r="AX149" s="118"/>
      <c r="AY149" s="118"/>
      <c r="AZ149" s="118"/>
      <c r="BA149" s="118"/>
    </row>
    <row r="150" spans="2:66" s="113" customFormat="1" ht="18.95" customHeight="1">
      <c r="B150" s="4"/>
      <c r="C150" s="44" t="s">
        <v>426</v>
      </c>
      <c r="D150" s="29"/>
      <c r="E150" s="29"/>
      <c r="F150" s="29"/>
      <c r="G150" s="29"/>
      <c r="H150" s="29"/>
      <c r="I150" s="29"/>
      <c r="J150" s="29"/>
      <c r="K150" s="29"/>
      <c r="L150" s="29"/>
      <c r="M150" s="29"/>
      <c r="N150" s="29"/>
      <c r="O150" s="29"/>
      <c r="P150" s="29"/>
      <c r="Q150" s="29"/>
      <c r="R150" s="29"/>
      <c r="S150" s="29"/>
      <c r="T150" s="29"/>
      <c r="U150" s="29"/>
      <c r="V150" s="29"/>
      <c r="W150" s="29"/>
      <c r="X150" s="29"/>
      <c r="Y150" s="29"/>
      <c r="Z150" s="29"/>
      <c r="AA150" s="29"/>
      <c r="AB150" s="29"/>
      <c r="AC150" s="29"/>
      <c r="AD150" s="29"/>
      <c r="AE150" s="29"/>
      <c r="AF150" s="29"/>
      <c r="AG150" s="29"/>
      <c r="AH150" s="29"/>
      <c r="AI150" s="29"/>
      <c r="AJ150" s="29"/>
      <c r="AK150" s="29"/>
      <c r="AL150" s="25"/>
      <c r="AM150" s="118"/>
      <c r="AN150" s="118"/>
      <c r="AO150" s="118"/>
      <c r="AP150" s="118"/>
      <c r="AQ150" s="118"/>
      <c r="AR150" s="118"/>
      <c r="AS150" s="118"/>
      <c r="AT150" s="118"/>
      <c r="AU150" s="118"/>
      <c r="AV150" s="118"/>
      <c r="AW150" s="118"/>
      <c r="AX150" s="118"/>
      <c r="AY150" s="118"/>
      <c r="AZ150" s="118"/>
      <c r="BA150" s="118"/>
    </row>
    <row r="151" spans="2:66" s="113" customFormat="1" ht="18.95" customHeight="1">
      <c r="B151" s="3" t="s">
        <v>945</v>
      </c>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9"/>
      <c r="AM151" s="118"/>
      <c r="AN151" s="118"/>
      <c r="AO151" s="118"/>
      <c r="AP151" s="118"/>
      <c r="AQ151" s="118"/>
      <c r="AR151" s="118"/>
      <c r="AS151" s="118"/>
      <c r="AT151" s="118"/>
      <c r="AU151" s="118"/>
      <c r="AV151" s="118"/>
      <c r="AW151" s="118"/>
      <c r="AX151" s="118"/>
      <c r="AY151" s="118"/>
      <c r="AZ151" s="118"/>
      <c r="BA151" s="118"/>
    </row>
    <row r="152" spans="2:66" s="113" customFormat="1" ht="18.95" customHeight="1">
      <c r="B152" s="4"/>
      <c r="C152" s="3" t="s">
        <v>7</v>
      </c>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17" t="s">
        <v>170</v>
      </c>
      <c r="AL152" s="9"/>
      <c r="AM152" s="118"/>
      <c r="AN152" s="118"/>
      <c r="AO152" s="118"/>
      <c r="AP152" s="118"/>
      <c r="AQ152" s="118"/>
      <c r="AR152" s="118"/>
      <c r="AS152" s="118"/>
      <c r="AT152" s="118"/>
      <c r="AU152" s="118"/>
      <c r="AV152" s="118"/>
      <c r="AW152" s="118"/>
      <c r="AX152" s="118"/>
      <c r="AY152" s="118"/>
      <c r="AZ152" s="118"/>
      <c r="BA152" s="118"/>
    </row>
    <row r="153" spans="2:66" s="113" customFormat="1" ht="18.95" customHeight="1" thickBot="1">
      <c r="B153" s="4"/>
      <c r="C153" s="792" t="s">
        <v>317</v>
      </c>
      <c r="D153" s="793"/>
      <c r="E153" s="793"/>
      <c r="F153" s="793"/>
      <c r="G153" s="793"/>
      <c r="H153" s="793"/>
      <c r="I153" s="793"/>
      <c r="J153" s="793"/>
      <c r="K153" s="793"/>
      <c r="L153" s="857"/>
      <c r="M153" s="792" t="s">
        <v>215</v>
      </c>
      <c r="N153" s="793"/>
      <c r="O153" s="793"/>
      <c r="P153" s="857"/>
      <c r="Q153" s="792" t="s">
        <v>25</v>
      </c>
      <c r="R153" s="793"/>
      <c r="S153" s="793"/>
      <c r="T153" s="857"/>
      <c r="U153" s="792" t="s">
        <v>356</v>
      </c>
      <c r="V153" s="793"/>
      <c r="W153" s="793"/>
      <c r="X153" s="793"/>
      <c r="Y153" s="1302" t="s">
        <v>486</v>
      </c>
      <c r="Z153" s="1303"/>
      <c r="AA153" s="1303"/>
      <c r="AB153" s="1303"/>
      <c r="AC153" s="1303"/>
      <c r="AD153" s="1303"/>
      <c r="AE153" s="1303"/>
      <c r="AF153" s="1303"/>
      <c r="AG153" s="1303"/>
      <c r="AH153" s="1303"/>
      <c r="AI153" s="1303"/>
      <c r="AJ153" s="1303"/>
      <c r="AK153" s="1304"/>
      <c r="AL153" s="9"/>
      <c r="AM153" s="118"/>
      <c r="AN153" s="118"/>
      <c r="AO153" s="118"/>
      <c r="AP153" s="118"/>
      <c r="AQ153" s="118"/>
      <c r="AR153" s="118"/>
      <c r="AS153" s="118"/>
      <c r="AT153" s="118"/>
      <c r="AU153" s="118"/>
      <c r="AV153" s="118"/>
      <c r="AW153" s="118"/>
      <c r="AX153" s="118"/>
      <c r="AY153" s="118"/>
      <c r="AZ153" s="118"/>
      <c r="BA153" s="118"/>
    </row>
    <row r="154" spans="2:66" s="113" customFormat="1" ht="18.95" customHeight="1" thickTop="1">
      <c r="B154" s="4"/>
      <c r="C154" s="1067" t="s">
        <v>315</v>
      </c>
      <c r="D154" s="1094" t="s">
        <v>318</v>
      </c>
      <c r="E154" s="1095"/>
      <c r="F154" s="1095"/>
      <c r="G154" s="1095"/>
      <c r="H154" s="1095"/>
      <c r="I154" s="1095"/>
      <c r="J154" s="1095"/>
      <c r="K154" s="1095"/>
      <c r="L154" s="1096"/>
      <c r="M154" s="1085"/>
      <c r="N154" s="1086"/>
      <c r="O154" s="1086"/>
      <c r="P154" s="193" t="s">
        <v>353</v>
      </c>
      <c r="Q154" s="1125"/>
      <c r="R154" s="1126"/>
      <c r="S154" s="1126"/>
      <c r="T154" s="1192"/>
      <c r="U154" s="1125"/>
      <c r="V154" s="1126"/>
      <c r="W154" s="1126"/>
      <c r="X154" s="1127"/>
      <c r="Y154" s="1305" t="s">
        <v>504</v>
      </c>
      <c r="Z154" s="1306"/>
      <c r="AA154" s="1306"/>
      <c r="AB154" s="1306"/>
      <c r="AC154" s="1306"/>
      <c r="AD154" s="1306"/>
      <c r="AE154" s="1306"/>
      <c r="AF154" s="1306"/>
      <c r="AG154" s="1306"/>
      <c r="AH154" s="1306"/>
      <c r="AI154" s="1307"/>
      <c r="AJ154" s="1316"/>
      <c r="AK154" s="1317"/>
      <c r="AL154" s="9"/>
      <c r="AM154" s="118"/>
      <c r="AN154" s="118"/>
      <c r="AO154" s="118"/>
      <c r="AP154" s="118"/>
      <c r="AQ154" s="118"/>
      <c r="AR154" s="118"/>
      <c r="AS154" s="118"/>
      <c r="AT154" s="118"/>
      <c r="AU154" s="118"/>
      <c r="AV154" s="118"/>
      <c r="AW154" s="118"/>
      <c r="AX154" s="118"/>
    </row>
    <row r="155" spans="2:66" s="113" customFormat="1" ht="18.95" customHeight="1" thickBot="1">
      <c r="B155" s="4"/>
      <c r="C155" s="1069"/>
      <c r="D155" s="1072" t="s">
        <v>26</v>
      </c>
      <c r="E155" s="1073"/>
      <c r="F155" s="1073"/>
      <c r="G155" s="1073"/>
      <c r="H155" s="1073"/>
      <c r="I155" s="1073"/>
      <c r="J155" s="1073"/>
      <c r="K155" s="1073"/>
      <c r="L155" s="1074"/>
      <c r="M155" s="1089"/>
      <c r="N155" s="1090"/>
      <c r="O155" s="1090"/>
      <c r="P155" s="198" t="s">
        <v>353</v>
      </c>
      <c r="Q155" s="1131"/>
      <c r="R155" s="1132"/>
      <c r="S155" s="1132"/>
      <c r="T155" s="1194"/>
      <c r="U155" s="1131"/>
      <c r="V155" s="1132"/>
      <c r="W155" s="1132"/>
      <c r="X155" s="1133"/>
      <c r="Y155" s="1308"/>
      <c r="Z155" s="1309"/>
      <c r="AA155" s="1309"/>
      <c r="AB155" s="1309"/>
      <c r="AC155" s="1309"/>
      <c r="AD155" s="1309"/>
      <c r="AE155" s="1309"/>
      <c r="AF155" s="1309"/>
      <c r="AG155" s="1309"/>
      <c r="AH155" s="1309"/>
      <c r="AI155" s="1310"/>
      <c r="AJ155" s="1318"/>
      <c r="AK155" s="1319"/>
      <c r="AL155" s="9"/>
      <c r="AM155" s="118"/>
      <c r="AN155" s="118"/>
      <c r="AO155" s="118"/>
      <c r="AP155" s="118"/>
      <c r="AQ155" s="118"/>
      <c r="AR155" s="118"/>
      <c r="AS155" s="118"/>
      <c r="AT155" s="118"/>
      <c r="AU155" s="118"/>
      <c r="AV155" s="118"/>
      <c r="AW155" s="118"/>
      <c r="AX155" s="118"/>
    </row>
    <row r="156" spans="2:66" s="113" customFormat="1" ht="18.95" customHeight="1">
      <c r="B156" s="4"/>
      <c r="C156" s="1067" t="s">
        <v>354</v>
      </c>
      <c r="D156" s="202" t="s">
        <v>72</v>
      </c>
      <c r="E156" s="203"/>
      <c r="F156" s="203"/>
      <c r="G156" s="203"/>
      <c r="H156" s="203"/>
      <c r="I156" s="203"/>
      <c r="J156" s="203"/>
      <c r="K156" s="203"/>
      <c r="L156" s="204"/>
      <c r="M156" s="1085"/>
      <c r="N156" s="1086"/>
      <c r="O156" s="1086"/>
      <c r="P156" s="193" t="s">
        <v>353</v>
      </c>
      <c r="Q156" s="1196">
        <f>+M156*160</f>
        <v>0</v>
      </c>
      <c r="R156" s="1197"/>
      <c r="S156" s="1197"/>
      <c r="T156" s="1198"/>
      <c r="U156" s="1125"/>
      <c r="V156" s="1126"/>
      <c r="W156" s="1126"/>
      <c r="X156" s="1127"/>
      <c r="Y156" s="1313" t="s">
        <v>313</v>
      </c>
      <c r="Z156" s="1314"/>
      <c r="AA156" s="1314"/>
      <c r="AB156" s="1314"/>
      <c r="AC156" s="1314"/>
      <c r="AD156" s="1314"/>
      <c r="AE156" s="1314"/>
      <c r="AF156" s="211" t="s">
        <v>149</v>
      </c>
      <c r="AG156" s="82"/>
      <c r="AH156" s="1321"/>
      <c r="AI156" s="1322"/>
      <c r="AJ156" s="1322"/>
      <c r="AK156" s="212" t="s">
        <v>353</v>
      </c>
      <c r="AL156" s="9"/>
      <c r="AM156" s="118"/>
      <c r="AN156" s="118"/>
      <c r="AO156" s="118"/>
      <c r="AP156" s="118"/>
      <c r="AQ156" s="118"/>
      <c r="AR156" s="118"/>
      <c r="AS156" s="118"/>
      <c r="AT156" s="118"/>
      <c r="AU156" s="118"/>
      <c r="AV156" s="118"/>
      <c r="AW156" s="118"/>
      <c r="AX156" s="118"/>
    </row>
    <row r="157" spans="2:66" s="113" customFormat="1" ht="18.95" customHeight="1">
      <c r="B157" s="4"/>
      <c r="C157" s="1068"/>
      <c r="D157" s="1103" t="s">
        <v>372</v>
      </c>
      <c r="E157" s="1327" t="s">
        <v>312</v>
      </c>
      <c r="F157" s="18" t="s">
        <v>27</v>
      </c>
      <c r="G157" s="25"/>
      <c r="H157" s="13" t="s">
        <v>28</v>
      </c>
      <c r="I157" s="13"/>
      <c r="J157" s="13"/>
      <c r="K157" s="25"/>
      <c r="L157" s="26" t="s">
        <v>189</v>
      </c>
      <c r="M157" s="1080"/>
      <c r="N157" s="1081"/>
      <c r="O157" s="1081"/>
      <c r="P157" s="6" t="s">
        <v>353</v>
      </c>
      <c r="Q157" s="1160">
        <f t="shared" ref="Q157:Q169" si="0">+G157*K157*M157</f>
        <v>0</v>
      </c>
      <c r="R157" s="1161"/>
      <c r="S157" s="1161"/>
      <c r="T157" s="1162"/>
      <c r="U157" s="1143"/>
      <c r="V157" s="1144"/>
      <c r="W157" s="1144"/>
      <c r="X157" s="1145"/>
      <c r="Y157" s="1315" t="s">
        <v>379</v>
      </c>
      <c r="Z157" s="864"/>
      <c r="AA157" s="864"/>
      <c r="AB157" s="864"/>
      <c r="AC157" s="864"/>
      <c r="AD157" s="864"/>
      <c r="AE157" s="864"/>
      <c r="AF157" s="863" t="s">
        <v>470</v>
      </c>
      <c r="AG157" s="864"/>
      <c r="AH157" s="865"/>
      <c r="AI157" s="775" t="s">
        <v>471</v>
      </c>
      <c r="AJ157" s="776"/>
      <c r="AK157" s="1320"/>
      <c r="AL157" s="9"/>
      <c r="AM157" s="118"/>
      <c r="AN157" s="118"/>
      <c r="AO157" s="118"/>
      <c r="AP157" s="118"/>
      <c r="AQ157" s="118"/>
      <c r="AR157" s="118"/>
      <c r="AS157" s="118"/>
      <c r="AT157" s="118"/>
      <c r="AU157" s="118"/>
      <c r="AV157" s="118"/>
      <c r="AW157" s="118"/>
      <c r="AX157" s="118"/>
    </row>
    <row r="158" spans="2:66" s="113" customFormat="1" ht="18.95" customHeight="1">
      <c r="B158" s="4"/>
      <c r="C158" s="1068"/>
      <c r="D158" s="1104"/>
      <c r="E158" s="1328"/>
      <c r="F158" s="38" t="s">
        <v>27</v>
      </c>
      <c r="G158" s="5"/>
      <c r="H158" s="12" t="s">
        <v>28</v>
      </c>
      <c r="I158" s="12"/>
      <c r="J158" s="12"/>
      <c r="K158" s="5"/>
      <c r="L158" s="6" t="s">
        <v>189</v>
      </c>
      <c r="M158" s="1080"/>
      <c r="N158" s="1081"/>
      <c r="O158" s="1081"/>
      <c r="P158" s="6" t="s">
        <v>353</v>
      </c>
      <c r="Q158" s="1160">
        <f t="shared" si="0"/>
        <v>0</v>
      </c>
      <c r="R158" s="1161"/>
      <c r="S158" s="1161"/>
      <c r="T158" s="1162"/>
      <c r="U158" s="1128"/>
      <c r="V158" s="1129"/>
      <c r="W158" s="1129"/>
      <c r="X158" s="1130"/>
      <c r="Y158" s="1082" t="s">
        <v>29</v>
      </c>
      <c r="Z158" s="1083"/>
      <c r="AA158" s="1083"/>
      <c r="AB158" s="1084"/>
      <c r="AC158" s="1080"/>
      <c r="AD158" s="1081"/>
      <c r="AE158" s="12" t="s">
        <v>353</v>
      </c>
      <c r="AF158" s="1311">
        <f>TRUNC(AC158/3,1)</f>
        <v>0</v>
      </c>
      <c r="AG158" s="1312"/>
      <c r="AH158" s="1149" t="s">
        <v>472</v>
      </c>
      <c r="AI158" s="1169"/>
      <c r="AJ158" s="1170"/>
      <c r="AK158" s="1300"/>
      <c r="AL158" s="9"/>
      <c r="AM158" s="118"/>
      <c r="AN158" s="118"/>
      <c r="AO158" s="118"/>
      <c r="AP158" s="118"/>
      <c r="AQ158" s="118"/>
      <c r="AR158" s="118"/>
      <c r="AS158" s="118"/>
      <c r="AT158" s="118"/>
      <c r="AU158" s="118"/>
      <c r="AV158" s="118"/>
      <c r="AW158" s="118"/>
      <c r="AX158" s="118"/>
    </row>
    <row r="159" spans="2:66" s="113" customFormat="1" ht="18.95" customHeight="1">
      <c r="B159" s="4"/>
      <c r="C159" s="1068"/>
      <c r="D159" s="1104"/>
      <c r="E159" s="1328"/>
      <c r="F159" s="38" t="s">
        <v>30</v>
      </c>
      <c r="G159" s="5"/>
      <c r="H159" s="12" t="s">
        <v>31</v>
      </c>
      <c r="I159" s="12"/>
      <c r="J159" s="12"/>
      <c r="K159" s="5"/>
      <c r="L159" s="6" t="s">
        <v>188</v>
      </c>
      <c r="M159" s="1080"/>
      <c r="N159" s="1081"/>
      <c r="O159" s="1081"/>
      <c r="P159" s="6" t="s">
        <v>353</v>
      </c>
      <c r="Q159" s="1097">
        <f t="shared" si="0"/>
        <v>0</v>
      </c>
      <c r="R159" s="1098"/>
      <c r="S159" s="1098"/>
      <c r="T159" s="1099"/>
      <c r="U159" s="1128"/>
      <c r="V159" s="1129"/>
      <c r="W159" s="1129"/>
      <c r="X159" s="1130"/>
      <c r="Y159" s="1082" t="s">
        <v>32</v>
      </c>
      <c r="Z159" s="1083"/>
      <c r="AA159" s="1083"/>
      <c r="AB159" s="1084"/>
      <c r="AC159" s="1080"/>
      <c r="AD159" s="1081"/>
      <c r="AE159" s="12" t="s">
        <v>353</v>
      </c>
      <c r="AF159" s="1311">
        <f>TRUNC(AC159/6,1)</f>
        <v>0</v>
      </c>
      <c r="AG159" s="1312"/>
      <c r="AH159" s="1150"/>
      <c r="AI159" s="1169"/>
      <c r="AJ159" s="1170"/>
      <c r="AK159" s="1300"/>
      <c r="AL159" s="9"/>
      <c r="AM159" s="118"/>
      <c r="AN159" s="118"/>
      <c r="AO159" s="118"/>
      <c r="AP159" s="118"/>
      <c r="AQ159" s="118"/>
      <c r="AR159" s="118"/>
      <c r="AS159" s="118"/>
      <c r="AT159" s="118"/>
      <c r="AU159" s="118"/>
      <c r="AV159" s="118"/>
      <c r="AW159" s="118"/>
      <c r="AX159" s="118"/>
    </row>
    <row r="160" spans="2:66" s="113" customFormat="1" ht="18.95" customHeight="1">
      <c r="B160" s="4"/>
      <c r="C160" s="1068"/>
      <c r="D160" s="1104"/>
      <c r="E160" s="1328"/>
      <c r="F160" s="38" t="s">
        <v>30</v>
      </c>
      <c r="G160" s="5"/>
      <c r="H160" s="12" t="s">
        <v>31</v>
      </c>
      <c r="I160" s="12"/>
      <c r="J160" s="12"/>
      <c r="K160" s="5"/>
      <c r="L160" s="6" t="s">
        <v>188</v>
      </c>
      <c r="M160" s="1080"/>
      <c r="N160" s="1081"/>
      <c r="O160" s="1081"/>
      <c r="P160" s="6" t="s">
        <v>353</v>
      </c>
      <c r="Q160" s="1097">
        <f t="shared" si="0"/>
        <v>0</v>
      </c>
      <c r="R160" s="1098"/>
      <c r="S160" s="1098"/>
      <c r="T160" s="1099"/>
      <c r="U160" s="1128"/>
      <c r="V160" s="1129"/>
      <c r="W160" s="1129"/>
      <c r="X160" s="1130"/>
      <c r="Y160" s="1082" t="s">
        <v>33</v>
      </c>
      <c r="Z160" s="1083"/>
      <c r="AA160" s="1083"/>
      <c r="AB160" s="1084"/>
      <c r="AC160" s="1080"/>
      <c r="AD160" s="1081"/>
      <c r="AE160" s="12" t="s">
        <v>353</v>
      </c>
      <c r="AF160" s="1311">
        <f>TRUNC(AC160/20,1)</f>
        <v>0</v>
      </c>
      <c r="AG160" s="1312"/>
      <c r="AH160" s="1150"/>
      <c r="AI160" s="1169"/>
      <c r="AJ160" s="1170"/>
      <c r="AK160" s="1300"/>
      <c r="AL160" s="9"/>
      <c r="AM160" s="118"/>
      <c r="AN160" s="118"/>
      <c r="AO160" s="118"/>
      <c r="AP160" s="118"/>
      <c r="AQ160" s="118"/>
      <c r="AR160" s="118"/>
      <c r="AS160" s="118"/>
      <c r="AT160" s="118"/>
      <c r="AU160" s="118"/>
      <c r="AV160" s="118"/>
      <c r="AW160" s="118"/>
      <c r="AX160" s="118"/>
    </row>
    <row r="161" spans="2:53" s="113" customFormat="1" ht="18.95" customHeight="1">
      <c r="B161" s="4"/>
      <c r="C161" s="1068"/>
      <c r="D161" s="1104"/>
      <c r="E161" s="1328"/>
      <c r="F161" s="38" t="s">
        <v>30</v>
      </c>
      <c r="G161" s="5"/>
      <c r="H161" s="12" t="s">
        <v>31</v>
      </c>
      <c r="I161" s="12"/>
      <c r="J161" s="12"/>
      <c r="K161" s="5"/>
      <c r="L161" s="6" t="s">
        <v>188</v>
      </c>
      <c r="M161" s="1080"/>
      <c r="N161" s="1081"/>
      <c r="O161" s="1081"/>
      <c r="P161" s="6" t="s">
        <v>353</v>
      </c>
      <c r="Q161" s="1097">
        <f t="shared" si="0"/>
        <v>0</v>
      </c>
      <c r="R161" s="1098"/>
      <c r="S161" s="1098"/>
      <c r="T161" s="1099"/>
      <c r="U161" s="1128"/>
      <c r="V161" s="1129"/>
      <c r="W161" s="1129"/>
      <c r="X161" s="1130"/>
      <c r="Y161" s="1082" t="s">
        <v>34</v>
      </c>
      <c r="Z161" s="1083"/>
      <c r="AA161" s="1083"/>
      <c r="AB161" s="1084"/>
      <c r="AC161" s="1080"/>
      <c r="AD161" s="1081"/>
      <c r="AE161" s="12" t="s">
        <v>353</v>
      </c>
      <c r="AF161" s="1311">
        <f>TRUNC(AC161/30,1)</f>
        <v>0</v>
      </c>
      <c r="AG161" s="1312"/>
      <c r="AH161" s="1150"/>
      <c r="AI161" s="1169"/>
      <c r="AJ161" s="1170"/>
      <c r="AK161" s="1300"/>
      <c r="AL161" s="9"/>
      <c r="AM161" s="118"/>
      <c r="AN161" s="118"/>
      <c r="AO161" s="118"/>
      <c r="AP161" s="118"/>
      <c r="AQ161" s="118"/>
      <c r="AR161" s="118"/>
      <c r="AS161" s="118"/>
      <c r="AT161" s="118"/>
      <c r="AU161" s="118"/>
      <c r="AV161" s="118"/>
      <c r="AW161" s="118"/>
      <c r="AX161" s="118"/>
      <c r="AY161" s="118"/>
      <c r="AZ161" s="118"/>
      <c r="BA161" s="118"/>
    </row>
    <row r="162" spans="2:53" s="113" customFormat="1" ht="18.95" customHeight="1">
      <c r="B162" s="4"/>
      <c r="C162" s="1068"/>
      <c r="D162" s="1104"/>
      <c r="E162" s="1329"/>
      <c r="F162" s="19" t="s">
        <v>30</v>
      </c>
      <c r="G162" s="10"/>
      <c r="H162" s="20" t="s">
        <v>31</v>
      </c>
      <c r="I162" s="20"/>
      <c r="J162" s="20"/>
      <c r="K162" s="10"/>
      <c r="L162" s="15" t="s">
        <v>188</v>
      </c>
      <c r="M162" s="1080"/>
      <c r="N162" s="1081"/>
      <c r="O162" s="1081"/>
      <c r="P162" s="6" t="s">
        <v>353</v>
      </c>
      <c r="Q162" s="1100">
        <f t="shared" si="0"/>
        <v>0</v>
      </c>
      <c r="R162" s="1101"/>
      <c r="S162" s="1101"/>
      <c r="T162" s="1102"/>
      <c r="U162" s="1128"/>
      <c r="V162" s="1129"/>
      <c r="W162" s="1129"/>
      <c r="X162" s="1130"/>
      <c r="Y162" s="1082" t="s">
        <v>325</v>
      </c>
      <c r="Z162" s="1083"/>
      <c r="AA162" s="1083"/>
      <c r="AB162" s="1084"/>
      <c r="AC162" s="1080"/>
      <c r="AD162" s="1081"/>
      <c r="AE162" s="12" t="s">
        <v>353</v>
      </c>
      <c r="AF162" s="1311">
        <f>TRUNC(AC162/30,1)</f>
        <v>0</v>
      </c>
      <c r="AG162" s="1312"/>
      <c r="AH162" s="1151"/>
      <c r="AI162" s="1169"/>
      <c r="AJ162" s="1170"/>
      <c r="AK162" s="1300"/>
      <c r="AL162" s="9"/>
      <c r="AM162" s="118"/>
      <c r="AN162" s="118"/>
      <c r="AO162" s="118"/>
      <c r="AP162" s="118"/>
      <c r="AQ162" s="118"/>
      <c r="AR162" s="118"/>
      <c r="AS162" s="118"/>
      <c r="AT162" s="118"/>
      <c r="AU162" s="118"/>
      <c r="AV162" s="118"/>
      <c r="AW162" s="118"/>
      <c r="AX162" s="118"/>
      <c r="AY162" s="118"/>
      <c r="AZ162" s="118"/>
      <c r="BA162" s="118"/>
    </row>
    <row r="163" spans="2:53" s="113" customFormat="1" ht="18.95" customHeight="1">
      <c r="B163" s="4"/>
      <c r="C163" s="1068"/>
      <c r="D163" s="1104"/>
      <c r="E163" s="1106" t="s">
        <v>45</v>
      </c>
      <c r="F163" s="18" t="s">
        <v>30</v>
      </c>
      <c r="G163" s="25"/>
      <c r="H163" s="13" t="s">
        <v>31</v>
      </c>
      <c r="I163" s="13"/>
      <c r="J163" s="13"/>
      <c r="K163" s="25"/>
      <c r="L163" s="26" t="s">
        <v>188</v>
      </c>
      <c r="M163" s="1080"/>
      <c r="N163" s="1081"/>
      <c r="O163" s="1081"/>
      <c r="P163" s="6" t="s">
        <v>353</v>
      </c>
      <c r="Q163" s="1160">
        <f t="shared" si="0"/>
        <v>0</v>
      </c>
      <c r="R163" s="1161"/>
      <c r="S163" s="1161"/>
      <c r="T163" s="1162"/>
      <c r="U163" s="1128"/>
      <c r="V163" s="1129"/>
      <c r="W163" s="1129"/>
      <c r="X163" s="1130"/>
      <c r="Y163" s="1301" t="s">
        <v>35</v>
      </c>
      <c r="Z163" s="1024"/>
      <c r="AA163" s="1024"/>
      <c r="AB163" s="1024"/>
      <c r="AC163" s="1024"/>
      <c r="AD163" s="1024"/>
      <c r="AE163" s="207" t="s">
        <v>473</v>
      </c>
      <c r="AF163" s="1311">
        <f>IF(Z3="小規模保育事業",ROUND(SUM(AF158:AG162),0)+1,ROUND(SUM(AF158:AG162),0))</f>
        <v>0</v>
      </c>
      <c r="AG163" s="1326"/>
      <c r="AH163" s="206" t="s">
        <v>353</v>
      </c>
      <c r="AI163" s="1169">
        <f>SUM(AI158:AK162)</f>
        <v>0</v>
      </c>
      <c r="AJ163" s="1170"/>
      <c r="AK163" s="208" t="s">
        <v>353</v>
      </c>
      <c r="AL163" s="9"/>
      <c r="AM163" s="118"/>
      <c r="AN163" s="118"/>
      <c r="AO163" s="118"/>
      <c r="AP163" s="118"/>
      <c r="AQ163" s="118"/>
      <c r="AR163" s="118"/>
      <c r="AS163" s="118"/>
      <c r="AT163" s="118"/>
      <c r="AU163" s="118"/>
      <c r="AV163" s="118"/>
      <c r="AW163" s="118"/>
      <c r="AX163" s="118"/>
      <c r="AY163" s="118"/>
      <c r="AZ163" s="118"/>
      <c r="BA163" s="118"/>
    </row>
    <row r="164" spans="2:53" s="113" customFormat="1" ht="18.95" customHeight="1">
      <c r="B164" s="4"/>
      <c r="C164" s="1068"/>
      <c r="D164" s="1104"/>
      <c r="E164" s="1107"/>
      <c r="F164" s="38" t="s">
        <v>30</v>
      </c>
      <c r="G164" s="5"/>
      <c r="H164" s="12" t="s">
        <v>31</v>
      </c>
      <c r="I164" s="12"/>
      <c r="J164" s="12"/>
      <c r="K164" s="5"/>
      <c r="L164" s="6" t="s">
        <v>188</v>
      </c>
      <c r="M164" s="1080"/>
      <c r="N164" s="1081"/>
      <c r="O164" s="1081"/>
      <c r="P164" s="6" t="s">
        <v>353</v>
      </c>
      <c r="Q164" s="1097">
        <f t="shared" si="0"/>
        <v>0</v>
      </c>
      <c r="R164" s="1098"/>
      <c r="S164" s="1098"/>
      <c r="T164" s="1099"/>
      <c r="U164" s="1128"/>
      <c r="V164" s="1129"/>
      <c r="W164" s="1129"/>
      <c r="X164" s="1130"/>
      <c r="Y164" s="1167" t="s">
        <v>36</v>
      </c>
      <c r="Z164" s="1168"/>
      <c r="AA164" s="1168"/>
      <c r="AB164" s="1168"/>
      <c r="AC164" s="1168"/>
      <c r="AD164" s="1168"/>
      <c r="AE164" s="1168"/>
      <c r="AF164" s="1168"/>
      <c r="AG164" s="14" t="s">
        <v>331</v>
      </c>
      <c r="AH164" s="1080"/>
      <c r="AI164" s="1081"/>
      <c r="AJ164" s="1081"/>
      <c r="AK164" s="194" t="s">
        <v>353</v>
      </c>
      <c r="AL164" s="9"/>
      <c r="AM164" s="118"/>
      <c r="AN164" s="118"/>
      <c r="AO164" s="118"/>
      <c r="AP164" s="118"/>
      <c r="AQ164" s="118"/>
      <c r="AR164" s="118"/>
      <c r="AS164" s="118"/>
      <c r="AT164" s="118"/>
      <c r="AU164" s="118"/>
      <c r="AV164" s="118"/>
      <c r="AW164" s="118"/>
      <c r="AX164" s="118"/>
      <c r="AY164" s="118"/>
      <c r="AZ164" s="118"/>
      <c r="BA164" s="118"/>
    </row>
    <row r="165" spans="2:53" s="113" customFormat="1" ht="18.95" customHeight="1">
      <c r="B165" s="4"/>
      <c r="C165" s="1068"/>
      <c r="D165" s="1104"/>
      <c r="E165" s="1107"/>
      <c r="F165" s="38" t="s">
        <v>30</v>
      </c>
      <c r="G165" s="5"/>
      <c r="H165" s="12" t="s">
        <v>31</v>
      </c>
      <c r="I165" s="12"/>
      <c r="J165" s="12"/>
      <c r="K165" s="5"/>
      <c r="L165" s="6" t="s">
        <v>188</v>
      </c>
      <c r="M165" s="1080"/>
      <c r="N165" s="1081"/>
      <c r="O165" s="1081"/>
      <c r="P165" s="6" t="s">
        <v>353</v>
      </c>
      <c r="Q165" s="1097">
        <f t="shared" si="0"/>
        <v>0</v>
      </c>
      <c r="R165" s="1098"/>
      <c r="S165" s="1098"/>
      <c r="T165" s="1099"/>
      <c r="U165" s="1128"/>
      <c r="V165" s="1129"/>
      <c r="W165" s="1129"/>
      <c r="X165" s="1130"/>
      <c r="Y165" s="1165" t="s">
        <v>488</v>
      </c>
      <c r="Z165" s="1166"/>
      <c r="AA165" s="1166"/>
      <c r="AB165" s="1166"/>
      <c r="AC165" s="1166"/>
      <c r="AD165" s="1166"/>
      <c r="AE165" s="1166"/>
      <c r="AF165" s="1166"/>
      <c r="AG165" s="5" t="s">
        <v>489</v>
      </c>
      <c r="AH165" s="1141"/>
      <c r="AI165" s="1142"/>
      <c r="AJ165" s="1142"/>
      <c r="AK165" s="194" t="s">
        <v>490</v>
      </c>
      <c r="AL165" s="9"/>
      <c r="AM165" s="118"/>
      <c r="AN165" s="118"/>
      <c r="AO165" s="118"/>
      <c r="AP165" s="118"/>
      <c r="AQ165" s="118"/>
      <c r="AR165" s="118"/>
      <c r="AS165" s="118"/>
      <c r="AT165" s="118"/>
      <c r="AU165" s="118"/>
      <c r="AV165" s="118"/>
      <c r="AW165" s="118"/>
      <c r="AX165" s="118"/>
      <c r="AY165" s="118"/>
      <c r="AZ165" s="118"/>
      <c r="BA165" s="118"/>
    </row>
    <row r="166" spans="2:53" s="113" customFormat="1" ht="18.95" customHeight="1">
      <c r="B166" s="4"/>
      <c r="C166" s="1068"/>
      <c r="D166" s="1104"/>
      <c r="E166" s="1107"/>
      <c r="F166" s="38" t="s">
        <v>30</v>
      </c>
      <c r="G166" s="5"/>
      <c r="H166" s="12" t="s">
        <v>31</v>
      </c>
      <c r="I166" s="12"/>
      <c r="J166" s="12"/>
      <c r="K166" s="5"/>
      <c r="L166" s="6" t="s">
        <v>188</v>
      </c>
      <c r="M166" s="1080"/>
      <c r="N166" s="1081"/>
      <c r="O166" s="1081"/>
      <c r="P166" s="6" t="s">
        <v>353</v>
      </c>
      <c r="Q166" s="1097">
        <f t="shared" si="0"/>
        <v>0</v>
      </c>
      <c r="R166" s="1098"/>
      <c r="S166" s="1098"/>
      <c r="T166" s="1099"/>
      <c r="U166" s="1128"/>
      <c r="V166" s="1129"/>
      <c r="W166" s="1129"/>
      <c r="X166" s="1130"/>
      <c r="Y166" s="1120" t="s">
        <v>38</v>
      </c>
      <c r="Z166" s="1109" t="s">
        <v>357</v>
      </c>
      <c r="AA166" s="1110"/>
      <c r="AB166" s="1110"/>
      <c r="AC166" s="1110"/>
      <c r="AD166" s="1110"/>
      <c r="AE166" s="1110"/>
      <c r="AF166" s="94" t="s">
        <v>150</v>
      </c>
      <c r="AG166" s="81"/>
      <c r="AH166" s="1080"/>
      <c r="AI166" s="1081"/>
      <c r="AJ166" s="1081"/>
      <c r="AK166" s="194" t="s">
        <v>353</v>
      </c>
      <c r="AL166" s="9"/>
      <c r="AM166" s="118"/>
      <c r="AN166" s="118"/>
      <c r="AO166" s="118"/>
      <c r="AP166" s="118"/>
      <c r="AQ166" s="118"/>
      <c r="AR166" s="118"/>
      <c r="AS166" s="118"/>
      <c r="AT166" s="118"/>
      <c r="AU166" s="118"/>
      <c r="AV166" s="118"/>
      <c r="AW166" s="118"/>
      <c r="AX166" s="118"/>
      <c r="AY166" s="118"/>
      <c r="AZ166" s="118"/>
      <c r="BA166" s="118"/>
    </row>
    <row r="167" spans="2:53" s="113" customFormat="1" ht="18.95" customHeight="1">
      <c r="B167" s="4"/>
      <c r="C167" s="1068"/>
      <c r="D167" s="1104"/>
      <c r="E167" s="1107"/>
      <c r="F167" s="38" t="s">
        <v>30</v>
      </c>
      <c r="G167" s="5"/>
      <c r="H167" s="12" t="s">
        <v>31</v>
      </c>
      <c r="I167" s="12"/>
      <c r="J167" s="12"/>
      <c r="K167" s="5"/>
      <c r="L167" s="6" t="s">
        <v>188</v>
      </c>
      <c r="M167" s="1080"/>
      <c r="N167" s="1081"/>
      <c r="O167" s="1081"/>
      <c r="P167" s="6" t="s">
        <v>353</v>
      </c>
      <c r="Q167" s="1097">
        <f t="shared" si="0"/>
        <v>0</v>
      </c>
      <c r="R167" s="1098"/>
      <c r="S167" s="1098"/>
      <c r="T167" s="1099"/>
      <c r="U167" s="1128"/>
      <c r="V167" s="1129"/>
      <c r="W167" s="1129"/>
      <c r="X167" s="1130"/>
      <c r="Y167" s="1121"/>
      <c r="Z167" s="1123" t="s">
        <v>427</v>
      </c>
      <c r="AA167" s="1124"/>
      <c r="AB167" s="1124"/>
      <c r="AC167" s="1124"/>
      <c r="AD167" s="1124"/>
      <c r="AE167" s="1124"/>
      <c r="AF167" s="95" t="s">
        <v>151</v>
      </c>
      <c r="AG167" s="71"/>
      <c r="AH167" s="1080"/>
      <c r="AI167" s="1081"/>
      <c r="AJ167" s="1081"/>
      <c r="AK167" s="194" t="s">
        <v>353</v>
      </c>
      <c r="AL167" s="9"/>
      <c r="AM167" s="118"/>
      <c r="AN167" s="118"/>
      <c r="AO167" s="118"/>
      <c r="AP167" s="118"/>
      <c r="AQ167" s="118"/>
      <c r="AR167" s="118"/>
      <c r="AS167" s="118"/>
      <c r="AT167" s="118"/>
      <c r="AU167" s="118"/>
      <c r="AV167" s="118"/>
      <c r="AW167" s="118"/>
      <c r="AX167" s="118"/>
      <c r="AY167" s="118"/>
      <c r="AZ167" s="118"/>
      <c r="BA167" s="118"/>
    </row>
    <row r="168" spans="2:53" s="113" customFormat="1" ht="18.95" customHeight="1">
      <c r="B168" s="4"/>
      <c r="C168" s="1068"/>
      <c r="D168" s="1104"/>
      <c r="E168" s="1107"/>
      <c r="F168" s="38" t="s">
        <v>30</v>
      </c>
      <c r="G168" s="5"/>
      <c r="H168" s="12" t="s">
        <v>31</v>
      </c>
      <c r="I168" s="12"/>
      <c r="J168" s="12"/>
      <c r="K168" s="5"/>
      <c r="L168" s="6" t="s">
        <v>188</v>
      </c>
      <c r="M168" s="1080"/>
      <c r="N168" s="1081"/>
      <c r="O168" s="1081"/>
      <c r="P168" s="6" t="s">
        <v>353</v>
      </c>
      <c r="Q168" s="1097">
        <f t="shared" si="0"/>
        <v>0</v>
      </c>
      <c r="R168" s="1098"/>
      <c r="S168" s="1098"/>
      <c r="T168" s="1099"/>
      <c r="U168" s="1128"/>
      <c r="V168" s="1129"/>
      <c r="W168" s="1129"/>
      <c r="X168" s="1130"/>
      <c r="Y168" s="1121"/>
      <c r="Z168" s="1123" t="s">
        <v>293</v>
      </c>
      <c r="AA168" s="1124"/>
      <c r="AB168" s="1124"/>
      <c r="AC168" s="1124"/>
      <c r="AD168" s="1124"/>
      <c r="AE168" s="1124"/>
      <c r="AF168" s="95" t="s">
        <v>152</v>
      </c>
      <c r="AG168" s="71"/>
      <c r="AH168" s="1080"/>
      <c r="AI168" s="1081"/>
      <c r="AJ168" s="1081"/>
      <c r="AK168" s="194" t="s">
        <v>353</v>
      </c>
      <c r="AL168" s="9"/>
      <c r="AM168" s="118"/>
      <c r="AN168" s="118"/>
      <c r="AO168" s="118"/>
      <c r="AP168" s="118"/>
      <c r="AQ168" s="118"/>
      <c r="AR168" s="118"/>
      <c r="AS168" s="118"/>
      <c r="AT168" s="118"/>
      <c r="AU168" s="118"/>
      <c r="AV168" s="118"/>
      <c r="AW168" s="118"/>
      <c r="AX168" s="118"/>
      <c r="AY168" s="118"/>
      <c r="AZ168" s="118"/>
      <c r="BA168" s="118"/>
    </row>
    <row r="169" spans="2:53" s="113" customFormat="1" ht="18.95" customHeight="1">
      <c r="B169" s="4"/>
      <c r="C169" s="1068"/>
      <c r="D169" s="1104"/>
      <c r="E169" s="1108"/>
      <c r="F169" s="19" t="s">
        <v>30</v>
      </c>
      <c r="G169" s="10"/>
      <c r="H169" s="20" t="s">
        <v>31</v>
      </c>
      <c r="I169" s="20"/>
      <c r="J169" s="20"/>
      <c r="K169" s="10"/>
      <c r="L169" s="15" t="s">
        <v>188</v>
      </c>
      <c r="M169" s="1080"/>
      <c r="N169" s="1081"/>
      <c r="O169" s="1081"/>
      <c r="P169" s="6" t="s">
        <v>353</v>
      </c>
      <c r="Q169" s="1100">
        <f t="shared" si="0"/>
        <v>0</v>
      </c>
      <c r="R169" s="1101"/>
      <c r="S169" s="1101"/>
      <c r="T169" s="1102"/>
      <c r="U169" s="1146"/>
      <c r="V169" s="1147"/>
      <c r="W169" s="1147"/>
      <c r="X169" s="1148"/>
      <c r="Y169" s="1121"/>
      <c r="Z169" s="1123" t="s">
        <v>213</v>
      </c>
      <c r="AA169" s="1124"/>
      <c r="AB169" s="1124"/>
      <c r="AC169" s="1124"/>
      <c r="AD169" s="1124"/>
      <c r="AE169" s="1124"/>
      <c r="AF169" s="95" t="s">
        <v>153</v>
      </c>
      <c r="AG169" s="71"/>
      <c r="AH169" s="1080"/>
      <c r="AI169" s="1081"/>
      <c r="AJ169" s="1081"/>
      <c r="AK169" s="194" t="s">
        <v>353</v>
      </c>
      <c r="AL169" s="9"/>
      <c r="AM169" s="118"/>
      <c r="AN169" s="118"/>
      <c r="AO169" s="118"/>
      <c r="AP169" s="118"/>
      <c r="AQ169" s="118"/>
      <c r="AR169" s="118"/>
      <c r="AS169" s="118"/>
      <c r="AT169" s="118"/>
      <c r="AU169" s="118"/>
      <c r="AV169" s="118"/>
      <c r="AW169" s="118"/>
      <c r="AX169" s="118"/>
      <c r="AY169" s="118"/>
      <c r="AZ169" s="118"/>
      <c r="BA169" s="118"/>
    </row>
    <row r="170" spans="2:53" s="113" customFormat="1" ht="18.95" customHeight="1">
      <c r="B170" s="4"/>
      <c r="C170" s="1068"/>
      <c r="D170" s="1105"/>
      <c r="E170" s="34" t="s">
        <v>74</v>
      </c>
      <c r="F170" s="23"/>
      <c r="G170" s="23"/>
      <c r="H170" s="23"/>
      <c r="I170" s="23"/>
      <c r="J170" s="23"/>
      <c r="K170" s="23"/>
      <c r="L170" s="22"/>
      <c r="M170" s="1136"/>
      <c r="N170" s="1137"/>
      <c r="O170" s="1137"/>
      <c r="P170" s="1138"/>
      <c r="Q170" s="1097">
        <f>SUM(Q157:T169)</f>
        <v>0</v>
      </c>
      <c r="R170" s="1098"/>
      <c r="S170" s="1098"/>
      <c r="T170" s="1099"/>
      <c r="U170" s="1207">
        <f>IF(OR(Q156="",M156=""),0,ROUND(Q170/(Q156/M156),0))</f>
        <v>0</v>
      </c>
      <c r="V170" s="1208"/>
      <c r="W170" s="1208"/>
      <c r="X170" s="123" t="s">
        <v>353</v>
      </c>
      <c r="Y170" s="1121"/>
      <c r="Z170" s="1123" t="s">
        <v>1</v>
      </c>
      <c r="AA170" s="1124"/>
      <c r="AB170" s="1124"/>
      <c r="AC170" s="1124"/>
      <c r="AD170" s="1124"/>
      <c r="AE170" s="1124"/>
      <c r="AF170" s="95" t="s">
        <v>332</v>
      </c>
      <c r="AG170" s="71"/>
      <c r="AH170" s="1080"/>
      <c r="AI170" s="1081"/>
      <c r="AJ170" s="1081"/>
      <c r="AK170" s="194" t="s">
        <v>353</v>
      </c>
      <c r="AL170" s="9"/>
      <c r="AM170" s="118"/>
      <c r="AN170" s="118"/>
      <c r="AO170" s="118"/>
      <c r="AP170" s="118"/>
      <c r="AQ170" s="118"/>
      <c r="AR170" s="118"/>
      <c r="AS170" s="118"/>
      <c r="AT170" s="118"/>
      <c r="AU170" s="118"/>
      <c r="AV170" s="118"/>
      <c r="AW170" s="118"/>
      <c r="AX170" s="118"/>
      <c r="AY170" s="118"/>
      <c r="AZ170" s="118"/>
      <c r="BA170" s="118"/>
    </row>
    <row r="171" spans="2:53" s="113" customFormat="1" ht="18.95" customHeight="1">
      <c r="B171" s="4"/>
      <c r="C171" s="1068"/>
      <c r="D171" s="863" t="s">
        <v>355</v>
      </c>
      <c r="E171" s="864"/>
      <c r="F171" s="865"/>
      <c r="G171" s="863" t="s">
        <v>73</v>
      </c>
      <c r="H171" s="864"/>
      <c r="I171" s="864"/>
      <c r="J171" s="864"/>
      <c r="K171" s="864"/>
      <c r="L171" s="865"/>
      <c r="M171" s="1080"/>
      <c r="N171" s="1081"/>
      <c r="O171" s="1081"/>
      <c r="P171" s="6" t="s">
        <v>353</v>
      </c>
      <c r="Q171" s="1140"/>
      <c r="R171" s="1137"/>
      <c r="S171" s="1137"/>
      <c r="T171" s="1138"/>
      <c r="U171" s="1140"/>
      <c r="V171" s="1137"/>
      <c r="W171" s="1137"/>
      <c r="X171" s="1137"/>
      <c r="Y171" s="1122"/>
      <c r="Z171" s="1123" t="s">
        <v>42</v>
      </c>
      <c r="AA171" s="1124"/>
      <c r="AB171" s="1124"/>
      <c r="AC171" s="1124"/>
      <c r="AD171" s="1124"/>
      <c r="AE171" s="1124"/>
      <c r="AF171" s="96" t="s">
        <v>0</v>
      </c>
      <c r="AG171" s="82"/>
      <c r="AH171" s="1080"/>
      <c r="AI171" s="1081"/>
      <c r="AJ171" s="1081"/>
      <c r="AK171" s="194" t="s">
        <v>353</v>
      </c>
      <c r="AL171" s="9"/>
      <c r="AM171" s="118"/>
      <c r="AN171" s="118"/>
      <c r="AO171" s="118"/>
      <c r="AP171" s="118"/>
      <c r="AQ171" s="118"/>
      <c r="AR171" s="118"/>
      <c r="AS171" s="118"/>
      <c r="AT171" s="118"/>
      <c r="AU171" s="118"/>
      <c r="AV171" s="118"/>
      <c r="AW171" s="118"/>
      <c r="AX171" s="118"/>
      <c r="AY171" s="118"/>
      <c r="AZ171" s="118"/>
      <c r="BA171" s="118"/>
    </row>
    <row r="172" spans="2:53" s="113" customFormat="1" ht="18.95" customHeight="1" thickBot="1">
      <c r="B172" s="4"/>
      <c r="C172" s="1069"/>
      <c r="D172" s="1072" t="s">
        <v>37</v>
      </c>
      <c r="E172" s="1073"/>
      <c r="F172" s="1073"/>
      <c r="G172" s="1073"/>
      <c r="H172" s="1073"/>
      <c r="I172" s="1073"/>
      <c r="J172" s="1073"/>
      <c r="K172" s="1073"/>
      <c r="L172" s="1073"/>
      <c r="M172" s="1073"/>
      <c r="N172" s="1073"/>
      <c r="O172" s="1073"/>
      <c r="P172" s="1073"/>
      <c r="Q172" s="1073"/>
      <c r="R172" s="1073"/>
      <c r="S172" s="1073"/>
      <c r="T172" s="1074"/>
      <c r="U172" s="1134">
        <f>+M156+U170+M171</f>
        <v>0</v>
      </c>
      <c r="V172" s="1135"/>
      <c r="W172" s="1135"/>
      <c r="X172" s="205" t="s">
        <v>353</v>
      </c>
      <c r="Y172" s="1209" t="s">
        <v>491</v>
      </c>
      <c r="Z172" s="1210"/>
      <c r="AA172" s="1210"/>
      <c r="AB172" s="1210"/>
      <c r="AC172" s="1210"/>
      <c r="AD172" s="1210"/>
      <c r="AE172" s="1210"/>
      <c r="AF172" s="1210"/>
      <c r="AG172" s="1211"/>
      <c r="AH172" s="1163">
        <f>+AH156+AF163+AH164+AH165+AH166+AH167+AH169+AH170+AH171+AH168</f>
        <v>0</v>
      </c>
      <c r="AI172" s="1164"/>
      <c r="AJ172" s="1164"/>
      <c r="AK172" s="213" t="s">
        <v>353</v>
      </c>
      <c r="AL172" s="9"/>
      <c r="AM172" s="118"/>
      <c r="AN172" s="118"/>
      <c r="AO172" s="118"/>
      <c r="AP172" s="118"/>
      <c r="AQ172" s="118"/>
      <c r="AR172" s="118"/>
      <c r="AS172" s="118"/>
      <c r="AT172" s="118"/>
      <c r="AU172" s="118"/>
      <c r="AV172" s="118"/>
      <c r="AW172" s="118"/>
      <c r="AX172" s="118"/>
      <c r="AY172" s="118"/>
      <c r="AZ172" s="118"/>
      <c r="BA172" s="118"/>
    </row>
    <row r="173" spans="2:53" s="113" customFormat="1" ht="18.95" customHeight="1" thickTop="1">
      <c r="B173" s="4"/>
      <c r="C173" s="1067" t="s">
        <v>314</v>
      </c>
      <c r="D173" s="1091" t="s">
        <v>47</v>
      </c>
      <c r="E173" s="1092"/>
      <c r="F173" s="1092"/>
      <c r="G173" s="1092"/>
      <c r="H173" s="1092"/>
      <c r="I173" s="1092"/>
      <c r="J173" s="1092"/>
      <c r="K173" s="1092"/>
      <c r="L173" s="1093"/>
      <c r="M173" s="1085"/>
      <c r="N173" s="1086"/>
      <c r="O173" s="1086"/>
      <c r="P173" s="193" t="s">
        <v>353</v>
      </c>
      <c r="Q173" s="1125"/>
      <c r="R173" s="1126"/>
      <c r="S173" s="1126"/>
      <c r="T173" s="1192"/>
      <c r="U173" s="1125"/>
      <c r="V173" s="1126"/>
      <c r="W173" s="1126"/>
      <c r="X173" s="1127"/>
      <c r="Y173" s="1236" t="s">
        <v>504</v>
      </c>
      <c r="Z173" s="1229" t="s">
        <v>504</v>
      </c>
      <c r="AA173" s="1245" t="s">
        <v>504</v>
      </c>
      <c r="AB173" s="1245"/>
      <c r="AC173" s="1245"/>
      <c r="AD173" s="1245"/>
      <c r="AE173" s="1245"/>
      <c r="AF173" s="1245"/>
      <c r="AG173" s="1245"/>
      <c r="AH173" s="214" t="s">
        <v>505</v>
      </c>
      <c r="AI173" s="214"/>
      <c r="AJ173" s="214" t="s">
        <v>502</v>
      </c>
      <c r="AK173" s="215" t="s">
        <v>502</v>
      </c>
      <c r="AL173" s="9"/>
      <c r="AM173" s="118"/>
      <c r="AN173" s="118"/>
      <c r="AO173" s="118"/>
      <c r="AP173" s="118"/>
      <c r="AQ173" s="118"/>
      <c r="AR173" s="118"/>
      <c r="AS173" s="118"/>
      <c r="AT173" s="118"/>
      <c r="AU173" s="118"/>
      <c r="AV173" s="118"/>
      <c r="AW173" s="118"/>
      <c r="AX173" s="118"/>
      <c r="AY173" s="118"/>
      <c r="AZ173" s="118"/>
      <c r="BA173" s="118"/>
    </row>
    <row r="174" spans="2:53" s="113" customFormat="1" ht="18.95" customHeight="1">
      <c r="B174" s="4"/>
      <c r="C174" s="1068"/>
      <c r="D174" s="1087" t="s">
        <v>373</v>
      </c>
      <c r="E174" s="101"/>
      <c r="F174" s="102" t="s">
        <v>30</v>
      </c>
      <c r="G174" s="102"/>
      <c r="H174" s="102" t="s">
        <v>31</v>
      </c>
      <c r="I174" s="102"/>
      <c r="J174" s="102"/>
      <c r="K174" s="102"/>
      <c r="L174" s="105" t="s">
        <v>188</v>
      </c>
      <c r="M174" s="1080"/>
      <c r="N174" s="1081"/>
      <c r="O174" s="1081"/>
      <c r="P174" s="6" t="s">
        <v>353</v>
      </c>
      <c r="Q174" s="1128"/>
      <c r="R174" s="1129"/>
      <c r="S174" s="1129"/>
      <c r="T174" s="1193"/>
      <c r="U174" s="1128"/>
      <c r="V174" s="1129"/>
      <c r="W174" s="1129"/>
      <c r="X174" s="1130"/>
      <c r="Y174" s="1237"/>
      <c r="Z174" s="1230"/>
      <c r="AA174" s="1139" t="s">
        <v>504</v>
      </c>
      <c r="AB174" s="1139"/>
      <c r="AC174" s="1139"/>
      <c r="AD174" s="1139"/>
      <c r="AE174" s="1139"/>
      <c r="AF174" s="1139"/>
      <c r="AG174" s="1139"/>
      <c r="AH174" s="13" t="s">
        <v>505</v>
      </c>
      <c r="AI174" s="13"/>
      <c r="AJ174" s="13" t="s">
        <v>502</v>
      </c>
      <c r="AK174" s="216" t="s">
        <v>502</v>
      </c>
      <c r="AL174" s="9"/>
      <c r="AM174" s="118"/>
      <c r="AN174" s="118"/>
      <c r="AO174" s="118"/>
      <c r="AP174" s="118"/>
      <c r="AQ174" s="118"/>
      <c r="AR174" s="118"/>
      <c r="AS174" s="118"/>
      <c r="AT174" s="118"/>
      <c r="AU174" s="118"/>
      <c r="AV174" s="118"/>
      <c r="AW174" s="118"/>
      <c r="AX174" s="118"/>
      <c r="AY174" s="118"/>
      <c r="AZ174" s="118"/>
      <c r="BA174" s="118"/>
    </row>
    <row r="175" spans="2:53" s="113" customFormat="1" ht="18.95" customHeight="1" thickBot="1">
      <c r="B175" s="4"/>
      <c r="C175" s="1068"/>
      <c r="D175" s="1087"/>
      <c r="E175" s="103"/>
      <c r="F175" s="104" t="s">
        <v>30</v>
      </c>
      <c r="G175" s="104"/>
      <c r="H175" s="104" t="s">
        <v>31</v>
      </c>
      <c r="I175" s="104"/>
      <c r="J175" s="104"/>
      <c r="K175" s="104"/>
      <c r="L175" s="106" t="s">
        <v>188</v>
      </c>
      <c r="M175" s="1080"/>
      <c r="N175" s="1081"/>
      <c r="O175" s="1081"/>
      <c r="P175" s="6" t="s">
        <v>353</v>
      </c>
      <c r="Q175" s="1128"/>
      <c r="R175" s="1129"/>
      <c r="S175" s="1129"/>
      <c r="T175" s="1193"/>
      <c r="U175" s="1128"/>
      <c r="V175" s="1129"/>
      <c r="W175" s="1129"/>
      <c r="X175" s="1130"/>
      <c r="Y175" s="1238"/>
      <c r="Z175" s="1231"/>
      <c r="AA175" s="1153" t="s">
        <v>506</v>
      </c>
      <c r="AB175" s="1153"/>
      <c r="AC175" s="1153"/>
      <c r="AD175" s="1153"/>
      <c r="AE175" s="1153"/>
      <c r="AF175" s="1153"/>
      <c r="AG175" s="1153"/>
      <c r="AH175" s="1241" t="s">
        <v>505</v>
      </c>
      <c r="AI175" s="1241"/>
      <c r="AJ175" s="1241"/>
      <c r="AK175" s="1242"/>
      <c r="AL175" s="9"/>
      <c r="AM175" s="118"/>
      <c r="AN175" s="118"/>
      <c r="AO175" s="118"/>
      <c r="AP175" s="118"/>
      <c r="AQ175" s="118"/>
      <c r="AR175" s="118"/>
      <c r="AS175" s="118"/>
      <c r="AT175" s="118"/>
      <c r="AU175" s="118"/>
      <c r="AV175" s="118"/>
      <c r="AW175" s="118"/>
      <c r="AX175" s="118"/>
      <c r="AY175" s="118"/>
      <c r="AZ175" s="118"/>
      <c r="BA175" s="118"/>
    </row>
    <row r="176" spans="2:53" s="113" customFormat="1" ht="18.95" customHeight="1" thickTop="1" thickBot="1">
      <c r="B176" s="4"/>
      <c r="C176" s="1069"/>
      <c r="D176" s="1088"/>
      <c r="E176" s="195"/>
      <c r="F176" s="196" t="s">
        <v>30</v>
      </c>
      <c r="G176" s="196"/>
      <c r="H176" s="196" t="s">
        <v>31</v>
      </c>
      <c r="I176" s="196"/>
      <c r="J176" s="196"/>
      <c r="K176" s="196"/>
      <c r="L176" s="197" t="s">
        <v>188</v>
      </c>
      <c r="M176" s="1089"/>
      <c r="N176" s="1090"/>
      <c r="O176" s="1090"/>
      <c r="P176" s="198" t="s">
        <v>353</v>
      </c>
      <c r="Q176" s="1131"/>
      <c r="R176" s="1132"/>
      <c r="S176" s="1132"/>
      <c r="T176" s="1194"/>
      <c r="U176" s="1131"/>
      <c r="V176" s="1132"/>
      <c r="W176" s="1132"/>
      <c r="X176" s="1133"/>
      <c r="Y176" s="1221" t="s">
        <v>316</v>
      </c>
      <c r="Z176" s="1222"/>
      <c r="AA176" s="1222"/>
      <c r="AB176" s="1212" t="s">
        <v>329</v>
      </c>
      <c r="AC176" s="1213"/>
      <c r="AD176" s="1213"/>
      <c r="AE176" s="1213"/>
      <c r="AF176" s="1213"/>
      <c r="AG176" s="1213"/>
      <c r="AH176" s="1213"/>
      <c r="AI176" s="1213"/>
      <c r="AJ176" s="1213"/>
      <c r="AK176" s="1214"/>
      <c r="AL176" s="9"/>
      <c r="AM176" s="118"/>
      <c r="AN176" s="118"/>
      <c r="AO176" s="118"/>
      <c r="AP176" s="118"/>
      <c r="AQ176" s="118"/>
      <c r="AR176" s="118"/>
      <c r="AS176" s="118"/>
      <c r="AT176" s="118"/>
      <c r="AU176" s="118"/>
      <c r="AV176" s="118"/>
      <c r="AW176" s="118"/>
      <c r="AX176" s="118"/>
      <c r="AY176" s="118"/>
      <c r="AZ176" s="118"/>
      <c r="BA176" s="118"/>
    </row>
    <row r="177" spans="1:91" s="113" customFormat="1" ht="18.95" customHeight="1">
      <c r="B177" s="4"/>
      <c r="C177" s="1067" t="s">
        <v>492</v>
      </c>
      <c r="D177" s="1094" t="s">
        <v>320</v>
      </c>
      <c r="E177" s="1095"/>
      <c r="F177" s="1095"/>
      <c r="G177" s="1095"/>
      <c r="H177" s="1095"/>
      <c r="I177" s="1095"/>
      <c r="J177" s="1095"/>
      <c r="K177" s="1095"/>
      <c r="L177" s="1096"/>
      <c r="M177" s="1085"/>
      <c r="N177" s="1086"/>
      <c r="O177" s="1086"/>
      <c r="P177" s="459" t="s">
        <v>353</v>
      </c>
      <c r="Q177" s="1201"/>
      <c r="R177" s="1202"/>
      <c r="S177" s="1202"/>
      <c r="T177" s="1203"/>
      <c r="U177" s="1125"/>
      <c r="V177" s="1126"/>
      <c r="W177" s="1126"/>
      <c r="X177" s="1127"/>
      <c r="Y177" s="1223" t="s">
        <v>370</v>
      </c>
      <c r="Z177" s="1224"/>
      <c r="AA177" s="1224"/>
      <c r="AB177" s="1224"/>
      <c r="AC177" s="1224"/>
      <c r="AD177" s="1224"/>
      <c r="AE177" s="1224"/>
      <c r="AF177" s="1224"/>
      <c r="AG177" s="1224"/>
      <c r="AH177" s="1224"/>
      <c r="AI177" s="1224"/>
      <c r="AJ177" s="1224"/>
      <c r="AK177" s="1225"/>
      <c r="AL177" s="9"/>
      <c r="AM177" s="118"/>
      <c r="AN177" s="118"/>
      <c r="AO177" s="118"/>
      <c r="AP177" s="118"/>
      <c r="AQ177" s="118"/>
      <c r="AR177" s="118"/>
      <c r="AS177" s="118"/>
      <c r="AT177" s="118"/>
      <c r="AU177" s="118"/>
      <c r="AV177" s="118"/>
      <c r="AW177" s="118"/>
      <c r="AX177" s="118"/>
      <c r="AY177" s="118"/>
      <c r="AZ177" s="118"/>
      <c r="BA177" s="118"/>
    </row>
    <row r="178" spans="1:91" s="113" customFormat="1" ht="18.95" customHeight="1" thickBot="1">
      <c r="B178" s="4"/>
      <c r="C178" s="1068"/>
      <c r="D178" s="1072" t="s">
        <v>319</v>
      </c>
      <c r="E178" s="1073"/>
      <c r="F178" s="1073"/>
      <c r="G178" s="1073"/>
      <c r="H178" s="1073"/>
      <c r="I178" s="1073"/>
      <c r="J178" s="1073"/>
      <c r="K178" s="1073"/>
      <c r="L178" s="1074"/>
      <c r="M178" s="1089"/>
      <c r="N178" s="1090"/>
      <c r="O178" s="1090"/>
      <c r="P178" s="458" t="s">
        <v>353</v>
      </c>
      <c r="Q178" s="1204"/>
      <c r="R178" s="1205"/>
      <c r="S178" s="1205"/>
      <c r="T178" s="1206"/>
      <c r="U178" s="1131"/>
      <c r="V178" s="1132"/>
      <c r="W178" s="1132"/>
      <c r="X178" s="1133"/>
      <c r="Y178" s="1226"/>
      <c r="Z178" s="1227"/>
      <c r="AA178" s="1227"/>
      <c r="AB178" s="1227"/>
      <c r="AC178" s="1227"/>
      <c r="AD178" s="1227"/>
      <c r="AE178" s="1227"/>
      <c r="AF178" s="1227"/>
      <c r="AG178" s="1227"/>
      <c r="AH178" s="1227"/>
      <c r="AI178" s="1227"/>
      <c r="AJ178" s="1227"/>
      <c r="AK178" s="1228"/>
      <c r="AL178" s="9"/>
      <c r="AM178" s="118"/>
      <c r="AN178" s="118"/>
      <c r="AO178" s="118"/>
      <c r="AP178" s="118"/>
      <c r="AQ178" s="118"/>
      <c r="AR178" s="118"/>
      <c r="AS178" s="118"/>
      <c r="AT178" s="118"/>
      <c r="AU178" s="118"/>
      <c r="AV178" s="118"/>
      <c r="AW178" s="118"/>
      <c r="AX178" s="118"/>
      <c r="AY178" s="118"/>
      <c r="AZ178" s="118"/>
      <c r="BA178" s="118"/>
    </row>
    <row r="179" spans="1:91" s="113" customFormat="1" ht="18.95" customHeight="1">
      <c r="B179" s="4"/>
      <c r="C179" s="1199"/>
      <c r="D179" s="1094" t="s">
        <v>494</v>
      </c>
      <c r="E179" s="1095"/>
      <c r="F179" s="1095"/>
      <c r="G179" s="1095"/>
      <c r="H179" s="1095"/>
      <c r="I179" s="1095"/>
      <c r="J179" s="1095"/>
      <c r="K179" s="1095"/>
      <c r="L179" s="1096"/>
      <c r="M179" s="1085"/>
      <c r="N179" s="1086"/>
      <c r="O179" s="1086"/>
      <c r="P179" s="459" t="s">
        <v>353</v>
      </c>
      <c r="Q179" s="1201"/>
      <c r="R179" s="1202"/>
      <c r="S179" s="1202"/>
      <c r="T179" s="1203"/>
      <c r="U179" s="1125"/>
      <c r="V179" s="1126"/>
      <c r="W179" s="1126"/>
      <c r="X179" s="1127"/>
      <c r="Y179" s="469" t="s">
        <v>495</v>
      </c>
      <c r="Z179" s="100"/>
      <c r="AA179" s="100"/>
      <c r="AB179" s="100"/>
      <c r="AC179" s="100"/>
      <c r="AD179" s="100"/>
      <c r="AE179" s="100"/>
      <c r="AF179" s="100"/>
      <c r="AG179" s="100"/>
      <c r="AH179" s="100"/>
      <c r="AI179" s="100"/>
      <c r="AJ179" s="100"/>
      <c r="AK179" s="470"/>
      <c r="AL179" s="9"/>
      <c r="AM179" s="118"/>
      <c r="AN179" s="118"/>
      <c r="AO179" s="118"/>
      <c r="AP179" s="118"/>
      <c r="AQ179" s="118"/>
      <c r="AR179" s="118"/>
      <c r="AS179" s="118"/>
      <c r="AT179" s="118"/>
      <c r="AU179" s="118"/>
      <c r="AV179" s="118"/>
      <c r="AW179" s="118"/>
      <c r="AX179" s="118"/>
      <c r="AY179" s="118"/>
      <c r="AZ179" s="118"/>
      <c r="BA179" s="118"/>
    </row>
    <row r="180" spans="1:91" s="113" customFormat="1" ht="18.95" customHeight="1" thickBot="1">
      <c r="B180" s="4"/>
      <c r="C180" s="1200"/>
      <c r="D180" s="1072" t="s">
        <v>493</v>
      </c>
      <c r="E180" s="1073"/>
      <c r="F180" s="1073"/>
      <c r="G180" s="1073"/>
      <c r="H180" s="1073"/>
      <c r="I180" s="1073"/>
      <c r="J180" s="1073"/>
      <c r="K180" s="1073"/>
      <c r="L180" s="1074"/>
      <c r="M180" s="1089"/>
      <c r="N180" s="1090"/>
      <c r="O180" s="1090"/>
      <c r="P180" s="458" t="s">
        <v>353</v>
      </c>
      <c r="Q180" s="1204"/>
      <c r="R180" s="1205"/>
      <c r="S180" s="1205"/>
      <c r="T180" s="1206"/>
      <c r="U180" s="1131"/>
      <c r="V180" s="1132"/>
      <c r="W180" s="1132"/>
      <c r="X180" s="1133"/>
      <c r="Y180" s="469" t="s">
        <v>496</v>
      </c>
      <c r="Z180" s="100"/>
      <c r="AA180" s="100"/>
      <c r="AB180" s="100"/>
      <c r="AC180" s="100"/>
      <c r="AD180" s="100"/>
      <c r="AE180" s="100"/>
      <c r="AF180" s="100"/>
      <c r="AG180" s="100"/>
      <c r="AH180" s="100"/>
      <c r="AI180" s="100"/>
      <c r="AJ180" s="100"/>
      <c r="AK180" s="470"/>
      <c r="AL180" s="9"/>
      <c r="AM180" s="118"/>
      <c r="AN180" s="118"/>
      <c r="AO180" s="118"/>
      <c r="AP180" s="118"/>
      <c r="AQ180" s="118"/>
      <c r="AR180" s="118"/>
      <c r="AS180" s="118"/>
      <c r="AT180" s="118"/>
      <c r="AU180" s="118"/>
      <c r="AV180" s="118"/>
      <c r="AW180" s="118"/>
      <c r="AX180" s="118"/>
      <c r="AY180" s="118"/>
      <c r="AZ180" s="118"/>
      <c r="BA180" s="118"/>
    </row>
    <row r="181" spans="1:91" s="113" customFormat="1" ht="18.95" customHeight="1">
      <c r="B181" s="4"/>
      <c r="C181" s="1067" t="s">
        <v>371</v>
      </c>
      <c r="D181" s="1091" t="s">
        <v>47</v>
      </c>
      <c r="E181" s="1092"/>
      <c r="F181" s="1092"/>
      <c r="G181" s="1092"/>
      <c r="H181" s="1092"/>
      <c r="I181" s="1092"/>
      <c r="J181" s="1092"/>
      <c r="K181" s="1092"/>
      <c r="L181" s="1093"/>
      <c r="M181" s="1085"/>
      <c r="N181" s="1086"/>
      <c r="O181" s="1086"/>
      <c r="P181" s="193" t="s">
        <v>353</v>
      </c>
      <c r="Q181" s="1111"/>
      <c r="R181" s="1112"/>
      <c r="S181" s="1112"/>
      <c r="T181" s="1113"/>
      <c r="U181" s="1125"/>
      <c r="V181" s="1126"/>
      <c r="W181" s="1126"/>
      <c r="X181" s="1127"/>
      <c r="Y181" s="1223" t="s">
        <v>225</v>
      </c>
      <c r="Z181" s="1224"/>
      <c r="AA181" s="1224"/>
      <c r="AB181" s="1224"/>
      <c r="AC181" s="1224"/>
      <c r="AD181" s="1224"/>
      <c r="AE181" s="1224"/>
      <c r="AF181" s="1224"/>
      <c r="AG181" s="1224"/>
      <c r="AH181" s="1224"/>
      <c r="AI181" s="1224"/>
      <c r="AJ181" s="1224"/>
      <c r="AK181" s="1225"/>
      <c r="AL181" s="9"/>
      <c r="AM181" s="118"/>
      <c r="AN181" s="118"/>
      <c r="AO181" s="118"/>
      <c r="AP181" s="118"/>
      <c r="AQ181" s="118"/>
      <c r="AR181" s="118"/>
      <c r="AS181" s="118"/>
      <c r="AT181" s="118"/>
      <c r="AU181" s="118"/>
      <c r="AV181" s="118"/>
      <c r="AW181" s="118"/>
      <c r="AX181" s="118"/>
      <c r="AY181" s="118"/>
      <c r="AZ181" s="118"/>
      <c r="BA181" s="118"/>
    </row>
    <row r="182" spans="1:91" s="113" customFormat="1" ht="18.95" customHeight="1">
      <c r="B182" s="4"/>
      <c r="C182" s="1068"/>
      <c r="D182" s="1070" t="s">
        <v>373</v>
      </c>
      <c r="E182" s="101"/>
      <c r="F182" s="102" t="s">
        <v>30</v>
      </c>
      <c r="G182" s="102"/>
      <c r="H182" s="102" t="s">
        <v>31</v>
      </c>
      <c r="I182" s="102"/>
      <c r="J182" s="102"/>
      <c r="K182" s="102"/>
      <c r="L182" s="105" t="s">
        <v>188</v>
      </c>
      <c r="M182" s="1080"/>
      <c r="N182" s="1081"/>
      <c r="O182" s="1081"/>
      <c r="P182" s="6" t="s">
        <v>353</v>
      </c>
      <c r="Q182" s="1114"/>
      <c r="R182" s="1115"/>
      <c r="S182" s="1115"/>
      <c r="T182" s="1116"/>
      <c r="U182" s="1128"/>
      <c r="V182" s="1129"/>
      <c r="W182" s="1129"/>
      <c r="X182" s="1130"/>
      <c r="Y182" s="1243"/>
      <c r="Z182" s="1055"/>
      <c r="AA182" s="1055"/>
      <c r="AB182" s="1055"/>
      <c r="AC182" s="1055"/>
      <c r="AD182" s="1055"/>
      <c r="AE182" s="1055"/>
      <c r="AF182" s="1055"/>
      <c r="AG182" s="1055"/>
      <c r="AH182" s="1055"/>
      <c r="AI182" s="1055"/>
      <c r="AJ182" s="1055"/>
      <c r="AK182" s="1244"/>
      <c r="AL182" s="9"/>
      <c r="AM182" s="118"/>
      <c r="AN182" s="118"/>
      <c r="AO182" s="118"/>
      <c r="AP182" s="118"/>
      <c r="AQ182" s="118"/>
      <c r="AR182" s="118"/>
      <c r="AS182" s="118"/>
      <c r="AT182" s="118"/>
      <c r="AU182" s="118"/>
      <c r="AV182" s="118"/>
      <c r="AW182" s="118"/>
      <c r="AX182" s="118"/>
      <c r="AY182" s="118"/>
      <c r="AZ182" s="118"/>
      <c r="BA182" s="118"/>
    </row>
    <row r="183" spans="1:91" s="113" customFormat="1" ht="18.95" customHeight="1" thickBot="1">
      <c r="B183" s="4"/>
      <c r="C183" s="1069"/>
      <c r="D183" s="1071"/>
      <c r="E183" s="199"/>
      <c r="F183" s="200" t="s">
        <v>30</v>
      </c>
      <c r="G183" s="200"/>
      <c r="H183" s="200" t="s">
        <v>31</v>
      </c>
      <c r="I183" s="200"/>
      <c r="J183" s="200"/>
      <c r="K183" s="200"/>
      <c r="L183" s="201" t="s">
        <v>188</v>
      </c>
      <c r="M183" s="1089"/>
      <c r="N183" s="1090"/>
      <c r="O183" s="1090"/>
      <c r="P183" s="198" t="s">
        <v>353</v>
      </c>
      <c r="Q183" s="1117"/>
      <c r="R183" s="1118"/>
      <c r="S183" s="1118"/>
      <c r="T183" s="1119"/>
      <c r="U183" s="1131"/>
      <c r="V183" s="1132"/>
      <c r="W183" s="1132"/>
      <c r="X183" s="1133"/>
      <c r="Y183" s="1226"/>
      <c r="Z183" s="1227"/>
      <c r="AA183" s="1227"/>
      <c r="AB183" s="1227"/>
      <c r="AC183" s="1227"/>
      <c r="AD183" s="1227"/>
      <c r="AE183" s="1227"/>
      <c r="AF183" s="1227"/>
      <c r="AG183" s="1227"/>
      <c r="AH183" s="1227"/>
      <c r="AI183" s="1227"/>
      <c r="AJ183" s="1227"/>
      <c r="AK183" s="1228"/>
      <c r="AL183" s="9"/>
      <c r="AM183" s="118"/>
      <c r="AN183" s="118"/>
      <c r="AO183" s="118"/>
      <c r="AP183" s="118"/>
      <c r="AQ183" s="118"/>
      <c r="AR183" s="118"/>
      <c r="AS183" s="118"/>
      <c r="AT183" s="118"/>
      <c r="AU183" s="118"/>
      <c r="AV183" s="118"/>
      <c r="AW183" s="118"/>
      <c r="AX183" s="118"/>
      <c r="AY183" s="118"/>
      <c r="AZ183" s="118"/>
      <c r="BA183" s="118"/>
    </row>
    <row r="184" spans="1:91" s="113" customFormat="1" ht="18.95" customHeight="1">
      <c r="B184" s="4"/>
      <c r="C184" s="33" t="s">
        <v>422</v>
      </c>
      <c r="D184" s="99"/>
      <c r="E184" s="98"/>
      <c r="F184" s="37"/>
      <c r="G184" s="37"/>
      <c r="H184" s="37"/>
      <c r="I184" s="37"/>
      <c r="J184" s="37"/>
      <c r="K184" s="37"/>
      <c r="L184" s="37"/>
      <c r="M184" s="37"/>
      <c r="N184" s="37"/>
      <c r="O184" s="37"/>
      <c r="P184" s="54"/>
      <c r="Q184" s="54"/>
      <c r="R184" s="54"/>
      <c r="S184" s="54"/>
      <c r="T184" s="54"/>
      <c r="U184" s="54"/>
      <c r="V184" s="54"/>
      <c r="W184" s="54"/>
      <c r="X184" s="54"/>
      <c r="Y184" s="100"/>
      <c r="Z184" s="100"/>
      <c r="AA184" s="100"/>
      <c r="AB184" s="100"/>
      <c r="AC184" s="100"/>
      <c r="AD184" s="100"/>
      <c r="AE184" s="100"/>
      <c r="AF184" s="100"/>
      <c r="AG184" s="100"/>
      <c r="AH184" s="100"/>
      <c r="AI184" s="100"/>
      <c r="AJ184" s="100"/>
      <c r="AK184" s="29"/>
      <c r="AL184" s="9"/>
      <c r="AM184" s="118"/>
      <c r="AN184" s="118"/>
      <c r="AO184" s="118"/>
      <c r="AP184" s="118"/>
      <c r="AQ184" s="118"/>
      <c r="AR184" s="118"/>
      <c r="AS184" s="118"/>
      <c r="AT184" s="118"/>
      <c r="AU184" s="118"/>
      <c r="AV184" s="118"/>
      <c r="AW184" s="118"/>
      <c r="AX184" s="118"/>
      <c r="AY184" s="118"/>
      <c r="AZ184" s="118"/>
      <c r="BA184" s="118"/>
    </row>
    <row r="185" spans="1:91" s="115" customFormat="1" ht="14.1" customHeight="1">
      <c r="B185" s="29"/>
      <c r="C185" s="33" t="s">
        <v>428</v>
      </c>
      <c r="D185" s="29"/>
      <c r="E185" s="29"/>
      <c r="F185" s="29"/>
      <c r="G185" s="29"/>
      <c r="H185" s="29"/>
      <c r="I185" s="29"/>
      <c r="J185" s="29"/>
      <c r="K185" s="29"/>
      <c r="L185" s="29"/>
      <c r="M185" s="29"/>
      <c r="N185" s="29"/>
      <c r="O185" s="29"/>
      <c r="P185" s="29"/>
      <c r="Q185" s="29"/>
      <c r="R185" s="29"/>
      <c r="S185" s="29"/>
      <c r="T185" s="29"/>
      <c r="U185" s="29"/>
      <c r="V185" s="29"/>
      <c r="W185" s="29"/>
      <c r="X185" s="29"/>
      <c r="Y185" s="29"/>
      <c r="Z185" s="29"/>
      <c r="AA185" s="29"/>
      <c r="AB185" s="29"/>
      <c r="AC185" s="29"/>
      <c r="AD185" s="29"/>
      <c r="AE185" s="29"/>
      <c r="AF185" s="29"/>
      <c r="AG185" s="29"/>
      <c r="AH185" s="29"/>
      <c r="AI185" s="29"/>
      <c r="AJ185" s="29"/>
      <c r="AK185" s="29"/>
      <c r="AL185" s="29"/>
      <c r="AM185" s="119"/>
      <c r="AN185" s="119"/>
      <c r="AO185" s="119"/>
      <c r="AP185" s="119"/>
      <c r="AQ185" s="119"/>
      <c r="AR185" s="119"/>
      <c r="AS185" s="119"/>
      <c r="AT185" s="119"/>
      <c r="AU185" s="119"/>
      <c r="AV185" s="119"/>
      <c r="AW185" s="119"/>
      <c r="AX185" s="119"/>
      <c r="AY185" s="119"/>
      <c r="AZ185" s="119"/>
      <c r="BA185" s="119"/>
    </row>
    <row r="186" spans="1:91" s="115" customFormat="1" ht="14.1" customHeight="1">
      <c r="B186" s="29"/>
      <c r="C186" s="33" t="s">
        <v>485</v>
      </c>
      <c r="D186" s="29"/>
      <c r="E186" s="29"/>
      <c r="F186" s="29"/>
      <c r="G186" s="29"/>
      <c r="H186" s="29"/>
      <c r="I186" s="29"/>
      <c r="J186" s="29"/>
      <c r="K186" s="29"/>
      <c r="L186" s="29"/>
      <c r="M186" s="29"/>
      <c r="N186" s="29"/>
      <c r="O186" s="29"/>
      <c r="P186" s="29"/>
      <c r="Q186" s="29"/>
      <c r="R186" s="29"/>
      <c r="S186" s="29"/>
      <c r="T186" s="29"/>
      <c r="U186" s="29"/>
      <c r="V186" s="29"/>
      <c r="W186" s="29"/>
      <c r="X186" s="29"/>
      <c r="Y186" s="29"/>
      <c r="Z186" s="29"/>
      <c r="AA186" s="29"/>
      <c r="AB186" s="29"/>
      <c r="AC186" s="29"/>
      <c r="AD186" s="29"/>
      <c r="AE186" s="29"/>
      <c r="AF186" s="29"/>
      <c r="AG186" s="29"/>
      <c r="AH186" s="29"/>
      <c r="AI186" s="29"/>
      <c r="AJ186" s="29"/>
      <c r="AK186" s="29"/>
      <c r="AL186" s="29"/>
      <c r="AM186" s="4"/>
      <c r="AN186" s="119"/>
      <c r="AO186" s="119"/>
      <c r="AP186" s="119"/>
      <c r="AQ186" s="119"/>
      <c r="AR186" s="119"/>
      <c r="AS186" s="119"/>
      <c r="AT186" s="119"/>
      <c r="AU186" s="119"/>
      <c r="AV186" s="119"/>
      <c r="AW186" s="119"/>
      <c r="AX186" s="119"/>
      <c r="AY186" s="119"/>
      <c r="AZ186" s="119"/>
      <c r="BA186" s="119"/>
      <c r="BB186" s="119"/>
      <c r="BC186" s="119"/>
      <c r="BD186" s="119"/>
      <c r="BE186" s="119"/>
      <c r="BF186" s="119"/>
      <c r="BG186" s="119"/>
      <c r="BH186" s="119"/>
      <c r="BI186" s="119"/>
      <c r="BJ186" s="119"/>
      <c r="BK186" s="119"/>
      <c r="BL186" s="119"/>
      <c r="BM186" s="119"/>
      <c r="BN186" s="119"/>
    </row>
    <row r="187" spans="1:91" s="115" customFormat="1" ht="14.1" customHeight="1">
      <c r="B187" s="29"/>
      <c r="C187" s="33" t="s">
        <v>330</v>
      </c>
      <c r="D187" s="29"/>
      <c r="E187" s="29"/>
      <c r="F187" s="29"/>
      <c r="G187" s="29"/>
      <c r="H187" s="29"/>
      <c r="I187" s="29"/>
      <c r="J187" s="29"/>
      <c r="K187" s="29"/>
      <c r="L187" s="29"/>
      <c r="M187" s="29"/>
      <c r="N187" s="29"/>
      <c r="O187" s="29"/>
      <c r="P187" s="29"/>
      <c r="Q187" s="29"/>
      <c r="R187" s="29"/>
      <c r="S187" s="29"/>
      <c r="T187" s="29"/>
      <c r="U187" s="29"/>
      <c r="V187" s="29"/>
      <c r="W187" s="29"/>
      <c r="X187" s="29"/>
      <c r="Y187" s="29"/>
      <c r="Z187" s="29"/>
      <c r="AA187" s="29"/>
      <c r="AB187" s="29"/>
      <c r="AC187" s="29"/>
      <c r="AD187" s="29"/>
      <c r="AE187" s="29"/>
      <c r="AF187" s="29"/>
      <c r="AG187" s="29"/>
      <c r="AH187" s="29"/>
      <c r="AI187" s="29"/>
      <c r="AJ187" s="29"/>
      <c r="AK187" s="29"/>
      <c r="AL187" s="29"/>
      <c r="AM187" s="4"/>
      <c r="AN187" s="119"/>
      <c r="AO187" s="119"/>
      <c r="AP187" s="119"/>
      <c r="AQ187" s="119"/>
      <c r="AR187" s="119"/>
      <c r="AS187" s="119"/>
      <c r="AT187" s="119"/>
      <c r="AU187" s="119"/>
      <c r="AV187" s="119"/>
      <c r="AW187" s="119"/>
      <c r="AX187" s="119"/>
      <c r="AY187" s="119"/>
      <c r="AZ187" s="119"/>
      <c r="BA187" s="119"/>
      <c r="BB187" s="119"/>
      <c r="BC187" s="119"/>
      <c r="BD187" s="119"/>
      <c r="BE187" s="119"/>
      <c r="BF187" s="119"/>
      <c r="BG187" s="119"/>
      <c r="BH187" s="119"/>
      <c r="BI187" s="119"/>
      <c r="BJ187" s="119"/>
      <c r="BK187" s="119"/>
      <c r="BL187" s="119"/>
      <c r="BM187" s="119"/>
      <c r="BN187" s="119"/>
    </row>
    <row r="188" spans="1:91" s="115" customFormat="1" ht="14.1" customHeight="1">
      <c r="B188" s="29"/>
      <c r="C188" s="33" t="s">
        <v>429</v>
      </c>
      <c r="D188" s="29"/>
      <c r="E188" s="29"/>
      <c r="F188" s="29"/>
      <c r="G188" s="29"/>
      <c r="H188" s="29"/>
      <c r="I188" s="29"/>
      <c r="J188" s="29"/>
      <c r="K188" s="29"/>
      <c r="L188" s="29"/>
      <c r="M188" s="29"/>
      <c r="N188" s="29"/>
      <c r="O188" s="29"/>
      <c r="P188" s="29"/>
      <c r="Q188" s="29"/>
      <c r="R188" s="29"/>
      <c r="S188" s="29"/>
      <c r="T188" s="29"/>
      <c r="U188" s="29"/>
      <c r="V188" s="29"/>
      <c r="W188" s="29"/>
      <c r="X188" s="29"/>
      <c r="Y188" s="29"/>
      <c r="Z188" s="29"/>
      <c r="AA188" s="29"/>
      <c r="AB188" s="29"/>
      <c r="AC188" s="29"/>
      <c r="AD188" s="29"/>
      <c r="AE188" s="29"/>
      <c r="AF188" s="29"/>
      <c r="AG188" s="29"/>
      <c r="AH188" s="29"/>
      <c r="AI188" s="29"/>
      <c r="AJ188" s="29"/>
      <c r="AK188" s="29"/>
      <c r="AL188" s="29"/>
      <c r="AM188" s="29"/>
      <c r="AN188" s="119"/>
      <c r="AO188" s="119"/>
      <c r="AP188" s="119"/>
      <c r="AQ188" s="119"/>
      <c r="AR188" s="119"/>
      <c r="AS188" s="119"/>
      <c r="AT188" s="119"/>
      <c r="AU188" s="119"/>
      <c r="AV188" s="119"/>
      <c r="AW188" s="119"/>
      <c r="AX188" s="119"/>
      <c r="AY188" s="119"/>
      <c r="AZ188" s="119"/>
      <c r="BA188" s="119"/>
      <c r="BB188" s="119"/>
      <c r="BC188" s="119"/>
      <c r="BD188" s="119"/>
      <c r="BE188" s="119"/>
      <c r="BF188" s="119"/>
      <c r="BG188" s="119"/>
      <c r="BH188" s="119"/>
      <c r="BI188" s="119"/>
      <c r="BJ188" s="119"/>
      <c r="BK188" s="119"/>
      <c r="BL188" s="119"/>
      <c r="BM188" s="119"/>
      <c r="BN188" s="119"/>
    </row>
    <row r="189" spans="1:91" s="115" customFormat="1" ht="14.1" customHeight="1">
      <c r="B189" s="29"/>
      <c r="C189" s="33" t="s">
        <v>430</v>
      </c>
      <c r="D189" s="29"/>
      <c r="E189" s="29"/>
      <c r="F189" s="29"/>
      <c r="G189" s="29"/>
      <c r="H189" s="29"/>
      <c r="I189" s="29"/>
      <c r="J189" s="29"/>
      <c r="K189" s="29"/>
      <c r="L189" s="29"/>
      <c r="M189" s="29"/>
      <c r="N189" s="29"/>
      <c r="O189" s="29"/>
      <c r="P189" s="29"/>
      <c r="Q189" s="29"/>
      <c r="R189" s="29"/>
      <c r="S189" s="29"/>
      <c r="T189" s="29"/>
      <c r="U189" s="29"/>
      <c r="V189" s="29"/>
      <c r="W189" s="29"/>
      <c r="X189" s="29"/>
      <c r="Y189" s="29"/>
      <c r="Z189" s="29"/>
      <c r="AA189" s="29"/>
      <c r="AB189" s="29"/>
      <c r="AC189" s="29"/>
      <c r="AD189" s="29"/>
      <c r="AE189" s="29"/>
      <c r="AF189" s="29"/>
      <c r="AG189" s="29"/>
      <c r="AH189" s="29"/>
      <c r="AI189" s="29"/>
      <c r="AJ189" s="29"/>
      <c r="AK189" s="29"/>
      <c r="AL189" s="29"/>
      <c r="AM189" s="29"/>
      <c r="AN189" s="119"/>
      <c r="AO189" s="119"/>
      <c r="AP189" s="119"/>
      <c r="AQ189" s="119"/>
      <c r="AR189" s="119"/>
      <c r="AS189" s="119"/>
      <c r="AT189" s="119"/>
      <c r="AU189" s="121"/>
      <c r="AV189" s="121"/>
      <c r="AW189" s="121"/>
      <c r="AX189" s="121"/>
      <c r="AY189" s="121"/>
      <c r="AZ189" s="121"/>
      <c r="BA189" s="121"/>
      <c r="BB189" s="121"/>
      <c r="BC189" s="121"/>
      <c r="BD189" s="121"/>
      <c r="BE189" s="121"/>
      <c r="BF189" s="121"/>
      <c r="BG189" s="121"/>
      <c r="BH189" s="121"/>
      <c r="BI189" s="121"/>
      <c r="BJ189" s="121"/>
      <c r="BK189" s="121"/>
      <c r="BL189" s="121"/>
      <c r="BM189" s="121"/>
      <c r="BN189" s="121"/>
    </row>
    <row r="190" spans="1:91" s="112" customFormat="1" ht="14.1" customHeight="1">
      <c r="B190" s="29"/>
      <c r="C190" s="33" t="s">
        <v>487</v>
      </c>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121"/>
      <c r="AO190" s="121"/>
      <c r="AP190" s="121"/>
      <c r="AQ190" s="121"/>
      <c r="AR190" s="121"/>
      <c r="AS190" s="121"/>
      <c r="AT190" s="121"/>
      <c r="AU190" s="121"/>
      <c r="AV190" s="121"/>
      <c r="AW190" s="121"/>
      <c r="AX190" s="121"/>
      <c r="AY190" s="121"/>
      <c r="AZ190" s="121"/>
      <c r="BA190" s="121"/>
      <c r="BB190" s="121"/>
      <c r="BC190" s="121"/>
      <c r="BD190" s="121"/>
      <c r="BE190" s="121"/>
      <c r="BF190" s="121"/>
      <c r="BG190" s="121"/>
      <c r="BH190" s="121"/>
      <c r="BI190" s="121"/>
      <c r="BJ190" s="121"/>
      <c r="BK190" s="121"/>
      <c r="BL190" s="121"/>
      <c r="BM190" s="121"/>
      <c r="BN190" s="121"/>
    </row>
    <row r="191" spans="1:91" s="3" customFormat="1" ht="20.100000000000001" customHeight="1">
      <c r="A191" s="528"/>
      <c r="C191" s="33" t="s">
        <v>431</v>
      </c>
      <c r="D191" s="29"/>
      <c r="E191" s="29"/>
      <c r="F191" s="29"/>
      <c r="G191" s="29"/>
      <c r="H191" s="29"/>
      <c r="I191" s="29"/>
      <c r="J191" s="29"/>
      <c r="K191" s="29"/>
      <c r="L191" s="29"/>
      <c r="M191" s="29"/>
      <c r="N191" s="29"/>
      <c r="O191" s="29"/>
      <c r="P191" s="29"/>
      <c r="Q191" s="29"/>
      <c r="R191" s="29"/>
      <c r="S191" s="29"/>
      <c r="T191" s="29"/>
      <c r="U191" s="29"/>
      <c r="V191" s="29"/>
      <c r="W191" s="29"/>
      <c r="X191" s="29"/>
      <c r="Y191" s="29"/>
      <c r="Z191" s="29"/>
      <c r="AA191" s="29"/>
      <c r="AB191" s="29"/>
      <c r="AC191" s="29"/>
      <c r="AD191" s="29"/>
      <c r="AE191" s="29"/>
      <c r="AF191" s="29"/>
      <c r="AG191" s="29"/>
      <c r="AH191" s="29"/>
      <c r="AI191" s="29"/>
      <c r="AJ191" s="29"/>
      <c r="AK191" s="29"/>
      <c r="AM191" s="142"/>
      <c r="AN191" s="121"/>
      <c r="AO191" s="121"/>
      <c r="AP191" s="121"/>
      <c r="AQ191" s="121"/>
      <c r="AR191" s="121"/>
      <c r="AS191" s="121"/>
      <c r="AT191" s="121"/>
      <c r="AU191" s="121"/>
      <c r="AV191" s="121"/>
      <c r="AW191" s="121"/>
      <c r="AX191" s="121"/>
      <c r="AY191" s="121"/>
      <c r="AZ191" s="121"/>
      <c r="BA191" s="121"/>
      <c r="BB191" s="121"/>
      <c r="BC191" s="121"/>
      <c r="BD191" s="121"/>
      <c r="BE191" s="121"/>
      <c r="BF191" s="121"/>
      <c r="BG191" s="121"/>
      <c r="BH191" s="121"/>
      <c r="BI191" s="121"/>
      <c r="BJ191" s="121"/>
      <c r="BK191" s="121"/>
      <c r="BL191" s="121"/>
      <c r="BM191" s="121"/>
      <c r="BN191" s="121"/>
      <c r="BO191" s="112"/>
      <c r="BP191" s="107"/>
      <c r="BQ191" s="107"/>
      <c r="BR191" s="107"/>
      <c r="BS191" s="107"/>
      <c r="BT191" s="107"/>
      <c r="BU191" s="107"/>
      <c r="BV191" s="107"/>
      <c r="BW191" s="107"/>
      <c r="BX191" s="107"/>
      <c r="BY191" s="107"/>
      <c r="BZ191" s="107"/>
      <c r="CA191" s="107"/>
      <c r="CB191" s="107"/>
      <c r="CC191" s="107"/>
      <c r="CD191" s="107"/>
      <c r="CE191" s="107"/>
      <c r="CF191" s="107"/>
      <c r="CG191" s="107"/>
      <c r="CH191" s="107"/>
      <c r="CI191" s="107"/>
      <c r="CJ191" s="107"/>
      <c r="CK191" s="107"/>
      <c r="CL191" s="107"/>
      <c r="CM191" s="107"/>
    </row>
    <row r="192" spans="1:91" s="4" customFormat="1" ht="20.100000000000001" customHeight="1">
      <c r="B192" s="3"/>
      <c r="C192" s="33" t="s">
        <v>432</v>
      </c>
      <c r="D192" s="29"/>
      <c r="E192" s="29"/>
      <c r="F192" s="29"/>
      <c r="G192" s="29"/>
      <c r="H192" s="29"/>
      <c r="I192" s="29"/>
      <c r="J192" s="29"/>
      <c r="K192" s="29"/>
      <c r="L192" s="29"/>
      <c r="M192" s="29"/>
      <c r="N192" s="29"/>
      <c r="O192" s="29"/>
      <c r="P192" s="29"/>
      <c r="Q192" s="29"/>
      <c r="R192" s="29"/>
      <c r="S192" s="29"/>
      <c r="T192" s="29"/>
      <c r="U192" s="29"/>
      <c r="V192" s="29"/>
      <c r="W192" s="29"/>
      <c r="X192" s="29"/>
      <c r="Y192" s="29"/>
      <c r="Z192" s="29"/>
      <c r="AA192" s="29"/>
      <c r="AB192" s="29"/>
      <c r="AC192" s="29"/>
      <c r="AD192" s="29"/>
      <c r="AE192" s="29"/>
      <c r="AF192" s="29"/>
      <c r="AG192" s="29"/>
      <c r="AH192" s="29"/>
      <c r="AI192" s="29"/>
      <c r="AJ192" s="29"/>
      <c r="AK192" s="29"/>
      <c r="AL192" s="17"/>
      <c r="AM192" s="3"/>
      <c r="AN192" s="121"/>
      <c r="AO192" s="121"/>
      <c r="AP192" s="121"/>
      <c r="AQ192" s="118"/>
      <c r="AR192" s="118"/>
      <c r="AS192" s="118"/>
      <c r="AT192" s="118"/>
      <c r="AU192" s="118"/>
      <c r="AV192" s="118"/>
      <c r="AW192" s="118"/>
      <c r="AX192" s="118"/>
      <c r="AY192" s="118"/>
      <c r="AZ192" s="118"/>
      <c r="BA192" s="118"/>
      <c r="BB192" s="118"/>
      <c r="BC192" s="118"/>
      <c r="BD192" s="118"/>
      <c r="BE192" s="118"/>
      <c r="BF192" s="118"/>
      <c r="BG192" s="118"/>
      <c r="BH192" s="118"/>
      <c r="BI192" s="118"/>
      <c r="BJ192" s="118"/>
      <c r="BK192" s="118"/>
      <c r="BL192" s="118"/>
      <c r="BM192" s="118"/>
      <c r="BN192" s="118"/>
      <c r="BO192" s="113"/>
      <c r="BP192" s="108"/>
      <c r="BQ192" s="108"/>
      <c r="BR192" s="108"/>
      <c r="BS192" s="108"/>
      <c r="BT192" s="108"/>
      <c r="BU192" s="108"/>
      <c r="BV192" s="108"/>
      <c r="BW192" s="108"/>
      <c r="BX192" s="108"/>
      <c r="BY192" s="108"/>
      <c r="BZ192" s="108"/>
      <c r="CA192" s="108"/>
      <c r="CB192" s="108"/>
      <c r="CC192" s="108"/>
      <c r="CD192" s="108"/>
      <c r="CE192" s="108"/>
      <c r="CF192" s="108"/>
      <c r="CG192" s="108"/>
      <c r="CH192" s="108"/>
      <c r="CI192" s="108"/>
      <c r="CJ192" s="108"/>
      <c r="CK192" s="108"/>
      <c r="CL192" s="108"/>
      <c r="CM192" s="108"/>
    </row>
    <row r="193" spans="3:91" s="4" customFormat="1" ht="20.100000000000001" customHeight="1">
      <c r="C193" s="33" t="s">
        <v>433</v>
      </c>
      <c r="D193" s="29"/>
      <c r="E193" s="29"/>
      <c r="F193" s="29"/>
      <c r="G193" s="29"/>
      <c r="H193" s="29"/>
      <c r="I193" s="29"/>
      <c r="J193" s="29"/>
      <c r="K193" s="29"/>
      <c r="L193" s="29"/>
      <c r="M193" s="29"/>
      <c r="N193" s="29"/>
      <c r="O193" s="29"/>
      <c r="P193" s="29"/>
      <c r="Q193" s="29"/>
      <c r="R193" s="29"/>
      <c r="S193" s="29"/>
      <c r="T193" s="29"/>
      <c r="U193" s="29"/>
      <c r="V193" s="29"/>
      <c r="W193" s="29"/>
      <c r="X193" s="29"/>
      <c r="Y193" s="29"/>
      <c r="Z193" s="29"/>
      <c r="AA193" s="29"/>
      <c r="AB193" s="29"/>
      <c r="AC193" s="29"/>
      <c r="AD193" s="29"/>
      <c r="AE193" s="29"/>
      <c r="AF193" s="29"/>
      <c r="AG193" s="29"/>
      <c r="AH193" s="29"/>
      <c r="AI193" s="29"/>
      <c r="AJ193" s="29"/>
      <c r="AK193" s="29"/>
      <c r="AL193" s="173"/>
      <c r="AM193" s="3"/>
      <c r="AN193" s="121"/>
      <c r="AO193" s="121"/>
      <c r="AP193" s="121"/>
      <c r="AQ193" s="118"/>
      <c r="AR193" s="118"/>
      <c r="AS193" s="118"/>
      <c r="AT193" s="118"/>
      <c r="AU193" s="118"/>
      <c r="AV193" s="118"/>
      <c r="AW193" s="118"/>
      <c r="AX193" s="118"/>
      <c r="AY193" s="118"/>
      <c r="AZ193" s="118"/>
      <c r="BA193" s="118"/>
      <c r="BB193" s="118"/>
      <c r="BC193" s="118"/>
      <c r="BD193" s="118"/>
      <c r="BE193" s="118"/>
      <c r="BF193" s="118"/>
      <c r="BG193" s="118"/>
      <c r="BH193" s="118"/>
      <c r="BI193" s="118"/>
      <c r="BJ193" s="118"/>
      <c r="BK193" s="118"/>
      <c r="BL193" s="118"/>
      <c r="BM193" s="118"/>
      <c r="BN193" s="118"/>
      <c r="BO193" s="113"/>
      <c r="BP193" s="108"/>
      <c r="BQ193" s="108"/>
      <c r="BR193" s="108"/>
      <c r="BS193" s="108"/>
      <c r="BT193" s="108"/>
      <c r="BU193" s="108"/>
      <c r="BV193" s="108"/>
      <c r="BW193" s="108"/>
      <c r="BX193" s="108"/>
      <c r="BY193" s="108"/>
      <c r="BZ193" s="108"/>
      <c r="CA193" s="108"/>
      <c r="CB193" s="108"/>
      <c r="CC193" s="108"/>
      <c r="CD193" s="108"/>
      <c r="CE193" s="108"/>
      <c r="CF193" s="108"/>
      <c r="CG193" s="108"/>
      <c r="CH193" s="108"/>
      <c r="CI193" s="108"/>
      <c r="CJ193" s="108"/>
      <c r="CK193" s="108"/>
      <c r="CL193" s="108"/>
      <c r="CM193" s="108"/>
    </row>
    <row r="194" spans="3:91" s="4" customFormat="1" ht="20.100000000000001" customHeight="1">
      <c r="C194" s="450" t="s">
        <v>929</v>
      </c>
      <c r="D194" s="29"/>
      <c r="E194" s="29"/>
      <c r="F194" s="29"/>
      <c r="G194" s="29"/>
      <c r="H194" s="29"/>
      <c r="I194" s="29"/>
      <c r="J194" s="29"/>
      <c r="K194" s="29"/>
      <c r="L194" s="29"/>
      <c r="M194" s="29"/>
      <c r="N194" s="29"/>
      <c r="O194" s="29"/>
      <c r="P194" s="29"/>
      <c r="Q194" s="29"/>
      <c r="R194" s="29"/>
      <c r="S194" s="29"/>
      <c r="T194" s="29"/>
      <c r="U194" s="29"/>
      <c r="V194" s="29"/>
      <c r="W194" s="29"/>
      <c r="X194" s="29"/>
      <c r="Y194" s="29"/>
      <c r="Z194" s="29"/>
      <c r="AA194" s="29"/>
      <c r="AB194" s="29"/>
      <c r="AC194" s="29"/>
      <c r="AD194" s="29"/>
      <c r="AE194" s="29"/>
      <c r="AF194" s="29"/>
      <c r="AG194" s="29"/>
      <c r="AH194" s="29"/>
      <c r="AI194" s="29"/>
      <c r="AJ194" s="29"/>
      <c r="AK194" s="29"/>
      <c r="AL194" s="173"/>
      <c r="AM194" s="449"/>
      <c r="AN194" s="121"/>
      <c r="AO194" s="121"/>
      <c r="AP194" s="121"/>
      <c r="AQ194" s="118"/>
      <c r="AR194" s="118"/>
      <c r="AS194" s="118"/>
      <c r="AT194" s="118"/>
      <c r="AU194" s="118"/>
      <c r="AV194" s="118"/>
      <c r="AW194" s="118"/>
      <c r="AX194" s="118"/>
      <c r="AY194" s="118"/>
      <c r="AZ194" s="118"/>
      <c r="BA194" s="118"/>
      <c r="BB194" s="118"/>
      <c r="BC194" s="118"/>
      <c r="BD194" s="118"/>
      <c r="BE194" s="118"/>
      <c r="BF194" s="118"/>
      <c r="BG194" s="118"/>
      <c r="BH194" s="118"/>
      <c r="BI194" s="118"/>
      <c r="BJ194" s="118"/>
      <c r="BK194" s="118"/>
      <c r="BL194" s="118"/>
      <c r="BM194" s="118"/>
      <c r="BN194" s="118"/>
      <c r="BO194" s="113"/>
      <c r="BP194" s="108"/>
      <c r="BQ194" s="108"/>
      <c r="BR194" s="108"/>
      <c r="BS194" s="108"/>
      <c r="BT194" s="108"/>
      <c r="BU194" s="108"/>
      <c r="BV194" s="108"/>
      <c r="BW194" s="108"/>
      <c r="BX194" s="108"/>
      <c r="BY194" s="108"/>
      <c r="BZ194" s="108"/>
      <c r="CA194" s="108"/>
      <c r="CB194" s="108"/>
      <c r="CC194" s="108"/>
      <c r="CD194" s="108"/>
      <c r="CE194" s="108"/>
      <c r="CF194" s="108"/>
      <c r="CG194" s="108"/>
      <c r="CH194" s="108"/>
      <c r="CI194" s="108"/>
      <c r="CJ194" s="108"/>
      <c r="CK194" s="108"/>
      <c r="CL194" s="108"/>
      <c r="CM194" s="108"/>
    </row>
    <row r="195" spans="3:91" s="4" customFormat="1" ht="20.100000000000001" customHeight="1">
      <c r="C195" s="450" t="s">
        <v>930</v>
      </c>
      <c r="D195" s="29"/>
      <c r="E195" s="29"/>
      <c r="F195" s="29"/>
      <c r="G195" s="29"/>
      <c r="H195" s="29"/>
      <c r="I195" s="29"/>
      <c r="J195" s="29"/>
      <c r="K195" s="29"/>
      <c r="L195" s="29"/>
      <c r="M195" s="29"/>
      <c r="N195" s="29"/>
      <c r="O195" s="29"/>
      <c r="P195" s="29"/>
      <c r="Q195" s="29"/>
      <c r="R195" s="29"/>
      <c r="S195" s="29"/>
      <c r="T195" s="29"/>
      <c r="U195" s="29"/>
      <c r="V195" s="29"/>
      <c r="W195" s="29"/>
      <c r="X195" s="29"/>
      <c r="Y195" s="29"/>
      <c r="Z195" s="29"/>
      <c r="AA195" s="29"/>
      <c r="AB195" s="29"/>
      <c r="AC195" s="29"/>
      <c r="AD195" s="29"/>
      <c r="AE195" s="29"/>
      <c r="AF195" s="29"/>
      <c r="AG195" s="29"/>
      <c r="AH195" s="29"/>
      <c r="AI195" s="29"/>
      <c r="AJ195" s="29"/>
      <c r="AK195" s="29"/>
      <c r="AL195" s="173"/>
      <c r="AM195" s="449"/>
      <c r="AN195" s="121"/>
      <c r="AO195" s="121"/>
      <c r="AP195" s="121"/>
      <c r="AQ195" s="118"/>
      <c r="AR195" s="118"/>
      <c r="AS195" s="118"/>
      <c r="AT195" s="118"/>
      <c r="AU195" s="118"/>
      <c r="AV195" s="118"/>
      <c r="AW195" s="118"/>
      <c r="AX195" s="118"/>
      <c r="AY195" s="118"/>
      <c r="AZ195" s="118"/>
      <c r="BA195" s="118"/>
      <c r="BB195" s="118"/>
      <c r="BC195" s="118"/>
      <c r="BD195" s="118"/>
      <c r="BE195" s="118"/>
      <c r="BF195" s="118"/>
      <c r="BG195" s="118"/>
      <c r="BH195" s="118"/>
      <c r="BI195" s="118"/>
      <c r="BJ195" s="118"/>
      <c r="BK195" s="118"/>
      <c r="BL195" s="118"/>
      <c r="BM195" s="118"/>
      <c r="BN195" s="118"/>
      <c r="BO195" s="113"/>
      <c r="BP195" s="108"/>
      <c r="BQ195" s="108"/>
      <c r="BR195" s="108"/>
      <c r="BS195" s="108"/>
      <c r="BT195" s="108"/>
      <c r="BU195" s="108"/>
      <c r="BV195" s="108"/>
      <c r="BW195" s="108"/>
      <c r="BX195" s="108"/>
      <c r="BY195" s="108"/>
      <c r="BZ195" s="108"/>
      <c r="CA195" s="108"/>
      <c r="CB195" s="108"/>
      <c r="CC195" s="108"/>
      <c r="CD195" s="108"/>
      <c r="CE195" s="108"/>
      <c r="CF195" s="108"/>
      <c r="CG195" s="108"/>
      <c r="CH195" s="108"/>
      <c r="CI195" s="108"/>
      <c r="CJ195" s="108"/>
      <c r="CK195" s="108"/>
      <c r="CL195" s="108"/>
      <c r="CM195" s="108"/>
    </row>
    <row r="196" spans="3:91" s="4" customFormat="1" ht="20.100000000000001" customHeight="1">
      <c r="C196" s="450" t="s">
        <v>928</v>
      </c>
      <c r="D196" s="29"/>
      <c r="E196" s="29"/>
      <c r="F196" s="29"/>
      <c r="G196" s="29"/>
      <c r="H196" s="29"/>
      <c r="I196" s="29"/>
      <c r="J196" s="29"/>
      <c r="K196" s="29"/>
      <c r="L196" s="29"/>
      <c r="M196" s="29"/>
      <c r="N196" s="29"/>
      <c r="O196" s="29"/>
      <c r="P196" s="29"/>
      <c r="Q196" s="29"/>
      <c r="R196" s="29"/>
      <c r="S196" s="29"/>
      <c r="T196" s="29"/>
      <c r="U196" s="29"/>
      <c r="V196" s="29"/>
      <c r="W196" s="29"/>
      <c r="X196" s="29"/>
      <c r="Y196" s="29"/>
      <c r="Z196" s="29"/>
      <c r="AA196" s="29"/>
      <c r="AB196" s="29"/>
      <c r="AC196" s="29"/>
      <c r="AD196" s="29"/>
      <c r="AE196" s="29"/>
      <c r="AF196" s="29"/>
      <c r="AG196" s="29"/>
      <c r="AH196" s="29"/>
      <c r="AI196" s="29"/>
      <c r="AJ196" s="29"/>
      <c r="AK196" s="29"/>
      <c r="AL196" s="173"/>
      <c r="AM196" s="449"/>
      <c r="AN196" s="121"/>
      <c r="AO196" s="121"/>
      <c r="AP196" s="121"/>
      <c r="AQ196" s="118"/>
      <c r="AR196" s="118"/>
      <c r="AS196" s="118"/>
      <c r="AT196" s="118"/>
      <c r="AU196" s="118"/>
      <c r="AV196" s="118"/>
      <c r="AW196" s="118"/>
      <c r="AX196" s="118"/>
      <c r="AY196" s="118"/>
      <c r="AZ196" s="118"/>
      <c r="BA196" s="118"/>
      <c r="BB196" s="118"/>
      <c r="BC196" s="118"/>
      <c r="BD196" s="118"/>
      <c r="BE196" s="118"/>
      <c r="BF196" s="118"/>
      <c r="BG196" s="118"/>
      <c r="BH196" s="118"/>
      <c r="BI196" s="118"/>
      <c r="BJ196" s="118"/>
      <c r="BK196" s="118"/>
      <c r="BL196" s="118"/>
      <c r="BM196" s="118"/>
      <c r="BN196" s="118"/>
      <c r="BO196" s="113"/>
      <c r="BP196" s="108"/>
      <c r="BQ196" s="108"/>
      <c r="BR196" s="108"/>
      <c r="BS196" s="108"/>
      <c r="BT196" s="108"/>
      <c r="BU196" s="108"/>
      <c r="BV196" s="108"/>
      <c r="BW196" s="108"/>
      <c r="BX196" s="108"/>
      <c r="BY196" s="108"/>
      <c r="BZ196" s="108"/>
      <c r="CA196" s="108"/>
      <c r="CB196" s="108"/>
      <c r="CC196" s="108"/>
      <c r="CD196" s="108"/>
      <c r="CE196" s="108"/>
      <c r="CF196" s="108"/>
      <c r="CG196" s="108"/>
      <c r="CH196" s="108"/>
      <c r="CI196" s="108"/>
      <c r="CJ196" s="108"/>
      <c r="CK196" s="108"/>
      <c r="CL196" s="108"/>
      <c r="CM196" s="108"/>
    </row>
    <row r="197" spans="3:91" s="4" customFormat="1" ht="20.100000000000001" customHeight="1">
      <c r="C197" s="452" t="s">
        <v>936</v>
      </c>
      <c r="D197" s="29"/>
      <c r="E197" s="29"/>
      <c r="F197" s="29"/>
      <c r="G197" s="29"/>
      <c r="H197" s="29"/>
      <c r="I197" s="29"/>
      <c r="J197" s="29"/>
      <c r="K197" s="29"/>
      <c r="L197" s="29"/>
      <c r="M197" s="29"/>
      <c r="N197" s="29"/>
      <c r="O197" s="29"/>
      <c r="P197" s="29"/>
      <c r="Q197" s="29"/>
      <c r="R197" s="29"/>
      <c r="S197" s="29"/>
      <c r="T197" s="29"/>
      <c r="U197" s="29"/>
      <c r="V197" s="29"/>
      <c r="W197" s="29"/>
      <c r="X197" s="29"/>
      <c r="Y197" s="29"/>
      <c r="Z197" s="29"/>
      <c r="AA197" s="29"/>
      <c r="AB197" s="29"/>
      <c r="AC197" s="29"/>
      <c r="AD197" s="29"/>
      <c r="AE197" s="29"/>
      <c r="AF197" s="29"/>
      <c r="AG197" s="29"/>
      <c r="AH197" s="29"/>
      <c r="AI197" s="29"/>
      <c r="AJ197" s="29"/>
      <c r="AK197" s="29"/>
      <c r="AL197" s="173"/>
      <c r="AM197" s="451"/>
      <c r="AN197" s="121"/>
      <c r="AO197" s="121"/>
      <c r="AP197" s="121"/>
      <c r="AQ197" s="118"/>
      <c r="AR197" s="118"/>
      <c r="AS197" s="118"/>
      <c r="AT197" s="118"/>
      <c r="AU197" s="118"/>
      <c r="AV197" s="118"/>
      <c r="AW197" s="118"/>
      <c r="AX197" s="118"/>
      <c r="AY197" s="118"/>
      <c r="AZ197" s="118"/>
      <c r="BA197" s="118"/>
      <c r="BB197" s="118"/>
      <c r="BC197" s="118"/>
      <c r="BD197" s="118"/>
      <c r="BE197" s="118"/>
      <c r="BF197" s="118"/>
      <c r="BG197" s="118"/>
      <c r="BH197" s="118"/>
      <c r="BI197" s="118"/>
      <c r="BJ197" s="118"/>
      <c r="BK197" s="118"/>
      <c r="BL197" s="118"/>
      <c r="BM197" s="118"/>
      <c r="BN197" s="118"/>
      <c r="BO197" s="113"/>
      <c r="BP197" s="108"/>
      <c r="BQ197" s="108"/>
      <c r="BR197" s="108"/>
      <c r="BS197" s="108"/>
      <c r="BT197" s="108"/>
      <c r="BU197" s="108"/>
      <c r="BV197" s="108"/>
      <c r="BW197" s="108"/>
      <c r="BX197" s="108"/>
      <c r="BY197" s="108"/>
      <c r="BZ197" s="108"/>
      <c r="CA197" s="108"/>
      <c r="CB197" s="108"/>
      <c r="CC197" s="108"/>
      <c r="CD197" s="108"/>
      <c r="CE197" s="108"/>
      <c r="CF197" s="108"/>
      <c r="CG197" s="108"/>
      <c r="CH197" s="108"/>
      <c r="CI197" s="108"/>
      <c r="CJ197" s="108"/>
      <c r="CK197" s="108"/>
      <c r="CL197" s="108"/>
      <c r="CM197" s="108"/>
    </row>
    <row r="198" spans="3:91" s="4" customFormat="1" ht="20.100000000000001" customHeight="1">
      <c r="C198" s="33" t="s">
        <v>434</v>
      </c>
      <c r="D198" s="16"/>
      <c r="E198" s="16"/>
      <c r="F198" s="16"/>
      <c r="G198" s="16"/>
      <c r="H198" s="16"/>
      <c r="I198" s="16"/>
      <c r="J198" s="16"/>
      <c r="K198" s="16"/>
      <c r="L198" s="16"/>
      <c r="M198" s="16"/>
      <c r="N198" s="16"/>
      <c r="O198" s="16"/>
      <c r="P198" s="16"/>
      <c r="Q198" s="16"/>
      <c r="R198" s="16"/>
      <c r="S198" s="16"/>
      <c r="T198" s="16"/>
      <c r="U198" s="16"/>
      <c r="V198" s="16"/>
      <c r="W198" s="16"/>
      <c r="X198" s="16"/>
      <c r="Y198" s="16"/>
      <c r="Z198" s="16"/>
      <c r="AA198" s="16"/>
      <c r="AB198" s="16"/>
      <c r="AC198" s="16"/>
      <c r="AD198" s="16"/>
      <c r="AE198" s="16"/>
      <c r="AF198" s="16"/>
      <c r="AG198" s="16"/>
      <c r="AH198" s="16"/>
      <c r="AI198" s="16"/>
      <c r="AJ198" s="16"/>
      <c r="AK198" s="16"/>
      <c r="AL198" s="25"/>
      <c r="AM198" s="108"/>
      <c r="AN198" s="108"/>
      <c r="AO198" s="108"/>
      <c r="AP198" s="108"/>
      <c r="AQ198" s="108"/>
      <c r="AR198" s="108"/>
      <c r="AS198" s="108"/>
      <c r="AT198" s="108"/>
      <c r="AU198" s="108"/>
      <c r="AV198" s="108"/>
      <c r="AW198" s="108"/>
      <c r="AX198" s="108"/>
      <c r="AY198" s="108"/>
      <c r="AZ198" s="108"/>
      <c r="BA198" s="108"/>
      <c r="BB198" s="108"/>
      <c r="BC198" s="108"/>
      <c r="BD198" s="108"/>
      <c r="BE198" s="108"/>
      <c r="BF198" s="108"/>
      <c r="BG198" s="108"/>
      <c r="BH198" s="108"/>
      <c r="BI198" s="108"/>
      <c r="BJ198" s="108"/>
    </row>
    <row r="199" spans="3:91" s="4" customFormat="1" ht="20.100000000000001" customHeight="1">
      <c r="C199" s="3" t="s">
        <v>474</v>
      </c>
      <c r="D199" s="3"/>
      <c r="E199" s="3"/>
      <c r="F199" s="16"/>
      <c r="G199" s="16"/>
      <c r="H199" s="16"/>
      <c r="I199" s="16"/>
      <c r="J199" s="16"/>
      <c r="K199" s="16"/>
      <c r="L199" s="16"/>
      <c r="M199" s="16"/>
      <c r="N199" s="16"/>
      <c r="O199" s="30"/>
      <c r="P199" s="16"/>
      <c r="Q199" s="16"/>
      <c r="R199" s="16"/>
      <c r="S199" s="16"/>
      <c r="T199" s="16"/>
      <c r="U199" s="16"/>
      <c r="V199" s="16"/>
      <c r="W199" s="16"/>
      <c r="X199" s="16"/>
      <c r="Y199" s="16"/>
      <c r="Z199" s="16"/>
      <c r="AA199" s="16"/>
      <c r="AB199" s="16"/>
      <c r="AC199" s="16"/>
      <c r="AD199" s="16"/>
      <c r="AE199" s="16"/>
      <c r="AF199" s="16"/>
      <c r="AG199" s="16"/>
      <c r="AH199" s="16"/>
      <c r="AI199" s="16"/>
      <c r="AJ199" s="16"/>
      <c r="AK199" s="16"/>
      <c r="AL199" s="25"/>
      <c r="AM199" s="108"/>
      <c r="AN199" s="108"/>
      <c r="AO199" s="108"/>
      <c r="AP199" s="108"/>
      <c r="AQ199" s="108"/>
      <c r="AR199" s="108"/>
      <c r="AS199" s="108"/>
      <c r="AT199" s="108"/>
      <c r="AU199" s="108"/>
      <c r="AV199" s="108"/>
      <c r="AW199" s="108"/>
      <c r="AX199" s="108"/>
      <c r="AY199" s="108"/>
      <c r="AZ199" s="108"/>
      <c r="BA199" s="108"/>
      <c r="BB199" s="108"/>
      <c r="BC199" s="108"/>
      <c r="BD199" s="108"/>
      <c r="BE199" s="108"/>
      <c r="BF199" s="108"/>
      <c r="BG199" s="108"/>
      <c r="BH199" s="108"/>
      <c r="BI199" s="108"/>
      <c r="BJ199" s="108"/>
    </row>
    <row r="200" spans="3:91" s="4" customFormat="1" ht="20.100000000000001" customHeight="1">
      <c r="C200" s="792" t="s">
        <v>376</v>
      </c>
      <c r="D200" s="793"/>
      <c r="E200" s="793"/>
      <c r="F200" s="793"/>
      <c r="G200" s="857"/>
      <c r="H200" s="792" t="s">
        <v>378</v>
      </c>
      <c r="I200" s="793"/>
      <c r="J200" s="793"/>
      <c r="K200" s="857"/>
      <c r="L200" s="856" t="s">
        <v>174</v>
      </c>
      <c r="M200" s="1009"/>
      <c r="N200" s="792" t="s">
        <v>375</v>
      </c>
      <c r="O200" s="793"/>
      <c r="P200" s="793"/>
      <c r="Q200" s="793"/>
      <c r="R200" s="793"/>
      <c r="S200" s="793"/>
      <c r="T200" s="793"/>
      <c r="U200" s="793"/>
      <c r="V200" s="857"/>
      <c r="W200" s="792" t="s">
        <v>377</v>
      </c>
      <c r="X200" s="793"/>
      <c r="Y200" s="793"/>
      <c r="Z200" s="793"/>
      <c r="AA200" s="857"/>
      <c r="AB200" s="856" t="s">
        <v>50</v>
      </c>
      <c r="AC200" s="1008"/>
      <c r="AD200" s="1009"/>
      <c r="AE200" s="1154" t="s">
        <v>224</v>
      </c>
      <c r="AF200" s="1155"/>
      <c r="AG200" s="1156"/>
      <c r="AH200" s="209" t="s">
        <v>57</v>
      </c>
      <c r="AI200" s="150"/>
      <c r="AJ200" s="150"/>
      <c r="AK200" s="150"/>
      <c r="AL200" s="25"/>
      <c r="AM200" s="108"/>
      <c r="AN200" s="108"/>
      <c r="AO200" s="108"/>
      <c r="AP200" s="108"/>
      <c r="AQ200" s="108"/>
      <c r="AR200" s="108"/>
      <c r="AS200" s="108"/>
      <c r="AT200" s="108"/>
      <c r="AU200" s="108"/>
      <c r="AV200" s="108"/>
      <c r="AW200" s="108"/>
      <c r="AX200" s="108"/>
      <c r="AY200" s="108"/>
      <c r="AZ200" s="108"/>
      <c r="BA200" s="108"/>
      <c r="BB200" s="108"/>
      <c r="BC200" s="108"/>
      <c r="BD200" s="108"/>
      <c r="BE200" s="108"/>
      <c r="BF200" s="108"/>
      <c r="BG200" s="108"/>
      <c r="BH200" s="108"/>
      <c r="BI200" s="108"/>
      <c r="BJ200" s="108"/>
    </row>
    <row r="201" spans="3:91" s="4" customFormat="1" ht="20.100000000000001" customHeight="1">
      <c r="C201" s="794"/>
      <c r="D201" s="795"/>
      <c r="E201" s="795"/>
      <c r="F201" s="795"/>
      <c r="G201" s="858"/>
      <c r="H201" s="794"/>
      <c r="I201" s="795"/>
      <c r="J201" s="795"/>
      <c r="K201" s="858"/>
      <c r="L201" s="1002"/>
      <c r="M201" s="1010"/>
      <c r="N201" s="794"/>
      <c r="O201" s="795"/>
      <c r="P201" s="795"/>
      <c r="Q201" s="795"/>
      <c r="R201" s="795"/>
      <c r="S201" s="795"/>
      <c r="T201" s="795"/>
      <c r="U201" s="795"/>
      <c r="V201" s="858"/>
      <c r="W201" s="794"/>
      <c r="X201" s="795"/>
      <c r="Y201" s="795"/>
      <c r="Z201" s="795"/>
      <c r="AA201" s="858"/>
      <c r="AB201" s="1002"/>
      <c r="AC201" s="1003"/>
      <c r="AD201" s="1010"/>
      <c r="AE201" s="1157"/>
      <c r="AF201" s="1158"/>
      <c r="AG201" s="1159"/>
      <c r="AH201" s="1232" t="s">
        <v>55</v>
      </c>
      <c r="AI201" s="1233"/>
      <c r="AJ201" s="1234" t="s">
        <v>56</v>
      </c>
      <c r="AK201" s="1235"/>
      <c r="AL201" s="25"/>
      <c r="AM201" s="108"/>
      <c r="AN201" s="108"/>
      <c r="AO201" s="108"/>
      <c r="AP201" s="108"/>
      <c r="AQ201" s="108"/>
      <c r="AR201" s="108"/>
      <c r="AS201" s="108"/>
      <c r="AT201" s="108"/>
      <c r="AU201" s="108"/>
      <c r="AV201" s="108"/>
      <c r="AW201" s="108"/>
      <c r="AX201" s="108"/>
      <c r="AY201" s="108"/>
      <c r="AZ201" s="108"/>
      <c r="BA201" s="108"/>
      <c r="BB201" s="108"/>
      <c r="BC201" s="108"/>
      <c r="BD201" s="108"/>
      <c r="BE201" s="108"/>
      <c r="BF201" s="108"/>
      <c r="BG201" s="108"/>
      <c r="BH201" s="108"/>
      <c r="BI201" s="108"/>
      <c r="BJ201" s="108"/>
    </row>
    <row r="202" spans="3:91" s="4" customFormat="1" ht="20.100000000000001" customHeight="1">
      <c r="C202" s="1075" t="s">
        <v>212</v>
      </c>
      <c r="D202" s="904" t="s">
        <v>100</v>
      </c>
      <c r="E202" s="905"/>
      <c r="F202" s="905"/>
      <c r="G202" s="906"/>
      <c r="H202" s="904" t="s">
        <v>49</v>
      </c>
      <c r="I202" s="905"/>
      <c r="J202" s="905"/>
      <c r="K202" s="906"/>
      <c r="L202" s="904" t="s">
        <v>222</v>
      </c>
      <c r="M202" s="906"/>
      <c r="N202" s="1176" t="s">
        <v>59</v>
      </c>
      <c r="O202" s="1177"/>
      <c r="P202" s="125">
        <v>8</v>
      </c>
      <c r="Q202" s="126" t="s">
        <v>348</v>
      </c>
      <c r="R202" s="126"/>
      <c r="S202" s="126"/>
      <c r="T202" s="126"/>
      <c r="U202" s="125">
        <v>20</v>
      </c>
      <c r="V202" s="127" t="s">
        <v>2</v>
      </c>
      <c r="W202" s="1171" t="s">
        <v>58</v>
      </c>
      <c r="X202" s="1172"/>
      <c r="Y202" s="1172"/>
      <c r="Z202" s="1172"/>
      <c r="AA202" s="1173"/>
      <c r="AB202" s="904" t="s">
        <v>221</v>
      </c>
      <c r="AC202" s="905"/>
      <c r="AD202" s="906"/>
      <c r="AE202" s="1152" t="s">
        <v>301</v>
      </c>
      <c r="AF202" s="1152"/>
      <c r="AG202" s="1152"/>
      <c r="AH202" s="1239">
        <v>10</v>
      </c>
      <c r="AI202" s="1240"/>
      <c r="AJ202" s="1239">
        <v>6</v>
      </c>
      <c r="AK202" s="1240"/>
      <c r="AL202" s="1299"/>
      <c r="AM202" s="108"/>
      <c r="AN202" s="108"/>
      <c r="AO202" s="108"/>
      <c r="AP202" s="108"/>
      <c r="AQ202" s="108"/>
      <c r="AR202" s="108"/>
      <c r="AS202" s="108"/>
      <c r="AT202" s="108"/>
      <c r="AU202" s="108"/>
      <c r="AV202" s="108"/>
      <c r="AW202" s="108"/>
      <c r="AX202" s="108"/>
      <c r="AY202" s="108"/>
      <c r="AZ202" s="108"/>
      <c r="BA202" s="108"/>
      <c r="BB202" s="108"/>
      <c r="BC202" s="108"/>
      <c r="BD202" s="108"/>
      <c r="BE202" s="108"/>
      <c r="BF202" s="108"/>
      <c r="BG202" s="108"/>
      <c r="BH202" s="108"/>
      <c r="BI202" s="108"/>
      <c r="BJ202" s="108"/>
    </row>
    <row r="203" spans="3:91" s="4" customFormat="1" ht="20.100000000000001" customHeight="1">
      <c r="C203" s="1076"/>
      <c r="D203" s="904" t="s">
        <v>101</v>
      </c>
      <c r="E203" s="905"/>
      <c r="F203" s="905"/>
      <c r="G203" s="906"/>
      <c r="H203" s="904" t="s">
        <v>321</v>
      </c>
      <c r="I203" s="905"/>
      <c r="J203" s="905"/>
      <c r="K203" s="906"/>
      <c r="L203" s="904" t="s">
        <v>221</v>
      </c>
      <c r="M203" s="906"/>
      <c r="N203" s="1017" t="s">
        <v>59</v>
      </c>
      <c r="O203" s="1018"/>
      <c r="P203" s="166">
        <v>4</v>
      </c>
      <c r="Q203" s="91" t="s">
        <v>348</v>
      </c>
      <c r="R203" s="91"/>
      <c r="S203" s="91"/>
      <c r="T203" s="91"/>
      <c r="U203" s="166">
        <v>24</v>
      </c>
      <c r="V203" s="165" t="s">
        <v>2</v>
      </c>
      <c r="W203" s="1171" t="s">
        <v>416</v>
      </c>
      <c r="X203" s="1172"/>
      <c r="Y203" s="1172"/>
      <c r="Z203" s="1172"/>
      <c r="AA203" s="1173"/>
      <c r="AB203" s="904" t="s">
        <v>221</v>
      </c>
      <c r="AC203" s="905"/>
      <c r="AD203" s="906"/>
      <c r="AE203" s="1152" t="s">
        <v>301</v>
      </c>
      <c r="AF203" s="1152"/>
      <c r="AG203" s="1152"/>
      <c r="AH203" s="1239">
        <v>5</v>
      </c>
      <c r="AI203" s="1240"/>
      <c r="AJ203" s="1239">
        <v>2</v>
      </c>
      <c r="AK203" s="1240"/>
      <c r="AL203" s="1299"/>
      <c r="AM203" s="108"/>
      <c r="AN203" s="108"/>
      <c r="AO203" s="108"/>
      <c r="AP203" s="108"/>
      <c r="AQ203" s="108"/>
      <c r="AR203" s="108"/>
      <c r="AS203" s="108"/>
      <c r="AT203" s="108"/>
      <c r="AU203" s="108"/>
      <c r="AV203" s="108"/>
      <c r="AW203" s="108"/>
      <c r="AX203" s="108"/>
      <c r="AY203" s="108"/>
      <c r="AZ203" s="108"/>
      <c r="BA203" s="108"/>
      <c r="BB203" s="108"/>
      <c r="BC203" s="108"/>
      <c r="BD203" s="108"/>
      <c r="BE203" s="108"/>
      <c r="BF203" s="108"/>
      <c r="BG203" s="108"/>
      <c r="BH203" s="108"/>
      <c r="BI203" s="108"/>
      <c r="BJ203" s="108"/>
    </row>
    <row r="204" spans="3:91" s="4" customFormat="1" ht="20.100000000000001" customHeight="1">
      <c r="C204" s="863"/>
      <c r="D204" s="864"/>
      <c r="E204" s="864"/>
      <c r="F204" s="864"/>
      <c r="G204" s="865"/>
      <c r="H204" s="863"/>
      <c r="I204" s="864"/>
      <c r="J204" s="864"/>
      <c r="K204" s="865"/>
      <c r="L204" s="832" t="s">
        <v>360</v>
      </c>
      <c r="M204" s="833"/>
      <c r="N204" s="863" t="s">
        <v>102</v>
      </c>
      <c r="O204" s="864"/>
      <c r="P204" s="5"/>
      <c r="Q204" s="23" t="s">
        <v>349</v>
      </c>
      <c r="R204" s="23"/>
      <c r="S204" s="23"/>
      <c r="T204" s="23"/>
      <c r="U204" s="5"/>
      <c r="V204" s="6" t="s">
        <v>2</v>
      </c>
      <c r="W204" s="1080"/>
      <c r="X204" s="1081"/>
      <c r="Y204" s="1081"/>
      <c r="Z204" s="1081"/>
      <c r="AA204" s="1181"/>
      <c r="AB204" s="832" t="s">
        <v>360</v>
      </c>
      <c r="AC204" s="908"/>
      <c r="AD204" s="833"/>
      <c r="AE204" s="798" t="s">
        <v>159</v>
      </c>
      <c r="AF204" s="798"/>
      <c r="AG204" s="798"/>
      <c r="AH204" s="1060" t="s">
        <v>2</v>
      </c>
      <c r="AI204" s="1060"/>
      <c r="AJ204" s="1060" t="s">
        <v>2</v>
      </c>
      <c r="AK204" s="1060"/>
      <c r="AL204" s="1299"/>
      <c r="AM204" s="108"/>
      <c r="AN204" s="108"/>
      <c r="AO204" s="108"/>
      <c r="AP204" s="108"/>
      <c r="AQ204" s="108"/>
      <c r="AR204" s="108"/>
      <c r="AS204" s="108"/>
      <c r="AT204" s="108"/>
      <c r="AU204" s="108"/>
      <c r="AV204" s="108"/>
      <c r="AW204" s="108"/>
      <c r="AX204" s="108"/>
      <c r="AY204" s="108"/>
      <c r="AZ204" s="108"/>
      <c r="BA204" s="108"/>
      <c r="BB204" s="108"/>
      <c r="BC204" s="108"/>
      <c r="BD204" s="108"/>
      <c r="BE204" s="108"/>
      <c r="BF204" s="108"/>
      <c r="BG204" s="108"/>
      <c r="BH204" s="108"/>
      <c r="BI204" s="108"/>
      <c r="BJ204" s="108"/>
    </row>
    <row r="205" spans="3:91" s="4" customFormat="1" ht="20.100000000000001" customHeight="1">
      <c r="C205" s="863"/>
      <c r="D205" s="864"/>
      <c r="E205" s="864"/>
      <c r="F205" s="864"/>
      <c r="G205" s="865"/>
      <c r="H205" s="863"/>
      <c r="I205" s="864"/>
      <c r="J205" s="864"/>
      <c r="K205" s="865"/>
      <c r="L205" s="832" t="s">
        <v>360</v>
      </c>
      <c r="M205" s="833"/>
      <c r="N205" s="863" t="s">
        <v>103</v>
      </c>
      <c r="O205" s="864"/>
      <c r="P205" s="5"/>
      <c r="Q205" s="23" t="s">
        <v>349</v>
      </c>
      <c r="R205" s="23"/>
      <c r="S205" s="23"/>
      <c r="T205" s="23"/>
      <c r="U205" s="5"/>
      <c r="V205" s="6" t="s">
        <v>2</v>
      </c>
      <c r="W205" s="1080"/>
      <c r="X205" s="1081"/>
      <c r="Y205" s="1081"/>
      <c r="Z205" s="1081"/>
      <c r="AA205" s="1181"/>
      <c r="AB205" s="832" t="s">
        <v>360</v>
      </c>
      <c r="AC205" s="908"/>
      <c r="AD205" s="833"/>
      <c r="AE205" s="798" t="s">
        <v>159</v>
      </c>
      <c r="AF205" s="798"/>
      <c r="AG205" s="798"/>
      <c r="AH205" s="1060" t="s">
        <v>2</v>
      </c>
      <c r="AI205" s="1060"/>
      <c r="AJ205" s="1060" t="s">
        <v>2</v>
      </c>
      <c r="AK205" s="1060"/>
      <c r="AL205" s="1299"/>
      <c r="AM205" s="108"/>
      <c r="AN205" s="108"/>
      <c r="AO205" s="108"/>
      <c r="AP205" s="108"/>
      <c r="AQ205" s="108"/>
      <c r="AR205" s="108"/>
      <c r="AS205" s="108"/>
      <c r="AT205" s="108"/>
      <c r="AU205" s="108"/>
      <c r="AV205" s="108"/>
      <c r="AW205" s="108"/>
      <c r="AX205" s="108"/>
      <c r="AY205" s="108"/>
      <c r="AZ205" s="108"/>
      <c r="BA205" s="108"/>
      <c r="BB205" s="108"/>
      <c r="BC205" s="108"/>
      <c r="BD205" s="108"/>
      <c r="BE205" s="108"/>
      <c r="BF205" s="108"/>
      <c r="BG205" s="108"/>
      <c r="BH205" s="108"/>
      <c r="BI205" s="108"/>
      <c r="BJ205" s="108"/>
    </row>
    <row r="206" spans="3:91" s="4" customFormat="1" ht="20.100000000000001" customHeight="1">
      <c r="C206" s="863"/>
      <c r="D206" s="864"/>
      <c r="E206" s="864"/>
      <c r="F206" s="864"/>
      <c r="G206" s="865"/>
      <c r="H206" s="863"/>
      <c r="I206" s="864"/>
      <c r="J206" s="864"/>
      <c r="K206" s="865"/>
      <c r="L206" s="832" t="s">
        <v>360</v>
      </c>
      <c r="M206" s="833"/>
      <c r="N206" s="863" t="s">
        <v>103</v>
      </c>
      <c r="O206" s="864"/>
      <c r="P206" s="5"/>
      <c r="Q206" s="23" t="s">
        <v>349</v>
      </c>
      <c r="R206" s="23"/>
      <c r="S206" s="23"/>
      <c r="T206" s="23"/>
      <c r="U206" s="5"/>
      <c r="V206" s="6" t="s">
        <v>2</v>
      </c>
      <c r="W206" s="1080"/>
      <c r="X206" s="1081"/>
      <c r="Y206" s="1081"/>
      <c r="Z206" s="1081"/>
      <c r="AA206" s="1181"/>
      <c r="AB206" s="832" t="s">
        <v>360</v>
      </c>
      <c r="AC206" s="908"/>
      <c r="AD206" s="833"/>
      <c r="AE206" s="798" t="s">
        <v>159</v>
      </c>
      <c r="AF206" s="798"/>
      <c r="AG206" s="798"/>
      <c r="AH206" s="1060" t="s">
        <v>2</v>
      </c>
      <c r="AI206" s="1060"/>
      <c r="AJ206" s="1060" t="s">
        <v>2</v>
      </c>
      <c r="AK206" s="1060"/>
      <c r="AL206" s="1299"/>
      <c r="AM206" s="108"/>
      <c r="AN206" s="108"/>
      <c r="AO206" s="108"/>
      <c r="AP206" s="108"/>
      <c r="AQ206" s="108"/>
      <c r="AR206" s="108"/>
      <c r="AS206" s="108"/>
      <c r="AT206" s="108"/>
      <c r="AU206" s="108"/>
      <c r="AV206" s="108"/>
      <c r="AW206" s="108"/>
      <c r="AX206" s="108"/>
      <c r="AY206" s="108"/>
      <c r="AZ206" s="108"/>
      <c r="BA206" s="108"/>
      <c r="BB206" s="108"/>
      <c r="BC206" s="108"/>
      <c r="BD206" s="108"/>
      <c r="BE206" s="108"/>
      <c r="BF206" s="108"/>
      <c r="BG206" s="108"/>
      <c r="BH206" s="108"/>
      <c r="BI206" s="108"/>
      <c r="BJ206" s="108"/>
    </row>
    <row r="207" spans="3:91" s="4" customFormat="1" ht="20.100000000000001" customHeight="1">
      <c r="C207" s="863"/>
      <c r="D207" s="864"/>
      <c r="E207" s="864"/>
      <c r="F207" s="864"/>
      <c r="G207" s="865"/>
      <c r="H207" s="863"/>
      <c r="I207" s="864"/>
      <c r="J207" s="864"/>
      <c r="K207" s="865"/>
      <c r="L207" s="832" t="s">
        <v>360</v>
      </c>
      <c r="M207" s="833"/>
      <c r="N207" s="863" t="s">
        <v>103</v>
      </c>
      <c r="O207" s="864"/>
      <c r="P207" s="5"/>
      <c r="Q207" s="23" t="s">
        <v>349</v>
      </c>
      <c r="R207" s="23"/>
      <c r="S207" s="23"/>
      <c r="T207" s="23"/>
      <c r="U207" s="5"/>
      <c r="V207" s="6" t="s">
        <v>2</v>
      </c>
      <c r="W207" s="1080"/>
      <c r="X207" s="1081"/>
      <c r="Y207" s="1081"/>
      <c r="Z207" s="1081"/>
      <c r="AA207" s="1181"/>
      <c r="AB207" s="832" t="s">
        <v>360</v>
      </c>
      <c r="AC207" s="908"/>
      <c r="AD207" s="833"/>
      <c r="AE207" s="798" t="s">
        <v>159</v>
      </c>
      <c r="AF207" s="798"/>
      <c r="AG207" s="798"/>
      <c r="AH207" s="1060" t="s">
        <v>2</v>
      </c>
      <c r="AI207" s="1060"/>
      <c r="AJ207" s="1060" t="s">
        <v>2</v>
      </c>
      <c r="AK207" s="1060"/>
      <c r="AL207" s="181"/>
    </row>
    <row r="208" spans="3:91" s="4" customFormat="1" ht="20.100000000000001" customHeight="1">
      <c r="C208" s="863"/>
      <c r="D208" s="864"/>
      <c r="E208" s="864"/>
      <c r="F208" s="864"/>
      <c r="G208" s="865"/>
      <c r="H208" s="863"/>
      <c r="I208" s="864"/>
      <c r="J208" s="864"/>
      <c r="K208" s="865"/>
      <c r="L208" s="832" t="s">
        <v>360</v>
      </c>
      <c r="M208" s="833"/>
      <c r="N208" s="863" t="s">
        <v>103</v>
      </c>
      <c r="O208" s="864"/>
      <c r="P208" s="5"/>
      <c r="Q208" s="23" t="s">
        <v>349</v>
      </c>
      <c r="R208" s="23"/>
      <c r="S208" s="23"/>
      <c r="T208" s="23"/>
      <c r="U208" s="5"/>
      <c r="V208" s="6" t="s">
        <v>2</v>
      </c>
      <c r="W208" s="1080"/>
      <c r="X208" s="1081"/>
      <c r="Y208" s="1081"/>
      <c r="Z208" s="1081"/>
      <c r="AA208" s="1181"/>
      <c r="AB208" s="832" t="s">
        <v>360</v>
      </c>
      <c r="AC208" s="908"/>
      <c r="AD208" s="833"/>
      <c r="AE208" s="798" t="s">
        <v>159</v>
      </c>
      <c r="AF208" s="798"/>
      <c r="AG208" s="798"/>
      <c r="AH208" s="1060" t="s">
        <v>2</v>
      </c>
      <c r="AI208" s="1060"/>
      <c r="AJ208" s="1060" t="s">
        <v>2</v>
      </c>
      <c r="AK208" s="1060"/>
      <c r="AL208" s="25"/>
      <c r="AM208" s="3"/>
      <c r="AN208" s="113"/>
      <c r="AO208" s="108"/>
      <c r="AP208" s="108"/>
      <c r="AQ208" s="108"/>
      <c r="AR208" s="108"/>
      <c r="AS208" s="108"/>
      <c r="AT208" s="108"/>
      <c r="AU208" s="108"/>
      <c r="AV208" s="108"/>
      <c r="AW208" s="108"/>
      <c r="AX208" s="108"/>
      <c r="AY208" s="108"/>
      <c r="AZ208" s="108"/>
      <c r="BA208" s="108"/>
      <c r="BB208" s="108"/>
      <c r="BC208" s="108"/>
      <c r="BD208" s="108"/>
      <c r="BE208" s="108"/>
      <c r="BF208" s="108"/>
      <c r="BG208" s="108"/>
      <c r="BH208" s="108"/>
      <c r="BI208" s="108"/>
      <c r="BJ208" s="108"/>
      <c r="BK208" s="108"/>
      <c r="BL208" s="108"/>
    </row>
    <row r="209" spans="2:91" s="4" customFormat="1" ht="20.100000000000001" customHeight="1">
      <c r="C209" s="863"/>
      <c r="D209" s="864"/>
      <c r="E209" s="864"/>
      <c r="F209" s="864"/>
      <c r="G209" s="865"/>
      <c r="H209" s="863"/>
      <c r="I209" s="864"/>
      <c r="J209" s="864"/>
      <c r="K209" s="865"/>
      <c r="L209" s="832" t="s">
        <v>360</v>
      </c>
      <c r="M209" s="833"/>
      <c r="N209" s="863" t="s">
        <v>103</v>
      </c>
      <c r="O209" s="864"/>
      <c r="P209" s="5"/>
      <c r="Q209" s="23" t="s">
        <v>349</v>
      </c>
      <c r="R209" s="23"/>
      <c r="S209" s="23"/>
      <c r="T209" s="23"/>
      <c r="U209" s="5"/>
      <c r="V209" s="6" t="s">
        <v>2</v>
      </c>
      <c r="W209" s="1080"/>
      <c r="X209" s="1081"/>
      <c r="Y209" s="1081"/>
      <c r="Z209" s="1081"/>
      <c r="AA209" s="1181"/>
      <c r="AB209" s="832" t="s">
        <v>360</v>
      </c>
      <c r="AC209" s="908"/>
      <c r="AD209" s="833"/>
      <c r="AE209" s="798" t="s">
        <v>159</v>
      </c>
      <c r="AF209" s="798"/>
      <c r="AG209" s="798"/>
      <c r="AH209" s="1060" t="s">
        <v>2</v>
      </c>
      <c r="AI209" s="1060"/>
      <c r="AJ209" s="1060" t="s">
        <v>2</v>
      </c>
      <c r="AK209" s="1060"/>
      <c r="AL209" s="182"/>
      <c r="AM209" s="3"/>
      <c r="AN209" s="113"/>
      <c r="AO209" s="108"/>
      <c r="AP209" s="108"/>
      <c r="AQ209" s="108"/>
      <c r="AR209" s="108"/>
      <c r="AS209" s="108"/>
      <c r="AT209" s="108"/>
      <c r="AU209" s="108"/>
      <c r="AV209" s="108"/>
      <c r="AW209" s="108"/>
      <c r="AX209" s="108"/>
      <c r="AY209" s="108"/>
      <c r="AZ209" s="108"/>
      <c r="BA209" s="108"/>
      <c r="BB209" s="108"/>
      <c r="BC209" s="108"/>
      <c r="BD209" s="108"/>
      <c r="BE209" s="108"/>
      <c r="BF209" s="108"/>
      <c r="BG209" s="108"/>
      <c r="BH209" s="108"/>
      <c r="BI209" s="108"/>
      <c r="BJ209" s="108"/>
      <c r="BK209" s="108"/>
      <c r="BL209" s="108"/>
    </row>
    <row r="210" spans="2:91" s="4" customFormat="1" ht="20.100000000000001" customHeight="1">
      <c r="B210" s="16"/>
      <c r="C210" s="44" t="s">
        <v>435</v>
      </c>
      <c r="D210" s="54"/>
      <c r="E210" s="54"/>
      <c r="F210" s="54"/>
      <c r="G210" s="54"/>
      <c r="H210" s="54"/>
      <c r="I210" s="54"/>
      <c r="J210" s="54"/>
      <c r="K210" s="54"/>
      <c r="L210" s="54"/>
      <c r="M210" s="54"/>
      <c r="N210" s="54"/>
      <c r="O210" s="54"/>
      <c r="P210" s="54"/>
      <c r="Q210" s="54"/>
      <c r="R210" s="54"/>
      <c r="S210" s="54"/>
      <c r="T210" s="54"/>
      <c r="U210" s="54"/>
      <c r="V210" s="54"/>
      <c r="W210" s="54"/>
      <c r="X210" s="54"/>
      <c r="Y210" s="54"/>
      <c r="Z210" s="54"/>
      <c r="AA210" s="54"/>
      <c r="AB210" s="54"/>
      <c r="AC210" s="55"/>
      <c r="AD210" s="55"/>
      <c r="AE210" s="55"/>
      <c r="AF210" s="55"/>
      <c r="AG210" s="55"/>
      <c r="AH210" s="54"/>
      <c r="AI210" s="54"/>
      <c r="AJ210" s="54"/>
      <c r="AK210" s="54"/>
      <c r="AL210" s="25"/>
      <c r="AM210" s="3"/>
      <c r="AN210" s="121"/>
      <c r="AO210" s="121"/>
      <c r="AP210" s="121"/>
      <c r="AQ210" s="118"/>
      <c r="AR210" s="118"/>
      <c r="AS210" s="118"/>
      <c r="AT210" s="118"/>
      <c r="AU210" s="118"/>
      <c r="AV210" s="118"/>
      <c r="AW210" s="118"/>
      <c r="AX210" s="118"/>
      <c r="AY210" s="118"/>
      <c r="AZ210" s="118"/>
      <c r="BA210" s="118"/>
      <c r="BB210" s="118"/>
      <c r="BC210" s="118"/>
      <c r="BD210" s="118"/>
      <c r="BE210" s="118"/>
      <c r="BF210" s="118"/>
      <c r="BG210" s="118"/>
      <c r="BH210" s="118"/>
      <c r="BI210" s="118"/>
      <c r="BJ210" s="118"/>
      <c r="BK210" s="118"/>
      <c r="BL210" s="118"/>
      <c r="BM210" s="118"/>
      <c r="BN210" s="118"/>
      <c r="BO210" s="113"/>
      <c r="BP210" s="108"/>
      <c r="BQ210" s="108"/>
      <c r="BR210" s="108"/>
      <c r="BS210" s="108"/>
      <c r="BT210" s="108"/>
      <c r="BU210" s="108"/>
      <c r="BV210" s="108"/>
      <c r="BW210" s="108"/>
      <c r="BX210" s="108"/>
      <c r="BY210" s="108"/>
      <c r="BZ210" s="108"/>
      <c r="CA210" s="108"/>
      <c r="CB210" s="108"/>
      <c r="CC210" s="108"/>
      <c r="CD210" s="108"/>
      <c r="CE210" s="108"/>
      <c r="CF210" s="108"/>
      <c r="CG210" s="108"/>
      <c r="CH210" s="108"/>
      <c r="CI210" s="108"/>
      <c r="CJ210" s="108"/>
      <c r="CK210" s="108"/>
      <c r="CL210" s="108"/>
      <c r="CM210" s="108"/>
    </row>
    <row r="211" spans="2:91" s="4" customFormat="1" ht="20.100000000000001" customHeight="1">
      <c r="B211" s="16"/>
      <c r="C211" s="44" t="s">
        <v>436</v>
      </c>
      <c r="D211" s="54"/>
      <c r="E211" s="54"/>
      <c r="F211" s="54"/>
      <c r="G211" s="54"/>
      <c r="H211" s="54"/>
      <c r="I211" s="54"/>
      <c r="J211" s="54"/>
      <c r="K211" s="54"/>
      <c r="L211" s="54"/>
      <c r="M211" s="54"/>
      <c r="N211" s="54"/>
      <c r="O211" s="54"/>
      <c r="P211" s="54"/>
      <c r="Q211" s="54"/>
      <c r="R211" s="54"/>
      <c r="S211" s="54"/>
      <c r="T211" s="54"/>
      <c r="U211" s="54"/>
      <c r="V211" s="54"/>
      <c r="W211" s="54"/>
      <c r="X211" s="54"/>
      <c r="Y211" s="54"/>
      <c r="Z211" s="54"/>
      <c r="AA211" s="54"/>
      <c r="AB211" s="54"/>
      <c r="AC211" s="55"/>
      <c r="AD211" s="55"/>
      <c r="AE211" s="55"/>
      <c r="AF211" s="55"/>
      <c r="AG211" s="55"/>
      <c r="AH211" s="54"/>
      <c r="AI211" s="54"/>
      <c r="AJ211" s="54"/>
      <c r="AK211" s="54"/>
      <c r="AL211" s="25"/>
      <c r="AM211" s="3"/>
      <c r="AN211" s="121"/>
      <c r="AO211" s="121"/>
      <c r="AP211" s="121"/>
      <c r="AQ211" s="118"/>
      <c r="AR211" s="118"/>
      <c r="AS211" s="118"/>
      <c r="AT211" s="118"/>
      <c r="AU211" s="118"/>
      <c r="AV211" s="118"/>
      <c r="AW211" s="118"/>
      <c r="AX211" s="118"/>
      <c r="AY211" s="118"/>
      <c r="AZ211" s="118"/>
      <c r="BA211" s="118"/>
      <c r="BB211" s="118"/>
      <c r="BC211" s="118"/>
      <c r="BD211" s="118"/>
      <c r="BE211" s="118"/>
      <c r="BF211" s="118"/>
      <c r="BG211" s="118"/>
      <c r="BH211" s="118"/>
      <c r="BI211" s="118"/>
      <c r="BJ211" s="118"/>
      <c r="BK211" s="118"/>
      <c r="BL211" s="118"/>
      <c r="BM211" s="118"/>
      <c r="BN211" s="118"/>
      <c r="BO211" s="113"/>
      <c r="BP211" s="108"/>
      <c r="BQ211" s="108"/>
      <c r="BR211" s="108"/>
      <c r="BS211" s="108"/>
      <c r="BT211" s="108"/>
      <c r="BU211" s="108"/>
      <c r="BV211" s="108"/>
      <c r="BW211" s="108"/>
      <c r="BX211" s="108"/>
      <c r="BY211" s="108"/>
      <c r="BZ211" s="108"/>
      <c r="CA211" s="108"/>
      <c r="CB211" s="108"/>
      <c r="CC211" s="108"/>
      <c r="CD211" s="108"/>
      <c r="CE211" s="108"/>
      <c r="CF211" s="108"/>
      <c r="CG211" s="108"/>
      <c r="CH211" s="108"/>
      <c r="CI211" s="108"/>
      <c r="CJ211" s="108"/>
      <c r="CK211" s="108"/>
      <c r="CL211" s="108"/>
      <c r="CM211" s="108"/>
    </row>
    <row r="212" spans="2:91" s="4" customFormat="1" ht="20.100000000000001" customHeight="1">
      <c r="B212" s="16"/>
      <c r="C212" s="3"/>
      <c r="D212" s="16"/>
      <c r="E212" s="16"/>
      <c r="F212" s="16"/>
      <c r="G212" s="16"/>
      <c r="H212" s="16"/>
      <c r="I212" s="16"/>
      <c r="J212" s="16"/>
      <c r="K212" s="16"/>
      <c r="L212" s="16"/>
      <c r="M212" s="16"/>
      <c r="N212" s="16"/>
      <c r="O212" s="16"/>
      <c r="P212" s="16"/>
      <c r="Q212" s="16"/>
      <c r="R212" s="16"/>
      <c r="S212" s="16"/>
      <c r="T212" s="16"/>
      <c r="U212" s="16"/>
      <c r="V212" s="16"/>
      <c r="W212" s="16"/>
      <c r="X212" s="16"/>
      <c r="Y212" s="16"/>
      <c r="Z212" s="16"/>
      <c r="AA212" s="16"/>
      <c r="AB212" s="16"/>
      <c r="AC212" s="16"/>
      <c r="AD212" s="16"/>
      <c r="AE212" s="16"/>
      <c r="AF212" s="16"/>
      <c r="AG212" s="16"/>
      <c r="AH212" s="16"/>
      <c r="AI212" s="16"/>
      <c r="AJ212" s="16"/>
      <c r="AK212" s="16"/>
      <c r="AL212" s="25"/>
      <c r="AM212" s="3"/>
      <c r="AN212" s="121"/>
      <c r="AO212" s="121"/>
      <c r="AP212" s="121"/>
      <c r="AQ212" s="118"/>
      <c r="AR212" s="118"/>
      <c r="AS212" s="118"/>
      <c r="AT212" s="118"/>
      <c r="AU212" s="118"/>
      <c r="AV212" s="118"/>
      <c r="AW212" s="118"/>
      <c r="AX212" s="118"/>
      <c r="AY212" s="118"/>
      <c r="AZ212" s="118"/>
      <c r="BA212" s="118"/>
      <c r="BB212" s="118"/>
      <c r="BC212" s="118"/>
      <c r="BD212" s="118"/>
      <c r="BE212" s="118"/>
      <c r="BF212" s="118"/>
      <c r="BG212" s="118"/>
      <c r="BH212" s="118"/>
      <c r="BI212" s="118"/>
      <c r="BJ212" s="118"/>
      <c r="BK212" s="118"/>
      <c r="BL212" s="118"/>
      <c r="BM212" s="118"/>
      <c r="BN212" s="118"/>
      <c r="BO212" s="113"/>
      <c r="BP212" s="108"/>
      <c r="BQ212" s="108"/>
      <c r="BR212" s="108"/>
      <c r="BS212" s="108"/>
      <c r="BT212" s="108"/>
      <c r="BU212" s="108"/>
      <c r="BV212" s="108"/>
      <c r="BW212" s="108"/>
      <c r="BX212" s="108"/>
      <c r="BY212" s="108"/>
      <c r="BZ212" s="108"/>
      <c r="CA212" s="108"/>
      <c r="CB212" s="108"/>
      <c r="CC212" s="108"/>
      <c r="CD212" s="108"/>
      <c r="CE212" s="108"/>
      <c r="CF212" s="108"/>
      <c r="CG212" s="108"/>
      <c r="CH212" s="108"/>
      <c r="CI212" s="108"/>
      <c r="CJ212" s="108"/>
      <c r="CK212" s="108"/>
      <c r="CL212" s="108"/>
      <c r="CM212" s="108"/>
    </row>
    <row r="213" spans="2:91" s="4" customFormat="1" ht="20.100000000000001" customHeight="1">
      <c r="B213" s="16"/>
      <c r="C213" s="3" t="s">
        <v>299</v>
      </c>
      <c r="D213" s="16"/>
      <c r="E213" s="16"/>
      <c r="F213" s="16"/>
      <c r="G213" s="16"/>
      <c r="H213" s="16"/>
      <c r="I213" s="16"/>
      <c r="J213" s="16"/>
      <c r="K213" s="16"/>
      <c r="L213" s="16"/>
      <c r="M213" s="16"/>
      <c r="N213" s="16"/>
      <c r="O213" s="16"/>
      <c r="P213" s="16"/>
      <c r="Q213" s="16"/>
      <c r="R213" s="16"/>
      <c r="S213" s="16"/>
      <c r="T213" s="16"/>
      <c r="U213" s="16"/>
      <c r="V213" s="16"/>
      <c r="W213" s="16"/>
      <c r="X213" s="16"/>
      <c r="Y213" s="16"/>
      <c r="Z213" s="16"/>
      <c r="AA213" s="16"/>
      <c r="AB213" s="16"/>
      <c r="AC213" s="16"/>
      <c r="AD213" s="16"/>
      <c r="AE213" s="16"/>
      <c r="AF213" s="16"/>
      <c r="AG213" s="16"/>
      <c r="AH213" s="16"/>
      <c r="AI213" s="16"/>
      <c r="AJ213" s="16"/>
      <c r="AK213" s="16"/>
      <c r="AL213" s="25"/>
      <c r="AM213" s="3"/>
      <c r="AN213" s="121"/>
      <c r="AO213" s="121"/>
      <c r="AP213" s="121"/>
      <c r="AQ213" s="118"/>
      <c r="AR213" s="118"/>
      <c r="AS213" s="118"/>
      <c r="AT213" s="118"/>
      <c r="AU213" s="118"/>
      <c r="AV213" s="118"/>
      <c r="AW213" s="118"/>
      <c r="AX213" s="118"/>
      <c r="AY213" s="118"/>
      <c r="AZ213" s="118"/>
      <c r="BA213" s="118"/>
      <c r="BB213" s="118"/>
      <c r="BC213" s="118"/>
      <c r="BD213" s="118"/>
      <c r="BE213" s="118"/>
      <c r="BF213" s="118"/>
      <c r="BG213" s="118"/>
      <c r="BH213" s="118"/>
      <c r="BI213" s="118"/>
      <c r="BJ213" s="118"/>
      <c r="BK213" s="118"/>
      <c r="BL213" s="118"/>
      <c r="BM213" s="118"/>
      <c r="BN213" s="118"/>
      <c r="BO213" s="113"/>
      <c r="BP213" s="108"/>
      <c r="BQ213" s="108"/>
      <c r="BR213" s="108"/>
      <c r="BS213" s="108"/>
      <c r="BT213" s="108"/>
      <c r="BU213" s="108"/>
      <c r="BV213" s="108"/>
      <c r="BW213" s="108"/>
      <c r="BX213" s="108"/>
      <c r="BY213" s="108"/>
      <c r="BZ213" s="108"/>
      <c r="CA213" s="108"/>
      <c r="CB213" s="108"/>
      <c r="CC213" s="108"/>
      <c r="CD213" s="108"/>
      <c r="CE213" s="108"/>
      <c r="CF213" s="108"/>
      <c r="CG213" s="108"/>
      <c r="CH213" s="108"/>
      <c r="CI213" s="108"/>
      <c r="CJ213" s="108"/>
      <c r="CK213" s="108"/>
      <c r="CL213" s="108"/>
      <c r="CM213" s="108"/>
    </row>
    <row r="214" spans="2:91" s="4" customFormat="1" ht="20.100000000000001" customHeight="1">
      <c r="C214" s="144" t="s">
        <v>376</v>
      </c>
      <c r="D214" s="145"/>
      <c r="E214" s="145"/>
      <c r="F214" s="145"/>
      <c r="G214" s="146"/>
      <c r="H214" s="144" t="s">
        <v>380</v>
      </c>
      <c r="I214" s="145"/>
      <c r="J214" s="145"/>
      <c r="K214" s="145"/>
      <c r="L214" s="146"/>
      <c r="M214" s="144" t="s">
        <v>104</v>
      </c>
      <c r="N214" s="145"/>
      <c r="O214" s="145"/>
      <c r="P214" s="145"/>
      <c r="Q214" s="145"/>
      <c r="R214" s="145"/>
      <c r="S214" s="145"/>
      <c r="T214" s="145"/>
      <c r="U214" s="145"/>
      <c r="V214" s="145"/>
      <c r="W214" s="145"/>
      <c r="X214" s="145"/>
      <c r="Y214" s="145"/>
      <c r="Z214" s="145"/>
      <c r="AA214" s="145"/>
      <c r="AB214" s="146"/>
      <c r="AC214" s="144" t="s">
        <v>381</v>
      </c>
      <c r="AD214" s="145"/>
      <c r="AE214" s="145"/>
      <c r="AF214" s="145"/>
      <c r="AG214" s="146"/>
      <c r="AH214" s="151" t="s">
        <v>175</v>
      </c>
      <c r="AI214" s="152"/>
      <c r="AJ214" s="152"/>
      <c r="AK214" s="153"/>
      <c r="AL214" s="25"/>
      <c r="AM214" s="3"/>
      <c r="AN214" s="118"/>
      <c r="AO214" s="118"/>
      <c r="AP214" s="118"/>
      <c r="AQ214" s="118"/>
      <c r="AR214" s="118"/>
      <c r="AS214" s="118"/>
      <c r="AT214" s="118"/>
      <c r="AU214" s="118"/>
      <c r="AV214" s="118"/>
      <c r="AW214" s="118"/>
      <c r="AX214" s="118"/>
      <c r="AY214" s="118"/>
      <c r="AZ214" s="118"/>
      <c r="BA214" s="118"/>
      <c r="BB214" s="118"/>
      <c r="BC214" s="118"/>
      <c r="BD214" s="118"/>
      <c r="BE214" s="118"/>
      <c r="BF214" s="118"/>
      <c r="BG214" s="118"/>
      <c r="BH214" s="118"/>
      <c r="BI214" s="118"/>
      <c r="BJ214" s="118"/>
      <c r="BK214" s="118"/>
      <c r="BL214" s="118"/>
      <c r="BM214" s="118"/>
      <c r="BN214" s="118"/>
      <c r="BO214" s="113"/>
      <c r="BP214" s="108"/>
      <c r="BQ214" s="108"/>
      <c r="BR214" s="108"/>
      <c r="BS214" s="108"/>
      <c r="BT214" s="108"/>
      <c r="BU214" s="108"/>
      <c r="BV214" s="108"/>
      <c r="BW214" s="108"/>
      <c r="BX214" s="108"/>
      <c r="BY214" s="108"/>
      <c r="BZ214" s="108"/>
      <c r="CA214" s="108"/>
      <c r="CB214" s="108"/>
      <c r="CC214" s="108"/>
      <c r="CD214" s="108"/>
      <c r="CE214" s="108"/>
      <c r="CF214" s="108"/>
      <c r="CG214" s="108"/>
      <c r="CH214" s="108"/>
      <c r="CI214" s="108"/>
      <c r="CJ214" s="108"/>
      <c r="CK214" s="108"/>
      <c r="CL214" s="108"/>
      <c r="CM214" s="108"/>
    </row>
    <row r="215" spans="2:91" s="4" customFormat="1" ht="20.100000000000001" customHeight="1">
      <c r="C215" s="83" t="s">
        <v>212</v>
      </c>
      <c r="D215" s="904" t="s">
        <v>100</v>
      </c>
      <c r="E215" s="905"/>
      <c r="F215" s="905"/>
      <c r="G215" s="906"/>
      <c r="H215" s="904" t="s">
        <v>295</v>
      </c>
      <c r="I215" s="905"/>
      <c r="J215" s="905"/>
      <c r="K215" s="905"/>
      <c r="L215" s="906"/>
      <c r="M215" s="93" t="s">
        <v>105</v>
      </c>
      <c r="N215" s="91"/>
      <c r="O215" s="91"/>
      <c r="P215" s="91"/>
      <c r="Q215" s="91"/>
      <c r="R215" s="91"/>
      <c r="S215" s="91"/>
      <c r="T215" s="91"/>
      <c r="U215" s="91"/>
      <c r="V215" s="91"/>
      <c r="W215" s="91"/>
      <c r="X215" s="91"/>
      <c r="Y215" s="91"/>
      <c r="Z215" s="91"/>
      <c r="AA215" s="91"/>
      <c r="AB215" s="92"/>
      <c r="AC215" s="1171" t="s">
        <v>347</v>
      </c>
      <c r="AD215" s="1172"/>
      <c r="AE215" s="1172"/>
      <c r="AF215" s="1172"/>
      <c r="AG215" s="1173"/>
      <c r="AH215" s="1189" t="s">
        <v>221</v>
      </c>
      <c r="AI215" s="1190"/>
      <c r="AJ215" s="1190"/>
      <c r="AK215" s="1191"/>
      <c r="AL215" s="25"/>
      <c r="AN215" s="118"/>
      <c r="AO215" s="118"/>
      <c r="AP215" s="118"/>
      <c r="AQ215" s="118"/>
      <c r="AR215" s="118"/>
      <c r="AS215" s="118"/>
      <c r="AT215" s="118"/>
      <c r="AU215" s="118"/>
      <c r="AV215" s="118"/>
      <c r="AW215" s="118"/>
      <c r="AX215" s="118"/>
      <c r="AY215" s="118"/>
      <c r="AZ215" s="118"/>
      <c r="BA215" s="118"/>
      <c r="BB215" s="118"/>
      <c r="BC215" s="118"/>
      <c r="BD215" s="118"/>
      <c r="BE215" s="118"/>
      <c r="BF215" s="118"/>
      <c r="BG215" s="118"/>
      <c r="BH215" s="118"/>
      <c r="BI215" s="118"/>
      <c r="BJ215" s="118"/>
      <c r="BK215" s="118"/>
      <c r="BL215" s="118"/>
      <c r="BM215" s="118"/>
      <c r="BN215" s="118"/>
      <c r="BO215" s="113"/>
      <c r="BP215" s="108"/>
      <c r="BQ215" s="108"/>
      <c r="BR215" s="108"/>
      <c r="BS215" s="108"/>
      <c r="BT215" s="108"/>
      <c r="BU215" s="108"/>
      <c r="BV215" s="108"/>
      <c r="BW215" s="108"/>
      <c r="BX215" s="108"/>
      <c r="BY215" s="108"/>
      <c r="BZ215" s="108"/>
      <c r="CA215" s="108"/>
      <c r="CB215" s="108"/>
      <c r="CC215" s="108"/>
      <c r="CD215" s="108"/>
      <c r="CE215" s="108"/>
      <c r="CF215" s="108"/>
      <c r="CG215" s="108"/>
      <c r="CH215" s="108"/>
      <c r="CI215" s="108"/>
      <c r="CJ215" s="108"/>
      <c r="CK215" s="108"/>
      <c r="CL215" s="108"/>
      <c r="CM215" s="108"/>
    </row>
    <row r="216" spans="2:91" s="4" customFormat="1" ht="20.100000000000001" customHeight="1">
      <c r="C216" s="775"/>
      <c r="D216" s="776"/>
      <c r="E216" s="776"/>
      <c r="F216" s="776"/>
      <c r="G216" s="777"/>
      <c r="H216" s="775"/>
      <c r="I216" s="776"/>
      <c r="J216" s="776"/>
      <c r="K216" s="776"/>
      <c r="L216" s="777"/>
      <c r="M216" s="863"/>
      <c r="N216" s="864"/>
      <c r="O216" s="864"/>
      <c r="P216" s="864"/>
      <c r="Q216" s="864"/>
      <c r="R216" s="864"/>
      <c r="S216" s="864"/>
      <c r="T216" s="864"/>
      <c r="U216" s="864"/>
      <c r="V216" s="864"/>
      <c r="W216" s="864"/>
      <c r="X216" s="864"/>
      <c r="Y216" s="864"/>
      <c r="Z216" s="864"/>
      <c r="AA216" s="864"/>
      <c r="AB216" s="865"/>
      <c r="AC216" s="770"/>
      <c r="AD216" s="771"/>
      <c r="AE216" s="771"/>
      <c r="AF216" s="771"/>
      <c r="AG216" s="130" t="s">
        <v>157</v>
      </c>
      <c r="AH216" s="1064" t="s">
        <v>361</v>
      </c>
      <c r="AI216" s="1065"/>
      <c r="AJ216" s="1065"/>
      <c r="AK216" s="1066"/>
      <c r="AL216" s="181"/>
      <c r="AN216" s="118"/>
      <c r="AO216" s="118"/>
      <c r="AP216" s="118"/>
      <c r="AQ216" s="118"/>
      <c r="AR216" s="118"/>
      <c r="AS216" s="118"/>
      <c r="AT216" s="118"/>
      <c r="AU216" s="118"/>
      <c r="AV216" s="118"/>
      <c r="AW216" s="118"/>
      <c r="AX216" s="118"/>
      <c r="AY216" s="118"/>
      <c r="AZ216" s="118"/>
      <c r="BA216" s="118"/>
      <c r="BB216" s="118"/>
      <c r="BC216" s="118"/>
      <c r="BD216" s="118"/>
      <c r="BE216" s="118"/>
      <c r="BF216" s="118"/>
      <c r="BG216" s="118"/>
      <c r="BH216" s="118"/>
      <c r="BI216" s="118"/>
      <c r="BJ216" s="118"/>
      <c r="BK216" s="118"/>
      <c r="BL216" s="118"/>
      <c r="BM216" s="118"/>
      <c r="BN216" s="118"/>
      <c r="BO216" s="113"/>
      <c r="BP216" s="108"/>
      <c r="BQ216" s="108"/>
      <c r="BR216" s="108"/>
      <c r="BS216" s="108"/>
      <c r="BT216" s="108"/>
      <c r="BU216" s="108"/>
      <c r="BV216" s="108"/>
      <c r="BW216" s="108"/>
      <c r="BX216" s="108"/>
      <c r="BY216" s="108"/>
      <c r="BZ216" s="108"/>
      <c r="CA216" s="108"/>
      <c r="CB216" s="108"/>
      <c r="CC216" s="108"/>
      <c r="CD216" s="108"/>
      <c r="CE216" s="108"/>
      <c r="CF216" s="108"/>
      <c r="CG216" s="108"/>
      <c r="CH216" s="108"/>
      <c r="CI216" s="108"/>
      <c r="CJ216" s="108"/>
      <c r="CK216" s="108"/>
      <c r="CL216" s="108"/>
      <c r="CM216" s="108"/>
    </row>
    <row r="217" spans="2:91" s="4" customFormat="1" ht="20.100000000000001" customHeight="1">
      <c r="B217" s="29"/>
      <c r="C217" s="863"/>
      <c r="D217" s="864"/>
      <c r="E217" s="864"/>
      <c r="F217" s="864"/>
      <c r="G217" s="865"/>
      <c r="H217" s="863"/>
      <c r="I217" s="864"/>
      <c r="J217" s="864"/>
      <c r="K217" s="864"/>
      <c r="L217" s="865"/>
      <c r="M217" s="863"/>
      <c r="N217" s="864"/>
      <c r="O217" s="864"/>
      <c r="P217" s="864"/>
      <c r="Q217" s="864"/>
      <c r="R217" s="864"/>
      <c r="S217" s="864"/>
      <c r="T217" s="864"/>
      <c r="U217" s="864"/>
      <c r="V217" s="864"/>
      <c r="W217" s="864"/>
      <c r="X217" s="864"/>
      <c r="Y217" s="864"/>
      <c r="Z217" s="864"/>
      <c r="AA217" s="864"/>
      <c r="AB217" s="865"/>
      <c r="AC217" s="770"/>
      <c r="AD217" s="771"/>
      <c r="AE217" s="771"/>
      <c r="AF217" s="771"/>
      <c r="AG217" s="130" t="s">
        <v>157</v>
      </c>
      <c r="AH217" s="832" t="s">
        <v>361</v>
      </c>
      <c r="AI217" s="908"/>
      <c r="AJ217" s="908"/>
      <c r="AK217" s="833"/>
      <c r="AL217" s="25"/>
      <c r="AN217" s="118"/>
      <c r="AO217" s="118"/>
      <c r="AP217" s="118"/>
      <c r="AQ217" s="118"/>
      <c r="AR217" s="118"/>
      <c r="AS217" s="118"/>
      <c r="AT217" s="118"/>
      <c r="AU217" s="118"/>
      <c r="AV217" s="118"/>
      <c r="AW217" s="118"/>
      <c r="AX217" s="118"/>
      <c r="AY217" s="118"/>
      <c r="AZ217" s="118"/>
      <c r="BA217" s="118"/>
      <c r="BB217" s="118"/>
      <c r="BC217" s="118"/>
      <c r="BD217" s="118"/>
      <c r="BE217" s="118"/>
      <c r="BF217" s="118"/>
      <c r="BG217" s="118"/>
      <c r="BH217" s="118"/>
      <c r="BI217" s="118"/>
      <c r="BJ217" s="118"/>
      <c r="BK217" s="118"/>
      <c r="BL217" s="118"/>
      <c r="BM217" s="118"/>
      <c r="BN217" s="118"/>
      <c r="BO217" s="113"/>
      <c r="BP217" s="108"/>
      <c r="BQ217" s="108"/>
      <c r="BR217" s="108"/>
      <c r="BS217" s="108"/>
      <c r="BT217" s="108"/>
      <c r="BU217" s="108"/>
      <c r="BV217" s="108"/>
      <c r="BW217" s="108"/>
      <c r="BX217" s="108"/>
      <c r="BY217" s="108"/>
      <c r="BZ217" s="108"/>
      <c r="CA217" s="108"/>
      <c r="CB217" s="108"/>
      <c r="CC217" s="108"/>
      <c r="CD217" s="108"/>
      <c r="CE217" s="108"/>
      <c r="CF217" s="108"/>
      <c r="CG217" s="108"/>
      <c r="CH217" s="108"/>
      <c r="CI217" s="108"/>
      <c r="CJ217" s="108"/>
      <c r="CK217" s="108"/>
      <c r="CL217" s="108"/>
      <c r="CM217" s="108"/>
    </row>
    <row r="218" spans="2:91" s="4" customFormat="1" ht="20.100000000000001" customHeight="1">
      <c r="B218" s="29"/>
      <c r="C218" s="986"/>
      <c r="D218" s="987"/>
      <c r="E218" s="987"/>
      <c r="F218" s="987"/>
      <c r="G218" s="988"/>
      <c r="H218" s="986"/>
      <c r="I218" s="987"/>
      <c r="J218" s="987"/>
      <c r="K218" s="987"/>
      <c r="L218" s="988"/>
      <c r="M218" s="863"/>
      <c r="N218" s="864"/>
      <c r="O218" s="864"/>
      <c r="P218" s="864"/>
      <c r="Q218" s="864"/>
      <c r="R218" s="864"/>
      <c r="S218" s="864"/>
      <c r="T218" s="864"/>
      <c r="U218" s="864"/>
      <c r="V218" s="864"/>
      <c r="W218" s="864"/>
      <c r="X218" s="864"/>
      <c r="Y218" s="864"/>
      <c r="Z218" s="864"/>
      <c r="AA218" s="864"/>
      <c r="AB218" s="865"/>
      <c r="AC218" s="770"/>
      <c r="AD218" s="771"/>
      <c r="AE218" s="771"/>
      <c r="AF218" s="771"/>
      <c r="AG218" s="130" t="s">
        <v>157</v>
      </c>
      <c r="AH218" s="1182" t="s">
        <v>361</v>
      </c>
      <c r="AI218" s="923"/>
      <c r="AJ218" s="923"/>
      <c r="AK218" s="1183"/>
      <c r="AL218" s="25"/>
      <c r="AN218" s="118"/>
      <c r="AO218" s="118"/>
      <c r="AP218" s="118"/>
      <c r="AQ218" s="118"/>
      <c r="AR218" s="118"/>
      <c r="AS218" s="118"/>
      <c r="AT218" s="118"/>
      <c r="AU218" s="118"/>
      <c r="AV218" s="118"/>
      <c r="AW218" s="118"/>
      <c r="AX218" s="118"/>
      <c r="AY218" s="118"/>
      <c r="AZ218" s="118"/>
      <c r="BA218" s="118"/>
      <c r="BB218" s="118"/>
      <c r="BC218" s="118"/>
      <c r="BD218" s="118"/>
      <c r="BE218" s="118"/>
      <c r="BF218" s="118"/>
      <c r="BG218" s="118"/>
      <c r="BH218" s="118"/>
      <c r="BI218" s="118"/>
      <c r="BJ218" s="118"/>
      <c r="BK218" s="118"/>
      <c r="BL218" s="118"/>
      <c r="BM218" s="118"/>
      <c r="BN218" s="118"/>
      <c r="BO218" s="113"/>
      <c r="BP218" s="108"/>
      <c r="BQ218" s="108"/>
      <c r="BR218" s="108"/>
      <c r="BS218" s="108"/>
      <c r="BT218" s="108"/>
      <c r="BU218" s="108"/>
      <c r="BV218" s="108"/>
      <c r="BW218" s="108"/>
      <c r="BX218" s="108"/>
      <c r="BY218" s="108"/>
      <c r="BZ218" s="108"/>
      <c r="CA218" s="108"/>
      <c r="CB218" s="108"/>
      <c r="CC218" s="108"/>
      <c r="CD218" s="108"/>
      <c r="CE218" s="108"/>
      <c r="CF218" s="108"/>
      <c r="CG218" s="108"/>
      <c r="CH218" s="108"/>
      <c r="CI218" s="108"/>
      <c r="CJ218" s="108"/>
      <c r="CK218" s="108"/>
      <c r="CL218" s="108"/>
      <c r="CM218" s="108"/>
    </row>
    <row r="219" spans="2:91" s="4" customFormat="1" ht="20.100000000000001" customHeight="1">
      <c r="B219" s="29"/>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83"/>
      <c r="AN219" s="118"/>
      <c r="AO219" s="118"/>
      <c r="AP219" s="118"/>
      <c r="AQ219" s="118"/>
      <c r="AR219" s="118"/>
      <c r="AS219" s="118"/>
      <c r="AT219" s="118"/>
      <c r="AU219" s="118"/>
      <c r="AV219" s="118"/>
      <c r="AW219" s="118"/>
      <c r="AX219" s="118"/>
      <c r="AY219" s="118"/>
      <c r="AZ219" s="118"/>
      <c r="BA219" s="118"/>
      <c r="BB219" s="118"/>
      <c r="BC219" s="118"/>
      <c r="BD219" s="118"/>
      <c r="BE219" s="118"/>
      <c r="BF219" s="118"/>
      <c r="BG219" s="118"/>
      <c r="BH219" s="118"/>
      <c r="BI219" s="118"/>
      <c r="BJ219" s="118"/>
      <c r="BK219" s="118"/>
      <c r="BL219" s="118"/>
      <c r="BM219" s="118"/>
      <c r="BN219" s="118"/>
      <c r="BO219" s="113"/>
      <c r="BP219" s="108"/>
      <c r="BQ219" s="108"/>
      <c r="BR219" s="108"/>
      <c r="BS219" s="108"/>
      <c r="BT219" s="108"/>
      <c r="BU219" s="108"/>
      <c r="BV219" s="108"/>
      <c r="BW219" s="108"/>
      <c r="BX219" s="108"/>
      <c r="BY219" s="108"/>
      <c r="BZ219" s="108"/>
      <c r="CA219" s="108"/>
      <c r="CB219" s="108"/>
      <c r="CC219" s="108"/>
      <c r="CD219" s="108"/>
      <c r="CE219" s="108"/>
      <c r="CF219" s="108"/>
      <c r="CG219" s="108"/>
      <c r="CH219" s="108"/>
      <c r="CI219" s="108"/>
      <c r="CJ219" s="108"/>
      <c r="CK219" s="108"/>
      <c r="CL219" s="108"/>
      <c r="CM219" s="108"/>
    </row>
    <row r="220" spans="2:91" s="29" customFormat="1" ht="14.1" customHeight="1">
      <c r="B220" s="16"/>
      <c r="C220" s="179"/>
      <c r="D220" s="179"/>
      <c r="E220" s="179"/>
      <c r="F220" s="179"/>
      <c r="G220" s="179"/>
      <c r="H220" s="179"/>
      <c r="I220" s="179"/>
      <c r="J220" s="179"/>
      <c r="K220" s="179"/>
      <c r="L220" s="179"/>
      <c r="M220" s="179"/>
      <c r="N220" s="179"/>
      <c r="O220" s="179"/>
      <c r="P220" s="179"/>
      <c r="Q220" s="179"/>
      <c r="R220" s="179"/>
      <c r="S220" s="179"/>
      <c r="T220" s="179"/>
      <c r="U220" s="179"/>
      <c r="V220" s="179"/>
      <c r="W220" s="179"/>
      <c r="X220" s="179"/>
      <c r="Y220" s="179"/>
      <c r="Z220" s="179"/>
      <c r="AA220" s="179"/>
      <c r="AB220" s="179"/>
      <c r="AC220" s="179"/>
      <c r="AD220" s="179"/>
      <c r="AE220" s="179"/>
      <c r="AF220" s="179"/>
      <c r="AG220" s="179"/>
      <c r="AH220" s="179"/>
      <c r="AI220" s="179"/>
      <c r="AJ220" s="179"/>
      <c r="AK220" s="179"/>
      <c r="AN220" s="119"/>
      <c r="AO220" s="119"/>
      <c r="AP220" s="119"/>
      <c r="AQ220" s="119"/>
      <c r="AR220" s="119"/>
      <c r="AS220" s="119"/>
      <c r="AT220" s="119"/>
      <c r="AU220" s="119"/>
      <c r="AV220" s="119"/>
      <c r="AW220" s="119"/>
      <c r="AX220" s="119"/>
      <c r="AY220" s="119"/>
      <c r="AZ220" s="119"/>
      <c r="BA220" s="119"/>
      <c r="BB220" s="119"/>
      <c r="BC220" s="119"/>
      <c r="BD220" s="119"/>
      <c r="BE220" s="119"/>
      <c r="BF220" s="119"/>
      <c r="BG220" s="119"/>
      <c r="BH220" s="119"/>
      <c r="BI220" s="119"/>
      <c r="BJ220" s="119"/>
      <c r="BK220" s="119"/>
      <c r="BL220" s="119"/>
      <c r="BM220" s="119"/>
      <c r="BN220" s="119"/>
      <c r="BO220" s="115"/>
      <c r="BP220" s="110"/>
      <c r="BQ220" s="110"/>
      <c r="BR220" s="110"/>
      <c r="BS220" s="110"/>
      <c r="BT220" s="110"/>
      <c r="BU220" s="110"/>
      <c r="BV220" s="110"/>
      <c r="BW220" s="110"/>
      <c r="BX220" s="110"/>
      <c r="BY220" s="110"/>
      <c r="BZ220" s="110"/>
      <c r="CA220" s="110"/>
      <c r="CB220" s="110"/>
      <c r="CC220" s="110"/>
      <c r="CD220" s="110"/>
      <c r="CE220" s="110"/>
      <c r="CF220" s="110"/>
      <c r="CG220" s="110"/>
      <c r="CH220" s="110"/>
      <c r="CI220" s="110"/>
      <c r="CJ220" s="110"/>
      <c r="CK220" s="110"/>
      <c r="CL220" s="110"/>
      <c r="CM220" s="110"/>
    </row>
    <row r="221" spans="2:91" s="29" customFormat="1" ht="14.1" customHeight="1">
      <c r="B221" s="2" t="s">
        <v>946</v>
      </c>
      <c r="C221" s="3"/>
      <c r="D221" s="3"/>
      <c r="E221" s="3"/>
      <c r="F221" s="16"/>
      <c r="G221" s="16"/>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N221" s="119"/>
      <c r="AO221" s="119"/>
      <c r="AP221" s="119"/>
      <c r="AQ221" s="119"/>
      <c r="AR221" s="119"/>
      <c r="AS221" s="119"/>
      <c r="AT221" s="119"/>
      <c r="AU221" s="119"/>
      <c r="AV221" s="119"/>
      <c r="AW221" s="119"/>
      <c r="AX221" s="119"/>
      <c r="AY221" s="119"/>
      <c r="AZ221" s="119"/>
      <c r="BA221" s="119"/>
      <c r="BB221" s="119"/>
      <c r="BC221" s="119"/>
      <c r="BD221" s="119"/>
      <c r="BE221" s="119"/>
      <c r="BF221" s="119"/>
      <c r="BG221" s="119"/>
      <c r="BH221" s="119"/>
      <c r="BI221" s="119"/>
      <c r="BJ221" s="119"/>
      <c r="BK221" s="119"/>
      <c r="BL221" s="119"/>
      <c r="BM221" s="119"/>
      <c r="BN221" s="119"/>
      <c r="BO221" s="115"/>
      <c r="BP221" s="110"/>
      <c r="BQ221" s="110"/>
      <c r="BR221" s="110"/>
      <c r="BS221" s="110"/>
      <c r="BT221" s="110"/>
      <c r="BU221" s="110"/>
      <c r="BV221" s="110"/>
      <c r="BW221" s="110"/>
      <c r="BX221" s="110"/>
      <c r="BY221" s="110"/>
      <c r="BZ221" s="110"/>
      <c r="CA221" s="110"/>
      <c r="CB221" s="110"/>
      <c r="CC221" s="110"/>
      <c r="CD221" s="110"/>
      <c r="CE221" s="110"/>
      <c r="CF221" s="110"/>
      <c r="CG221" s="110"/>
      <c r="CH221" s="110"/>
      <c r="CI221" s="110"/>
      <c r="CJ221" s="110"/>
      <c r="CK221" s="110"/>
      <c r="CL221" s="110"/>
      <c r="CM221" s="110"/>
    </row>
    <row r="222" spans="2:91" s="29" customFormat="1" ht="14.1" customHeight="1">
      <c r="B222" s="16"/>
      <c r="C222" s="3" t="s">
        <v>60</v>
      </c>
      <c r="D222" s="3"/>
      <c r="E222" s="3"/>
      <c r="F222" s="16"/>
      <c r="G222" s="16"/>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M222" s="33"/>
      <c r="AN222" s="119"/>
      <c r="AO222" s="119"/>
      <c r="AP222" s="119"/>
      <c r="AQ222" s="119"/>
      <c r="AR222" s="119"/>
      <c r="AS222" s="119"/>
      <c r="AT222" s="119"/>
      <c r="AU222" s="119"/>
      <c r="AV222" s="119"/>
      <c r="AW222" s="119"/>
      <c r="AX222" s="119"/>
      <c r="AY222" s="119"/>
      <c r="AZ222" s="119"/>
      <c r="BA222" s="119"/>
      <c r="BB222" s="119"/>
      <c r="BC222" s="119"/>
      <c r="BD222" s="119"/>
      <c r="BE222" s="119"/>
      <c r="BF222" s="119"/>
      <c r="BG222" s="119"/>
      <c r="BH222" s="119"/>
      <c r="BI222" s="119"/>
      <c r="BJ222" s="119"/>
      <c r="BK222" s="119"/>
      <c r="BL222" s="119"/>
      <c r="BM222" s="119"/>
      <c r="BN222" s="119"/>
      <c r="BO222" s="115"/>
      <c r="BP222" s="110"/>
      <c r="BQ222" s="110"/>
      <c r="BR222" s="110"/>
      <c r="BS222" s="110"/>
      <c r="BT222" s="110"/>
      <c r="BU222" s="110"/>
      <c r="BV222" s="110"/>
      <c r="BW222" s="110"/>
      <c r="BX222" s="110"/>
      <c r="BY222" s="110"/>
      <c r="BZ222" s="110"/>
      <c r="CA222" s="110"/>
      <c r="CB222" s="110"/>
      <c r="CC222" s="110"/>
      <c r="CD222" s="110"/>
      <c r="CE222" s="110"/>
      <c r="CF222" s="110"/>
      <c r="CG222" s="110"/>
      <c r="CH222" s="110"/>
      <c r="CI222" s="110"/>
      <c r="CJ222" s="110"/>
      <c r="CK222" s="110"/>
      <c r="CL222" s="110"/>
      <c r="CM222" s="110"/>
    </row>
    <row r="223" spans="2:91" s="29" customFormat="1" ht="14.1" customHeight="1">
      <c r="B223" s="16"/>
      <c r="C223" s="144" t="s">
        <v>376</v>
      </c>
      <c r="D223" s="145"/>
      <c r="E223" s="145"/>
      <c r="F223" s="145"/>
      <c r="G223" s="146"/>
      <c r="H223" s="144" t="s">
        <v>378</v>
      </c>
      <c r="I223" s="145"/>
      <c r="J223" s="145"/>
      <c r="K223" s="145"/>
      <c r="L223" s="146"/>
      <c r="M223" s="859" t="s">
        <v>174</v>
      </c>
      <c r="N223" s="1079"/>
      <c r="O223" s="144" t="s">
        <v>208</v>
      </c>
      <c r="P223" s="145"/>
      <c r="Q223" s="146"/>
      <c r="R223" s="144" t="s">
        <v>206</v>
      </c>
      <c r="S223" s="145"/>
      <c r="T223" s="145"/>
      <c r="U223" s="145"/>
      <c r="V223" s="145"/>
      <c r="W223" s="146"/>
      <c r="X223" s="144" t="s">
        <v>207</v>
      </c>
      <c r="Y223" s="145"/>
      <c r="Z223" s="145"/>
      <c r="AA223" s="146"/>
      <c r="AB223" s="144" t="s">
        <v>209</v>
      </c>
      <c r="AC223" s="145"/>
      <c r="AD223" s="145"/>
      <c r="AE223" s="145"/>
      <c r="AF223" s="145"/>
      <c r="AG223" s="145"/>
      <c r="AH223" s="145"/>
      <c r="AI223" s="146"/>
      <c r="AJ223" s="16"/>
      <c r="AK223" s="117"/>
      <c r="AM223" s="33"/>
      <c r="AN223" s="119"/>
      <c r="AO223" s="119"/>
      <c r="AP223" s="119"/>
      <c r="AQ223" s="119"/>
      <c r="AR223" s="119"/>
      <c r="AS223" s="119"/>
      <c r="AT223" s="119"/>
      <c r="AU223" s="119"/>
      <c r="AV223" s="119"/>
      <c r="AW223" s="119"/>
      <c r="AX223" s="119"/>
      <c r="AY223" s="119"/>
      <c r="AZ223" s="119"/>
      <c r="BA223" s="119"/>
      <c r="BB223" s="119"/>
      <c r="BC223" s="119"/>
      <c r="BD223" s="119"/>
      <c r="BE223" s="119"/>
      <c r="BF223" s="119"/>
      <c r="BG223" s="119"/>
      <c r="BH223" s="119"/>
      <c r="BI223" s="119"/>
      <c r="BJ223" s="119"/>
      <c r="BK223" s="119"/>
      <c r="BL223" s="119"/>
      <c r="BM223" s="119"/>
      <c r="BN223" s="119"/>
      <c r="BO223" s="115"/>
      <c r="BP223" s="110"/>
      <c r="BQ223" s="110"/>
      <c r="BR223" s="110"/>
      <c r="BS223" s="110"/>
      <c r="BT223" s="110"/>
      <c r="BU223" s="110"/>
      <c r="BV223" s="110"/>
      <c r="BW223" s="110"/>
      <c r="BX223" s="110"/>
      <c r="BY223" s="110"/>
      <c r="BZ223" s="110"/>
      <c r="CA223" s="110"/>
      <c r="CB223" s="110"/>
      <c r="CC223" s="110"/>
      <c r="CD223" s="110"/>
      <c r="CE223" s="110"/>
      <c r="CF223" s="110"/>
      <c r="CG223" s="110"/>
      <c r="CH223" s="110"/>
      <c r="CI223" s="110"/>
      <c r="CJ223" s="110"/>
      <c r="CK223" s="110"/>
      <c r="CL223" s="110"/>
      <c r="CM223" s="110"/>
    </row>
    <row r="224" spans="2:91" s="29" customFormat="1" ht="20.100000000000001" customHeight="1">
      <c r="B224" s="16"/>
      <c r="C224" s="83" t="s">
        <v>212</v>
      </c>
      <c r="D224" s="904" t="s">
        <v>100</v>
      </c>
      <c r="E224" s="905"/>
      <c r="F224" s="905"/>
      <c r="G224" s="906"/>
      <c r="H224" s="904" t="s">
        <v>106</v>
      </c>
      <c r="I224" s="905"/>
      <c r="J224" s="905"/>
      <c r="K224" s="905"/>
      <c r="L224" s="906"/>
      <c r="M224" s="904" t="s">
        <v>221</v>
      </c>
      <c r="N224" s="906"/>
      <c r="O224" s="1195" t="s">
        <v>160</v>
      </c>
      <c r="P224" s="1172"/>
      <c r="Q224" s="128" t="s">
        <v>310</v>
      </c>
      <c r="R224" s="1184" t="s">
        <v>867</v>
      </c>
      <c r="S224" s="1185"/>
      <c r="T224" s="1185"/>
      <c r="U224" s="1185"/>
      <c r="V224" s="1185"/>
      <c r="W224" s="1186"/>
      <c r="X224" s="904" t="s">
        <v>8</v>
      </c>
      <c r="Y224" s="905"/>
      <c r="Z224" s="905"/>
      <c r="AA224" s="906"/>
      <c r="AB224" s="904" t="s">
        <v>298</v>
      </c>
      <c r="AC224" s="905"/>
      <c r="AD224" s="905"/>
      <c r="AE224" s="905"/>
      <c r="AF224" s="905"/>
      <c r="AG224" s="905"/>
      <c r="AH224" s="905"/>
      <c r="AI224" s="906"/>
      <c r="AJ224" s="16"/>
      <c r="AK224" s="117"/>
      <c r="AM224" s="33"/>
      <c r="AN224" s="119"/>
      <c r="AO224" s="119"/>
      <c r="AP224" s="119"/>
      <c r="AQ224" s="119"/>
      <c r="AR224" s="119"/>
      <c r="AS224" s="119"/>
      <c r="AT224" s="119"/>
      <c r="AU224" s="119"/>
      <c r="AV224" s="119"/>
      <c r="AW224" s="119"/>
      <c r="AX224" s="119"/>
      <c r="AY224" s="119"/>
      <c r="AZ224" s="119"/>
      <c r="BA224" s="119"/>
      <c r="BB224" s="119"/>
      <c r="BC224" s="119"/>
      <c r="BD224" s="119"/>
      <c r="BE224" s="119"/>
      <c r="BF224" s="119"/>
      <c r="BG224" s="119"/>
      <c r="BH224" s="119"/>
      <c r="BI224" s="119"/>
      <c r="BJ224" s="119"/>
      <c r="BK224" s="119"/>
      <c r="BL224" s="119"/>
      <c r="BM224" s="119"/>
      <c r="BN224" s="119"/>
      <c r="BO224" s="115"/>
      <c r="BP224" s="110"/>
      <c r="BQ224" s="110"/>
      <c r="BR224" s="110"/>
      <c r="BS224" s="110"/>
      <c r="BT224" s="110"/>
      <c r="BU224" s="110"/>
      <c r="BV224" s="110"/>
      <c r="BW224" s="110"/>
      <c r="BX224" s="110"/>
      <c r="BY224" s="110"/>
      <c r="BZ224" s="110"/>
      <c r="CA224" s="110"/>
      <c r="CB224" s="110"/>
      <c r="CC224" s="110"/>
      <c r="CD224" s="110"/>
      <c r="CE224" s="110"/>
      <c r="CF224" s="110"/>
      <c r="CG224" s="110"/>
      <c r="CH224" s="110"/>
      <c r="CI224" s="110"/>
      <c r="CJ224" s="110"/>
      <c r="CK224" s="110"/>
      <c r="CL224" s="110"/>
      <c r="CM224" s="110"/>
    </row>
    <row r="225" spans="1:91" s="29" customFormat="1" ht="20.100000000000001" customHeight="1">
      <c r="B225" s="16"/>
      <c r="C225" s="775"/>
      <c r="D225" s="776"/>
      <c r="E225" s="776"/>
      <c r="F225" s="776"/>
      <c r="G225" s="777"/>
      <c r="H225" s="775"/>
      <c r="I225" s="776"/>
      <c r="J225" s="776"/>
      <c r="K225" s="776"/>
      <c r="L225" s="777"/>
      <c r="M225" s="1064" t="s">
        <v>360</v>
      </c>
      <c r="N225" s="1066"/>
      <c r="O225" s="1080"/>
      <c r="P225" s="1081"/>
      <c r="Q225" s="6" t="s">
        <v>310</v>
      </c>
      <c r="R225" s="863" t="s">
        <v>162</v>
      </c>
      <c r="S225" s="864"/>
      <c r="T225" s="864"/>
      <c r="U225" s="864"/>
      <c r="V225" s="864"/>
      <c r="W225" s="865"/>
      <c r="X225" s="863" t="s">
        <v>158</v>
      </c>
      <c r="Y225" s="864"/>
      <c r="Z225" s="864"/>
      <c r="AA225" s="865"/>
      <c r="AB225" s="1218"/>
      <c r="AC225" s="1219"/>
      <c r="AD225" s="1219"/>
      <c r="AE225" s="1219"/>
      <c r="AF225" s="1219"/>
      <c r="AG225" s="1219"/>
      <c r="AH225" s="1219"/>
      <c r="AI225" s="1220"/>
      <c r="AJ225" s="16"/>
      <c r="AK225" s="117"/>
      <c r="AM225" s="33"/>
      <c r="AN225" s="119"/>
      <c r="AO225" s="119"/>
      <c r="AP225" s="119"/>
      <c r="AQ225" s="119"/>
      <c r="AR225" s="119"/>
      <c r="AS225" s="119"/>
      <c r="AT225" s="119"/>
      <c r="AU225" s="119"/>
      <c r="AV225" s="119"/>
      <c r="AW225" s="119"/>
      <c r="AX225" s="119"/>
      <c r="AY225" s="119"/>
      <c r="AZ225" s="119"/>
      <c r="BA225" s="119"/>
      <c r="BB225" s="119"/>
      <c r="BC225" s="119"/>
      <c r="BD225" s="119"/>
      <c r="BE225" s="119"/>
      <c r="BF225" s="119"/>
      <c r="BG225" s="119"/>
      <c r="BH225" s="119"/>
      <c r="BI225" s="119"/>
      <c r="BJ225" s="119"/>
      <c r="BK225" s="119"/>
      <c r="BL225" s="119"/>
      <c r="BM225" s="119"/>
      <c r="BN225" s="119"/>
      <c r="BO225" s="115"/>
      <c r="BP225" s="110"/>
      <c r="BQ225" s="110"/>
      <c r="BR225" s="110"/>
      <c r="BS225" s="110"/>
      <c r="BT225" s="110"/>
      <c r="BU225" s="110"/>
      <c r="BV225" s="110"/>
      <c r="BW225" s="110"/>
      <c r="BX225" s="110"/>
      <c r="BY225" s="110"/>
      <c r="BZ225" s="110"/>
      <c r="CA225" s="110"/>
      <c r="CB225" s="110"/>
      <c r="CC225" s="110"/>
      <c r="CD225" s="110"/>
      <c r="CE225" s="110"/>
      <c r="CF225" s="110"/>
      <c r="CG225" s="110"/>
      <c r="CH225" s="110"/>
      <c r="CI225" s="110"/>
      <c r="CJ225" s="110"/>
      <c r="CK225" s="110"/>
      <c r="CL225" s="110"/>
      <c r="CM225" s="110"/>
    </row>
    <row r="226" spans="1:91" s="29" customFormat="1" ht="20.100000000000001" customHeight="1">
      <c r="B226" s="16"/>
      <c r="C226" s="863"/>
      <c r="D226" s="864"/>
      <c r="E226" s="864"/>
      <c r="F226" s="864"/>
      <c r="G226" s="865"/>
      <c r="H226" s="863"/>
      <c r="I226" s="864"/>
      <c r="J226" s="864"/>
      <c r="K226" s="864"/>
      <c r="L226" s="865"/>
      <c r="M226" s="832" t="s">
        <v>360</v>
      </c>
      <c r="N226" s="833"/>
      <c r="O226" s="1080"/>
      <c r="P226" s="1081"/>
      <c r="Q226" s="6" t="s">
        <v>310</v>
      </c>
      <c r="R226" s="863" t="s">
        <v>162</v>
      </c>
      <c r="S226" s="864"/>
      <c r="T226" s="864"/>
      <c r="U226" s="864"/>
      <c r="V226" s="864"/>
      <c r="W226" s="865"/>
      <c r="X226" s="863" t="s">
        <v>158</v>
      </c>
      <c r="Y226" s="864"/>
      <c r="Z226" s="864"/>
      <c r="AA226" s="865"/>
      <c r="AB226" s="1061"/>
      <c r="AC226" s="1062"/>
      <c r="AD226" s="1062"/>
      <c r="AE226" s="1062"/>
      <c r="AF226" s="1062"/>
      <c r="AG226" s="1062"/>
      <c r="AH226" s="1062"/>
      <c r="AI226" s="1063"/>
      <c r="AJ226" s="16"/>
      <c r="AK226" s="117"/>
      <c r="AM226" s="33"/>
      <c r="AN226" s="119"/>
      <c r="AO226" s="119"/>
      <c r="AP226" s="119"/>
      <c r="AQ226" s="119"/>
      <c r="AR226" s="119"/>
      <c r="AS226" s="119"/>
      <c r="AT226" s="119"/>
      <c r="AU226" s="119"/>
      <c r="AV226" s="119"/>
      <c r="AW226" s="119"/>
      <c r="AX226" s="119"/>
      <c r="AY226" s="119"/>
      <c r="AZ226" s="119"/>
      <c r="BA226" s="119"/>
      <c r="BB226" s="119"/>
      <c r="BC226" s="119"/>
      <c r="BD226" s="119"/>
      <c r="BE226" s="119"/>
      <c r="BF226" s="119"/>
      <c r="BG226" s="119"/>
      <c r="BH226" s="119"/>
      <c r="BI226" s="119"/>
      <c r="BJ226" s="119"/>
      <c r="BK226" s="119"/>
      <c r="BL226" s="119"/>
      <c r="BM226" s="119"/>
      <c r="BN226" s="119"/>
      <c r="BO226" s="115"/>
      <c r="BP226" s="110"/>
      <c r="BQ226" s="110"/>
      <c r="BR226" s="110"/>
      <c r="BS226" s="110"/>
      <c r="BT226" s="110"/>
      <c r="BU226" s="110"/>
      <c r="BV226" s="110"/>
      <c r="BW226" s="110"/>
      <c r="BX226" s="110"/>
      <c r="BY226" s="110"/>
      <c r="BZ226" s="110"/>
      <c r="CA226" s="110"/>
      <c r="CB226" s="110"/>
      <c r="CC226" s="110"/>
      <c r="CD226" s="110"/>
      <c r="CE226" s="110"/>
      <c r="CF226" s="110"/>
      <c r="CG226" s="110"/>
      <c r="CH226" s="110"/>
      <c r="CI226" s="110"/>
      <c r="CJ226" s="110"/>
      <c r="CK226" s="110"/>
      <c r="CL226" s="110"/>
      <c r="CM226" s="110"/>
    </row>
    <row r="227" spans="1:91" s="29" customFormat="1" ht="20.100000000000001" customHeight="1">
      <c r="B227" s="16"/>
      <c r="C227" s="863"/>
      <c r="D227" s="864"/>
      <c r="E227" s="864"/>
      <c r="F227" s="864"/>
      <c r="G227" s="865"/>
      <c r="H227" s="863"/>
      <c r="I227" s="864"/>
      <c r="J227" s="864"/>
      <c r="K227" s="864"/>
      <c r="L227" s="865"/>
      <c r="M227" s="832" t="s">
        <v>360</v>
      </c>
      <c r="N227" s="833"/>
      <c r="O227" s="1080"/>
      <c r="P227" s="1081"/>
      <c r="Q227" s="6" t="s">
        <v>310</v>
      </c>
      <c r="R227" s="863" t="s">
        <v>162</v>
      </c>
      <c r="S227" s="864"/>
      <c r="T227" s="864"/>
      <c r="U227" s="864"/>
      <c r="V227" s="864"/>
      <c r="W227" s="865"/>
      <c r="X227" s="863" t="s">
        <v>158</v>
      </c>
      <c r="Y227" s="864"/>
      <c r="Z227" s="864"/>
      <c r="AA227" s="865"/>
      <c r="AB227" s="1061"/>
      <c r="AC227" s="1062"/>
      <c r="AD227" s="1062"/>
      <c r="AE227" s="1062"/>
      <c r="AF227" s="1062"/>
      <c r="AG227" s="1062"/>
      <c r="AH227" s="1062"/>
      <c r="AI227" s="1063"/>
      <c r="AJ227" s="16"/>
      <c r="AK227" s="117"/>
      <c r="AM227" s="33"/>
      <c r="AN227" s="119"/>
      <c r="AO227" s="119"/>
      <c r="AP227" s="119"/>
      <c r="AQ227" s="119"/>
      <c r="AR227" s="119"/>
      <c r="AS227" s="119"/>
      <c r="AT227" s="119"/>
      <c r="AU227" s="119"/>
      <c r="AV227" s="119"/>
      <c r="AW227" s="119"/>
      <c r="AX227" s="119"/>
      <c r="AY227" s="119"/>
      <c r="AZ227" s="119"/>
      <c r="BA227" s="119"/>
      <c r="BB227" s="119"/>
      <c r="BC227" s="119"/>
      <c r="BD227" s="119"/>
      <c r="BE227" s="119"/>
      <c r="BF227" s="119"/>
      <c r="BG227" s="119"/>
      <c r="BH227" s="119"/>
      <c r="BI227" s="119"/>
      <c r="BJ227" s="119"/>
      <c r="BK227" s="119"/>
      <c r="BL227" s="119"/>
      <c r="BM227" s="119"/>
      <c r="BN227" s="119"/>
      <c r="BO227" s="115"/>
      <c r="BP227" s="110"/>
      <c r="BQ227" s="110"/>
      <c r="BR227" s="110"/>
      <c r="BS227" s="110"/>
      <c r="BT227" s="110"/>
      <c r="BU227" s="110"/>
      <c r="BV227" s="110"/>
      <c r="BW227" s="110"/>
      <c r="BX227" s="110"/>
      <c r="BY227" s="110"/>
      <c r="BZ227" s="110"/>
      <c r="CA227" s="110"/>
      <c r="CB227" s="110"/>
      <c r="CC227" s="110"/>
      <c r="CD227" s="110"/>
      <c r="CE227" s="110"/>
      <c r="CF227" s="110"/>
      <c r="CG227" s="110"/>
      <c r="CH227" s="110"/>
      <c r="CI227" s="110"/>
      <c r="CJ227" s="110"/>
      <c r="CK227" s="110"/>
      <c r="CL227" s="110"/>
      <c r="CM227" s="110"/>
    </row>
    <row r="228" spans="1:91" s="16" customFormat="1" ht="20.100000000000001" customHeight="1">
      <c r="B228" s="124"/>
      <c r="C228" s="863"/>
      <c r="D228" s="864"/>
      <c r="E228" s="864"/>
      <c r="F228" s="864"/>
      <c r="G228" s="865"/>
      <c r="H228" s="863"/>
      <c r="I228" s="864"/>
      <c r="J228" s="864"/>
      <c r="K228" s="864"/>
      <c r="L228" s="865"/>
      <c r="M228" s="832" t="s">
        <v>360</v>
      </c>
      <c r="N228" s="833"/>
      <c r="O228" s="1080"/>
      <c r="P228" s="1081"/>
      <c r="Q228" s="6" t="s">
        <v>310</v>
      </c>
      <c r="R228" s="863" t="s">
        <v>162</v>
      </c>
      <c r="S228" s="864"/>
      <c r="T228" s="864"/>
      <c r="U228" s="864"/>
      <c r="V228" s="864"/>
      <c r="W228" s="865"/>
      <c r="X228" s="863" t="s">
        <v>158</v>
      </c>
      <c r="Y228" s="864"/>
      <c r="Z228" s="864"/>
      <c r="AA228" s="865"/>
      <c r="AB228" s="1061"/>
      <c r="AC228" s="1062"/>
      <c r="AD228" s="1062"/>
      <c r="AE228" s="1062"/>
      <c r="AF228" s="1062"/>
      <c r="AG228" s="1062"/>
      <c r="AH228" s="1062"/>
      <c r="AI228" s="1063"/>
      <c r="AK228" s="117"/>
      <c r="AM228" s="33"/>
      <c r="AN228" s="117"/>
      <c r="AO228" s="117"/>
      <c r="AP228" s="117"/>
      <c r="AQ228" s="117"/>
      <c r="AR228" s="117"/>
      <c r="AS228" s="117"/>
      <c r="AT228" s="117"/>
      <c r="AU228" s="117"/>
      <c r="AV228" s="117"/>
      <c r="AW228" s="117"/>
      <c r="AX228" s="117"/>
      <c r="AY228" s="117"/>
      <c r="AZ228" s="117"/>
      <c r="BA228" s="117"/>
      <c r="BB228" s="117"/>
      <c r="BC228" s="117"/>
      <c r="BD228" s="117"/>
      <c r="BE228" s="117"/>
      <c r="BF228" s="117"/>
      <c r="BG228" s="117"/>
      <c r="BH228" s="117"/>
      <c r="BI228" s="117"/>
      <c r="BJ228" s="117"/>
      <c r="BK228" s="117"/>
      <c r="BL228" s="117"/>
      <c r="BM228" s="117"/>
      <c r="BN228" s="117"/>
      <c r="BO228" s="114"/>
      <c r="BP228" s="109"/>
      <c r="BQ228" s="109"/>
      <c r="BR228" s="109"/>
      <c r="BS228" s="109"/>
      <c r="BT228" s="109"/>
      <c r="BU228" s="109"/>
      <c r="BV228" s="109"/>
      <c r="BW228" s="109"/>
      <c r="BX228" s="109"/>
      <c r="BY228" s="109"/>
      <c r="BZ228" s="109"/>
      <c r="CA228" s="109"/>
      <c r="CB228" s="109"/>
      <c r="CC228" s="109"/>
      <c r="CD228" s="109"/>
      <c r="CE228" s="109"/>
      <c r="CF228" s="109"/>
      <c r="CG228" s="109"/>
      <c r="CH228" s="109"/>
      <c r="CI228" s="109"/>
      <c r="CJ228" s="109"/>
      <c r="CK228" s="109"/>
      <c r="CL228" s="109"/>
      <c r="CM228" s="109"/>
    </row>
    <row r="229" spans="1:91" s="16" customFormat="1" ht="20.100000000000001" customHeight="1">
      <c r="C229" s="863"/>
      <c r="D229" s="864"/>
      <c r="E229" s="864"/>
      <c r="F229" s="864"/>
      <c r="G229" s="865"/>
      <c r="H229" s="863"/>
      <c r="I229" s="864"/>
      <c r="J229" s="864"/>
      <c r="K229" s="864"/>
      <c r="L229" s="865"/>
      <c r="M229" s="832" t="s">
        <v>360</v>
      </c>
      <c r="N229" s="833"/>
      <c r="O229" s="1080"/>
      <c r="P229" s="1081"/>
      <c r="Q229" s="6" t="s">
        <v>310</v>
      </c>
      <c r="R229" s="863" t="s">
        <v>162</v>
      </c>
      <c r="S229" s="864"/>
      <c r="T229" s="864"/>
      <c r="U229" s="864"/>
      <c r="V229" s="864"/>
      <c r="W229" s="865"/>
      <c r="X229" s="863" t="s">
        <v>158</v>
      </c>
      <c r="Y229" s="864"/>
      <c r="Z229" s="864"/>
      <c r="AA229" s="865"/>
      <c r="AB229" s="1061"/>
      <c r="AC229" s="1062"/>
      <c r="AD229" s="1062"/>
      <c r="AE229" s="1062"/>
      <c r="AF229" s="1062"/>
      <c r="AG229" s="1062"/>
      <c r="AH229" s="1062"/>
      <c r="AI229" s="1063"/>
      <c r="AK229" s="117"/>
      <c r="AM229" s="33"/>
      <c r="AN229" s="117"/>
      <c r="AO229" s="117"/>
      <c r="AP229" s="117"/>
      <c r="AQ229" s="117"/>
      <c r="AR229" s="117"/>
      <c r="AS229" s="117"/>
      <c r="AT229" s="117"/>
      <c r="AU229" s="117"/>
      <c r="AV229" s="117"/>
      <c r="AW229" s="117"/>
      <c r="AX229" s="117"/>
      <c r="AY229" s="117"/>
      <c r="AZ229" s="117"/>
      <c r="BA229" s="117"/>
      <c r="BB229" s="117"/>
      <c r="BC229" s="117"/>
      <c r="BD229" s="117"/>
      <c r="BE229" s="117"/>
      <c r="BF229" s="117"/>
      <c r="BG229" s="117"/>
      <c r="BH229" s="117"/>
      <c r="BI229" s="117"/>
      <c r="BJ229" s="117"/>
      <c r="BK229" s="117"/>
      <c r="BL229" s="117"/>
      <c r="BM229" s="117"/>
      <c r="BN229" s="117"/>
      <c r="BO229" s="114"/>
      <c r="BP229" s="109"/>
      <c r="BQ229" s="109"/>
      <c r="BR229" s="109"/>
      <c r="BS229" s="109"/>
      <c r="BT229" s="109"/>
      <c r="BU229" s="109"/>
      <c r="BV229" s="109"/>
      <c r="BW229" s="109"/>
      <c r="BX229" s="109"/>
      <c r="BY229" s="109"/>
      <c r="BZ229" s="109"/>
      <c r="CA229" s="109"/>
      <c r="CB229" s="109"/>
      <c r="CC229" s="109"/>
      <c r="CD229" s="109"/>
      <c r="CE229" s="109"/>
      <c r="CF229" s="109"/>
      <c r="CG229" s="109"/>
      <c r="CH229" s="109"/>
      <c r="CI229" s="109"/>
      <c r="CJ229" s="109"/>
      <c r="CK229" s="109"/>
      <c r="CL229" s="109"/>
      <c r="CM229" s="109"/>
    </row>
    <row r="230" spans="1:91" s="16" customFormat="1" ht="20.100000000000001" customHeight="1">
      <c r="B230" s="4"/>
      <c r="C230" s="986"/>
      <c r="D230" s="987"/>
      <c r="E230" s="987"/>
      <c r="F230" s="987"/>
      <c r="G230" s="988"/>
      <c r="H230" s="986"/>
      <c r="I230" s="987"/>
      <c r="J230" s="987"/>
      <c r="K230" s="987"/>
      <c r="L230" s="988"/>
      <c r="M230" s="1182" t="s">
        <v>360</v>
      </c>
      <c r="N230" s="1183"/>
      <c r="O230" s="1080"/>
      <c r="P230" s="1081"/>
      <c r="Q230" s="6" t="s">
        <v>310</v>
      </c>
      <c r="R230" s="863" t="s">
        <v>162</v>
      </c>
      <c r="S230" s="864"/>
      <c r="T230" s="864"/>
      <c r="U230" s="864"/>
      <c r="V230" s="864"/>
      <c r="W230" s="865"/>
      <c r="X230" s="863" t="s">
        <v>158</v>
      </c>
      <c r="Y230" s="864"/>
      <c r="Z230" s="864"/>
      <c r="AA230" s="865"/>
      <c r="AB230" s="1178"/>
      <c r="AC230" s="1179"/>
      <c r="AD230" s="1179"/>
      <c r="AE230" s="1179"/>
      <c r="AF230" s="1179"/>
      <c r="AG230" s="1179"/>
      <c r="AH230" s="1179"/>
      <c r="AI230" s="1180"/>
      <c r="AK230" s="119"/>
      <c r="AM230" s="33"/>
      <c r="AN230" s="117"/>
      <c r="AO230" s="117"/>
      <c r="AP230" s="117"/>
      <c r="AQ230" s="117"/>
      <c r="AR230" s="117"/>
      <c r="AS230" s="117"/>
      <c r="AT230" s="117"/>
      <c r="AU230" s="117"/>
      <c r="AV230" s="117"/>
      <c r="AW230" s="117"/>
      <c r="AX230" s="117"/>
      <c r="AY230" s="117"/>
      <c r="AZ230" s="117"/>
      <c r="BA230" s="117"/>
      <c r="BB230" s="117"/>
      <c r="BC230" s="117"/>
      <c r="BD230" s="117"/>
      <c r="BE230" s="117"/>
      <c r="BF230" s="117"/>
      <c r="BG230" s="117"/>
      <c r="BH230" s="117"/>
      <c r="BI230" s="117"/>
      <c r="BJ230" s="117"/>
      <c r="BK230" s="117"/>
      <c r="BL230" s="117"/>
      <c r="BM230" s="117"/>
      <c r="BN230" s="117"/>
      <c r="BO230" s="114"/>
      <c r="BP230" s="109"/>
      <c r="BQ230" s="109"/>
      <c r="BR230" s="109"/>
      <c r="BS230" s="109"/>
      <c r="BT230" s="109"/>
      <c r="BU230" s="109"/>
      <c r="BV230" s="109"/>
      <c r="BW230" s="109"/>
      <c r="BX230" s="109"/>
      <c r="BY230" s="109"/>
      <c r="BZ230" s="109"/>
      <c r="CA230" s="109"/>
      <c r="CB230" s="109"/>
      <c r="CC230" s="109"/>
      <c r="CD230" s="109"/>
      <c r="CE230" s="109"/>
      <c r="CF230" s="109"/>
      <c r="CG230" s="109"/>
      <c r="CH230" s="109"/>
      <c r="CI230" s="109"/>
      <c r="CJ230" s="109"/>
      <c r="CK230" s="109"/>
      <c r="CL230" s="109"/>
      <c r="CM230" s="109"/>
    </row>
    <row r="231" spans="1:91" s="16" customFormat="1" ht="14.1" customHeight="1">
      <c r="B231" s="4"/>
      <c r="C231" s="44" t="s">
        <v>437</v>
      </c>
      <c r="D231" s="29"/>
      <c r="E231" s="29"/>
      <c r="F231" s="29"/>
      <c r="G231" s="29"/>
      <c r="H231" s="29"/>
      <c r="I231" s="29"/>
      <c r="J231" s="29"/>
      <c r="K231" s="29"/>
      <c r="L231" s="29"/>
      <c r="M231" s="29"/>
      <c r="N231" s="29"/>
      <c r="O231" s="29"/>
      <c r="P231" s="29"/>
      <c r="Q231" s="29"/>
      <c r="R231" s="29"/>
      <c r="S231" s="29"/>
      <c r="T231" s="29"/>
      <c r="U231" s="29"/>
      <c r="V231" s="29"/>
      <c r="W231" s="29"/>
      <c r="X231" s="29"/>
      <c r="Y231" s="29"/>
      <c r="Z231" s="29"/>
      <c r="AA231" s="29"/>
      <c r="AB231" s="29"/>
      <c r="AC231" s="29"/>
      <c r="AD231" s="29"/>
      <c r="AE231" s="29"/>
      <c r="AF231" s="29"/>
      <c r="AG231" s="29"/>
      <c r="AH231" s="29"/>
      <c r="AI231" s="29"/>
      <c r="AJ231" s="29"/>
      <c r="AK231" s="29"/>
      <c r="AM231" s="33"/>
      <c r="AN231" s="117"/>
      <c r="AO231" s="117"/>
      <c r="AP231" s="117"/>
      <c r="AQ231" s="117"/>
      <c r="AR231" s="117"/>
      <c r="AS231" s="117"/>
      <c r="AT231" s="117"/>
      <c r="AU231" s="117"/>
      <c r="AV231" s="117"/>
      <c r="AW231" s="117"/>
      <c r="AX231" s="117"/>
      <c r="AY231" s="117"/>
      <c r="AZ231" s="117"/>
      <c r="BA231" s="117"/>
      <c r="BB231" s="117"/>
      <c r="BC231" s="117"/>
      <c r="BD231" s="117"/>
      <c r="BE231" s="117"/>
      <c r="BF231" s="117"/>
      <c r="BG231" s="117"/>
      <c r="BH231" s="117"/>
      <c r="BI231" s="117"/>
      <c r="BJ231" s="117"/>
      <c r="BK231" s="117"/>
      <c r="BL231" s="117"/>
      <c r="BM231" s="117"/>
      <c r="BN231" s="117"/>
      <c r="BO231" s="114"/>
      <c r="BP231" s="109"/>
      <c r="BQ231" s="109"/>
      <c r="BR231" s="109"/>
      <c r="BS231" s="109"/>
      <c r="BT231" s="109"/>
      <c r="BU231" s="109"/>
      <c r="BV231" s="109"/>
      <c r="BW231" s="109"/>
      <c r="BX231" s="109"/>
      <c r="BY231" s="109"/>
      <c r="BZ231" s="109"/>
      <c r="CA231" s="109"/>
      <c r="CB231" s="109"/>
      <c r="CC231" s="109"/>
      <c r="CD231" s="109"/>
      <c r="CE231" s="109"/>
      <c r="CF231" s="109"/>
      <c r="CG231" s="109"/>
      <c r="CH231" s="109"/>
      <c r="CI231" s="109"/>
      <c r="CJ231" s="109"/>
      <c r="CK231" s="109"/>
      <c r="CL231" s="109"/>
      <c r="CM231" s="109"/>
    </row>
    <row r="232" spans="1:91" s="16" customFormat="1" ht="14.1" customHeight="1">
      <c r="B232" s="4"/>
      <c r="C232" s="44" t="s">
        <v>438</v>
      </c>
      <c r="AM232" s="33"/>
      <c r="AN232" s="117"/>
      <c r="AO232" s="117"/>
      <c r="AP232" s="117"/>
      <c r="AQ232" s="117"/>
      <c r="AR232" s="117"/>
      <c r="AS232" s="117"/>
      <c r="AT232" s="117"/>
      <c r="AU232" s="117"/>
      <c r="AV232" s="117"/>
      <c r="AW232" s="117"/>
      <c r="AX232" s="117"/>
      <c r="AY232" s="117"/>
      <c r="AZ232" s="117"/>
      <c r="BA232" s="117"/>
      <c r="BB232" s="117"/>
      <c r="BC232" s="117"/>
      <c r="BD232" s="117"/>
      <c r="BE232" s="117"/>
      <c r="BF232" s="117"/>
      <c r="BG232" s="117"/>
      <c r="BH232" s="117"/>
      <c r="BI232" s="117"/>
      <c r="BJ232" s="117"/>
      <c r="BK232" s="117"/>
      <c r="BL232" s="117"/>
      <c r="BM232" s="117"/>
      <c r="BN232" s="117"/>
      <c r="BO232" s="114"/>
      <c r="BP232" s="109"/>
      <c r="BQ232" s="109"/>
      <c r="BR232" s="109"/>
      <c r="BS232" s="109"/>
      <c r="BT232" s="109"/>
      <c r="BU232" s="109"/>
      <c r="BV232" s="109"/>
      <c r="BW232" s="109"/>
      <c r="BX232" s="109"/>
      <c r="BY232" s="109"/>
      <c r="BZ232" s="109"/>
      <c r="CA232" s="109"/>
      <c r="CB232" s="109"/>
      <c r="CC232" s="109"/>
      <c r="CD232" s="109"/>
      <c r="CE232" s="109"/>
      <c r="CF232" s="109"/>
      <c r="CG232" s="109"/>
      <c r="CH232" s="109"/>
      <c r="CI232" s="109"/>
      <c r="CJ232" s="109"/>
      <c r="CK232" s="109"/>
      <c r="CL232" s="109"/>
      <c r="CM232" s="109"/>
    </row>
    <row r="233" spans="1:91" s="16" customFormat="1" ht="14.1" customHeight="1">
      <c r="B233" s="4"/>
      <c r="C233" s="44"/>
      <c r="AM233" s="33"/>
      <c r="AN233" s="117"/>
      <c r="AO233" s="117"/>
      <c r="AP233" s="117"/>
      <c r="AQ233" s="117"/>
      <c r="AR233" s="117"/>
      <c r="AS233" s="117"/>
      <c r="AT233" s="117"/>
      <c r="AU233" s="117"/>
      <c r="AV233" s="117"/>
      <c r="AW233" s="117"/>
      <c r="AX233" s="117"/>
      <c r="AY233" s="117"/>
      <c r="AZ233" s="117"/>
      <c r="BA233" s="117"/>
      <c r="BB233" s="117"/>
      <c r="BC233" s="117"/>
      <c r="BD233" s="117"/>
      <c r="BE233" s="117"/>
      <c r="BF233" s="117"/>
      <c r="BG233" s="117"/>
      <c r="BH233" s="117"/>
      <c r="BI233" s="117"/>
      <c r="BJ233" s="117"/>
      <c r="BK233" s="117"/>
      <c r="BL233" s="117"/>
      <c r="BM233" s="117"/>
      <c r="BN233" s="117"/>
      <c r="BO233" s="114"/>
      <c r="BP233" s="109"/>
      <c r="BQ233" s="109"/>
      <c r="BR233" s="109"/>
      <c r="BS233" s="109"/>
      <c r="BT233" s="109"/>
      <c r="BU233" s="109"/>
      <c r="BV233" s="109"/>
      <c r="BW233" s="109"/>
      <c r="BX233" s="109"/>
      <c r="BY233" s="109"/>
      <c r="BZ233" s="109"/>
      <c r="CA233" s="109"/>
      <c r="CB233" s="109"/>
      <c r="CC233" s="109"/>
      <c r="CD233" s="109"/>
      <c r="CE233" s="109"/>
      <c r="CF233" s="109"/>
      <c r="CG233" s="109"/>
      <c r="CH233" s="109"/>
      <c r="CI233" s="109"/>
      <c r="CJ233" s="109"/>
      <c r="CK233" s="109"/>
      <c r="CL233" s="109"/>
      <c r="CM233" s="109"/>
    </row>
    <row r="234" spans="1:91" s="16" customFormat="1" ht="14.1" customHeight="1">
      <c r="B234" s="4"/>
      <c r="C234" s="3" t="s">
        <v>300</v>
      </c>
      <c r="AM234" s="33"/>
      <c r="AN234" s="117"/>
      <c r="AO234" s="117"/>
      <c r="AP234" s="117"/>
      <c r="AQ234" s="117"/>
      <c r="AR234" s="117"/>
      <c r="AS234" s="117"/>
      <c r="AT234" s="117"/>
      <c r="AU234" s="117"/>
      <c r="AV234" s="117"/>
      <c r="AW234" s="117"/>
      <c r="AX234" s="117"/>
      <c r="AY234" s="117"/>
      <c r="AZ234" s="117"/>
      <c r="BA234" s="117"/>
      <c r="BB234" s="117"/>
      <c r="BC234" s="117"/>
      <c r="BD234" s="117"/>
      <c r="BE234" s="117"/>
      <c r="BF234" s="117"/>
      <c r="BG234" s="117"/>
      <c r="BH234" s="117"/>
      <c r="BI234" s="117"/>
      <c r="BJ234" s="117"/>
      <c r="BK234" s="117"/>
      <c r="BL234" s="117"/>
      <c r="BM234" s="117"/>
      <c r="BN234" s="117"/>
      <c r="BO234" s="114"/>
      <c r="BP234" s="109"/>
      <c r="BQ234" s="109"/>
      <c r="BR234" s="109"/>
      <c r="BS234" s="109"/>
      <c r="BT234" s="109"/>
      <c r="BU234" s="109"/>
      <c r="BV234" s="109"/>
      <c r="BW234" s="109"/>
      <c r="BX234" s="109"/>
      <c r="BY234" s="109"/>
      <c r="BZ234" s="109"/>
      <c r="CA234" s="109"/>
      <c r="CB234" s="109"/>
      <c r="CC234" s="109"/>
      <c r="CD234" s="109"/>
      <c r="CE234" s="109"/>
      <c r="CF234" s="109"/>
      <c r="CG234" s="109"/>
      <c r="CH234" s="109"/>
      <c r="CI234" s="109"/>
      <c r="CJ234" s="109"/>
      <c r="CK234" s="109"/>
      <c r="CL234" s="109"/>
      <c r="CM234" s="109"/>
    </row>
    <row r="235" spans="1:91" s="16" customFormat="1" ht="14.1" customHeight="1">
      <c r="B235" s="4"/>
      <c r="C235" s="144" t="s">
        <v>376</v>
      </c>
      <c r="D235" s="145"/>
      <c r="E235" s="145"/>
      <c r="F235" s="145"/>
      <c r="G235" s="146"/>
      <c r="H235" s="144" t="s">
        <v>378</v>
      </c>
      <c r="I235" s="145"/>
      <c r="J235" s="145"/>
      <c r="K235" s="146"/>
      <c r="L235" s="859" t="s">
        <v>174</v>
      </c>
      <c r="M235" s="1079"/>
      <c r="N235" s="144" t="s">
        <v>198</v>
      </c>
      <c r="O235" s="146"/>
      <c r="P235" s="144" t="s">
        <v>168</v>
      </c>
      <c r="Q235" s="145"/>
      <c r="R235" s="145"/>
      <c r="S235" s="145"/>
      <c r="T235" s="145"/>
      <c r="U235" s="146"/>
      <c r="V235" s="144" t="s">
        <v>214</v>
      </c>
      <c r="W235" s="145"/>
      <c r="X235" s="145"/>
      <c r="Y235" s="145"/>
      <c r="Z235" s="145"/>
      <c r="AA235" s="145"/>
      <c r="AB235" s="146"/>
      <c r="AC235" s="144" t="s">
        <v>218</v>
      </c>
      <c r="AD235" s="145"/>
      <c r="AE235" s="145"/>
      <c r="AF235" s="146"/>
      <c r="AG235" s="859" t="s">
        <v>173</v>
      </c>
      <c r="AH235" s="1079"/>
      <c r="AI235" s="144" t="s">
        <v>44</v>
      </c>
      <c r="AJ235" s="145"/>
      <c r="AK235" s="146"/>
      <c r="AM235" s="33"/>
      <c r="AN235" s="117"/>
      <c r="AO235" s="117"/>
      <c r="AP235" s="117"/>
      <c r="AQ235" s="117"/>
      <c r="AR235" s="117"/>
      <c r="AS235" s="117"/>
      <c r="AT235" s="117"/>
      <c r="AU235" s="117"/>
      <c r="AV235" s="117"/>
      <c r="AW235" s="117"/>
      <c r="AX235" s="117"/>
      <c r="AY235" s="117"/>
      <c r="AZ235" s="117"/>
      <c r="BA235" s="117"/>
      <c r="BB235" s="117"/>
      <c r="BC235" s="117"/>
      <c r="BD235" s="117"/>
      <c r="BE235" s="117"/>
      <c r="BF235" s="117"/>
      <c r="BG235" s="117"/>
      <c r="BH235" s="117"/>
      <c r="BI235" s="117"/>
      <c r="BJ235" s="117"/>
      <c r="BK235" s="117"/>
      <c r="BL235" s="117"/>
      <c r="BM235" s="117"/>
      <c r="BN235" s="117"/>
      <c r="BO235" s="114"/>
      <c r="BP235" s="109"/>
      <c r="BQ235" s="109"/>
      <c r="BR235" s="109"/>
      <c r="BS235" s="109"/>
      <c r="BT235" s="109"/>
      <c r="BU235" s="109"/>
      <c r="BV235" s="109"/>
      <c r="BW235" s="109"/>
      <c r="BX235" s="109"/>
      <c r="BY235" s="109"/>
      <c r="BZ235" s="109"/>
      <c r="CA235" s="109"/>
      <c r="CB235" s="109"/>
      <c r="CC235" s="109"/>
      <c r="CD235" s="109"/>
      <c r="CE235" s="109"/>
      <c r="CF235" s="109"/>
      <c r="CG235" s="109"/>
      <c r="CH235" s="109"/>
      <c r="CI235" s="109"/>
      <c r="CJ235" s="109"/>
      <c r="CK235" s="109"/>
      <c r="CL235" s="109"/>
      <c r="CM235" s="109"/>
    </row>
    <row r="236" spans="1:91" s="16" customFormat="1" ht="14.1" customHeight="1">
      <c r="B236" s="4"/>
      <c r="C236" s="1077" t="s">
        <v>358</v>
      </c>
      <c r="D236" s="904" t="s">
        <v>107</v>
      </c>
      <c r="E236" s="905"/>
      <c r="F236" s="905"/>
      <c r="G236" s="906"/>
      <c r="H236" s="88" t="s">
        <v>84</v>
      </c>
      <c r="I236" s="89"/>
      <c r="J236" s="89"/>
      <c r="K236" s="90"/>
      <c r="L236" s="1017" t="s">
        <v>221</v>
      </c>
      <c r="M236" s="1019"/>
      <c r="N236" s="1017" t="s">
        <v>87</v>
      </c>
      <c r="O236" s="1019"/>
      <c r="P236" s="1184" t="s">
        <v>867</v>
      </c>
      <c r="Q236" s="1185"/>
      <c r="R236" s="1185"/>
      <c r="S236" s="1185"/>
      <c r="T236" s="1185"/>
      <c r="U236" s="1186"/>
      <c r="V236" s="1215" t="s">
        <v>85</v>
      </c>
      <c r="W236" s="1216"/>
      <c r="X236" s="1216"/>
      <c r="Y236" s="1216"/>
      <c r="Z236" s="1216"/>
      <c r="AA236" s="1216"/>
      <c r="AB236" s="1217"/>
      <c r="AC236" s="1017"/>
      <c r="AD236" s="1018"/>
      <c r="AE236" s="1018"/>
      <c r="AF236" s="1019"/>
      <c r="AG236" s="1017"/>
      <c r="AH236" s="1019"/>
      <c r="AI236" s="79"/>
      <c r="AJ236" s="80"/>
      <c r="AK236" s="84"/>
      <c r="AM236" s="33"/>
      <c r="AN236" s="117"/>
      <c r="AO236" s="117"/>
      <c r="AP236" s="117"/>
      <c r="AQ236" s="117"/>
      <c r="AR236" s="117"/>
      <c r="AS236" s="117"/>
      <c r="AT236" s="117"/>
      <c r="AU236" s="117"/>
      <c r="AV236" s="117"/>
      <c r="AW236" s="117"/>
      <c r="AX236" s="117"/>
      <c r="AY236" s="117"/>
      <c r="AZ236" s="117"/>
      <c r="BA236" s="117"/>
      <c r="BB236" s="117"/>
      <c r="BC236" s="117"/>
      <c r="BD236" s="117"/>
      <c r="BE236" s="117"/>
      <c r="BF236" s="117"/>
      <c r="BG236" s="117"/>
      <c r="BH236" s="117"/>
      <c r="BI236" s="117"/>
      <c r="BJ236" s="117"/>
      <c r="BK236" s="117"/>
      <c r="BL236" s="117"/>
      <c r="BM236" s="117"/>
      <c r="BN236" s="117"/>
      <c r="BO236" s="114"/>
      <c r="BP236" s="109"/>
      <c r="BQ236" s="109"/>
      <c r="BR236" s="109"/>
      <c r="BS236" s="109"/>
      <c r="BT236" s="109"/>
      <c r="BU236" s="109"/>
      <c r="BV236" s="109"/>
      <c r="BW236" s="109"/>
      <c r="BX236" s="109"/>
      <c r="BY236" s="109"/>
      <c r="BZ236" s="109"/>
      <c r="CA236" s="109"/>
      <c r="CB236" s="109"/>
      <c r="CC236" s="109"/>
      <c r="CD236" s="109"/>
      <c r="CE236" s="109"/>
      <c r="CF236" s="109"/>
      <c r="CG236" s="109"/>
      <c r="CH236" s="109"/>
      <c r="CI236" s="109"/>
      <c r="CJ236" s="109"/>
      <c r="CK236" s="109"/>
      <c r="CL236" s="109"/>
      <c r="CM236" s="109"/>
    </row>
    <row r="237" spans="1:91" s="16" customFormat="1" ht="20.100000000000001" customHeight="1">
      <c r="B237" s="4"/>
      <c r="C237" s="1078"/>
      <c r="D237" s="904" t="s">
        <v>108</v>
      </c>
      <c r="E237" s="905"/>
      <c r="F237" s="905"/>
      <c r="G237" s="906"/>
      <c r="H237" s="93" t="s">
        <v>86</v>
      </c>
      <c r="I237" s="163"/>
      <c r="J237" s="163"/>
      <c r="K237" s="164"/>
      <c r="L237" s="1174" t="s">
        <v>221</v>
      </c>
      <c r="M237" s="1175"/>
      <c r="N237" s="1174" t="s">
        <v>172</v>
      </c>
      <c r="O237" s="1175"/>
      <c r="P237" s="1184" t="s">
        <v>868</v>
      </c>
      <c r="Q237" s="1185"/>
      <c r="R237" s="1185"/>
      <c r="S237" s="1185"/>
      <c r="T237" s="1185"/>
      <c r="U237" s="1186"/>
      <c r="V237" s="901" t="s">
        <v>193</v>
      </c>
      <c r="W237" s="902"/>
      <c r="X237" s="902"/>
      <c r="Y237" s="902"/>
      <c r="Z237" s="902"/>
      <c r="AA237" s="902"/>
      <c r="AB237" s="903"/>
      <c r="AC237" s="904" t="s">
        <v>109</v>
      </c>
      <c r="AD237" s="905"/>
      <c r="AE237" s="905"/>
      <c r="AF237" s="906"/>
      <c r="AG237" s="904" t="s">
        <v>222</v>
      </c>
      <c r="AH237" s="906"/>
      <c r="AI237" s="904" t="s">
        <v>75</v>
      </c>
      <c r="AJ237" s="905"/>
      <c r="AK237" s="906"/>
      <c r="AL237" s="30"/>
      <c r="AM237" s="33"/>
      <c r="AN237" s="117"/>
      <c r="AO237" s="117"/>
      <c r="AP237" s="117"/>
      <c r="AQ237" s="117"/>
      <c r="AR237" s="117"/>
      <c r="AS237" s="117"/>
      <c r="AT237" s="117"/>
      <c r="AU237" s="117"/>
      <c r="AV237" s="117"/>
      <c r="AW237" s="117"/>
      <c r="AX237" s="117"/>
      <c r="AY237" s="117"/>
      <c r="AZ237" s="117"/>
      <c r="BA237" s="117"/>
      <c r="BB237" s="117"/>
      <c r="BC237" s="117"/>
      <c r="BD237" s="117"/>
      <c r="BE237" s="117"/>
      <c r="BF237" s="117"/>
      <c r="BG237" s="117"/>
      <c r="BH237" s="117"/>
      <c r="BI237" s="117"/>
      <c r="BJ237" s="117"/>
      <c r="BK237" s="117"/>
      <c r="BL237" s="117"/>
      <c r="BM237" s="117"/>
      <c r="BN237" s="117"/>
      <c r="BO237" s="114"/>
      <c r="BP237" s="109"/>
      <c r="BQ237" s="109"/>
      <c r="BR237" s="109"/>
      <c r="BS237" s="109"/>
      <c r="BT237" s="109"/>
      <c r="BU237" s="109"/>
      <c r="BV237" s="109"/>
      <c r="BW237" s="109"/>
      <c r="BX237" s="109"/>
      <c r="BY237" s="109"/>
      <c r="BZ237" s="109"/>
      <c r="CA237" s="109"/>
      <c r="CB237" s="109"/>
      <c r="CC237" s="109"/>
      <c r="CD237" s="109"/>
      <c r="CE237" s="109"/>
      <c r="CF237" s="109"/>
      <c r="CG237" s="109"/>
      <c r="CH237" s="109"/>
      <c r="CI237" s="109"/>
      <c r="CJ237" s="109"/>
      <c r="CK237" s="109"/>
      <c r="CL237" s="109"/>
      <c r="CM237" s="109"/>
    </row>
    <row r="238" spans="1:91" s="16" customFormat="1" ht="20.100000000000001" customHeight="1">
      <c r="B238" s="4"/>
      <c r="C238" s="775"/>
      <c r="D238" s="776"/>
      <c r="E238" s="776"/>
      <c r="F238" s="776"/>
      <c r="G238" s="777"/>
      <c r="H238" s="775"/>
      <c r="I238" s="776"/>
      <c r="J238" s="776"/>
      <c r="K238" s="777"/>
      <c r="L238" s="1187" t="s">
        <v>360</v>
      </c>
      <c r="M238" s="1188"/>
      <c r="N238" s="1064"/>
      <c r="O238" s="1066"/>
      <c r="P238" s="863" t="s">
        <v>162</v>
      </c>
      <c r="Q238" s="864"/>
      <c r="R238" s="864"/>
      <c r="S238" s="864"/>
      <c r="T238" s="864"/>
      <c r="U238" s="865"/>
      <c r="V238" s="1023"/>
      <c r="W238" s="1024"/>
      <c r="X238" s="1024"/>
      <c r="Y238" s="1024"/>
      <c r="Z238" s="1024"/>
      <c r="AA238" s="1024"/>
      <c r="AB238" s="1025"/>
      <c r="AC238" s="775"/>
      <c r="AD238" s="776"/>
      <c r="AE238" s="776"/>
      <c r="AF238" s="777"/>
      <c r="AG238" s="1187" t="s">
        <v>360</v>
      </c>
      <c r="AH238" s="1188"/>
      <c r="AI238" s="863"/>
      <c r="AJ238" s="864"/>
      <c r="AK238" s="865"/>
      <c r="AL238" s="179"/>
      <c r="AM238" s="33"/>
      <c r="AN238" s="117"/>
      <c r="AO238" s="117"/>
      <c r="AP238" s="117"/>
      <c r="AQ238" s="117"/>
      <c r="AR238" s="117"/>
      <c r="AS238" s="117"/>
      <c r="AT238" s="117"/>
      <c r="AU238" s="117"/>
      <c r="AV238" s="117"/>
      <c r="AW238" s="117"/>
      <c r="AX238" s="117"/>
      <c r="AY238" s="117"/>
      <c r="AZ238" s="117"/>
      <c r="BA238" s="117"/>
      <c r="BB238" s="117"/>
      <c r="BC238" s="117"/>
      <c r="BD238" s="117"/>
      <c r="BE238" s="117"/>
      <c r="BF238" s="117"/>
      <c r="BG238" s="117"/>
      <c r="BH238" s="117"/>
      <c r="BI238" s="117"/>
      <c r="BJ238" s="117"/>
      <c r="BK238" s="117"/>
      <c r="BL238" s="117"/>
      <c r="BM238" s="117"/>
      <c r="BN238" s="117"/>
      <c r="BO238" s="114"/>
      <c r="BP238" s="109"/>
      <c r="BQ238" s="109"/>
      <c r="BR238" s="109"/>
      <c r="BS238" s="109"/>
      <c r="BT238" s="109"/>
      <c r="BU238" s="109"/>
      <c r="BV238" s="109"/>
      <c r="BW238" s="109"/>
      <c r="BX238" s="109"/>
      <c r="BY238" s="109"/>
      <c r="BZ238" s="109"/>
      <c r="CA238" s="109"/>
      <c r="CB238" s="109"/>
      <c r="CC238" s="109"/>
      <c r="CD238" s="109"/>
      <c r="CE238" s="109"/>
      <c r="CF238" s="109"/>
      <c r="CG238" s="109"/>
      <c r="CH238" s="109"/>
      <c r="CI238" s="109"/>
      <c r="CJ238" s="109"/>
      <c r="CK238" s="109"/>
      <c r="CL238" s="109"/>
      <c r="CM238" s="109"/>
    </row>
    <row r="239" spans="1:91" s="16" customFormat="1" ht="20.100000000000001" customHeight="1">
      <c r="B239" s="4"/>
      <c r="C239" s="863"/>
      <c r="D239" s="864"/>
      <c r="E239" s="864"/>
      <c r="F239" s="864"/>
      <c r="G239" s="865"/>
      <c r="H239" s="863"/>
      <c r="I239" s="864"/>
      <c r="J239" s="864"/>
      <c r="K239" s="865"/>
      <c r="L239" s="832" t="s">
        <v>360</v>
      </c>
      <c r="M239" s="833"/>
      <c r="N239" s="832"/>
      <c r="O239" s="833"/>
      <c r="P239" s="863" t="s">
        <v>162</v>
      </c>
      <c r="Q239" s="864"/>
      <c r="R239" s="864"/>
      <c r="S239" s="864"/>
      <c r="T239" s="864"/>
      <c r="U239" s="865"/>
      <c r="V239" s="1023"/>
      <c r="W239" s="1024"/>
      <c r="X239" s="1024"/>
      <c r="Y239" s="1024"/>
      <c r="Z239" s="1024"/>
      <c r="AA239" s="1024"/>
      <c r="AB239" s="1025"/>
      <c r="AC239" s="863"/>
      <c r="AD239" s="864"/>
      <c r="AE239" s="864"/>
      <c r="AF239" s="865"/>
      <c r="AG239" s="832" t="s">
        <v>360</v>
      </c>
      <c r="AH239" s="833"/>
      <c r="AI239" s="863"/>
      <c r="AJ239" s="864"/>
      <c r="AK239" s="865"/>
      <c r="AL239" s="179"/>
      <c r="AM239" s="33"/>
      <c r="AN239" s="117"/>
      <c r="AO239" s="117"/>
      <c r="AP239" s="117"/>
      <c r="AQ239" s="117"/>
      <c r="AR239" s="117"/>
      <c r="AS239" s="117"/>
      <c r="AT239" s="117"/>
      <c r="AU239" s="117"/>
      <c r="AV239" s="117"/>
      <c r="AW239" s="117"/>
      <c r="AX239" s="117"/>
      <c r="AY239" s="117"/>
      <c r="AZ239" s="117"/>
      <c r="BA239" s="117"/>
      <c r="BB239" s="117"/>
      <c r="BC239" s="117"/>
      <c r="BD239" s="117"/>
      <c r="BE239" s="117"/>
      <c r="BF239" s="117"/>
      <c r="BG239" s="117"/>
      <c r="BH239" s="117"/>
      <c r="BI239" s="117"/>
      <c r="BJ239" s="117"/>
      <c r="BK239" s="117"/>
      <c r="BL239" s="117"/>
      <c r="BM239" s="117"/>
      <c r="BN239" s="117"/>
      <c r="BO239" s="114"/>
      <c r="BP239" s="109"/>
      <c r="BQ239" s="109"/>
      <c r="BR239" s="109"/>
      <c r="BS239" s="109"/>
      <c r="BT239" s="109"/>
      <c r="BU239" s="109"/>
      <c r="BV239" s="109"/>
      <c r="BW239" s="109"/>
      <c r="BX239" s="109"/>
      <c r="BY239" s="109"/>
      <c r="BZ239" s="109"/>
      <c r="CA239" s="109"/>
      <c r="CB239" s="109"/>
      <c r="CC239" s="109"/>
      <c r="CD239" s="109"/>
      <c r="CE239" s="109"/>
      <c r="CF239" s="109"/>
      <c r="CG239" s="109"/>
      <c r="CH239" s="109"/>
      <c r="CI239" s="109"/>
      <c r="CJ239" s="109"/>
      <c r="CK239" s="109"/>
      <c r="CL239" s="109"/>
      <c r="CM239" s="109"/>
    </row>
    <row r="240" spans="1:91" s="3" customFormat="1" ht="20.100000000000001" customHeight="1">
      <c r="A240" s="528"/>
      <c r="B240" s="4"/>
      <c r="C240" s="863"/>
      <c r="D240" s="864"/>
      <c r="E240" s="864"/>
      <c r="F240" s="864"/>
      <c r="G240" s="865"/>
      <c r="H240" s="863"/>
      <c r="I240" s="864"/>
      <c r="J240" s="864"/>
      <c r="K240" s="865"/>
      <c r="L240" s="832" t="s">
        <v>360</v>
      </c>
      <c r="M240" s="833"/>
      <c r="N240" s="832"/>
      <c r="O240" s="833"/>
      <c r="P240" s="863" t="s">
        <v>162</v>
      </c>
      <c r="Q240" s="864"/>
      <c r="R240" s="864"/>
      <c r="S240" s="864"/>
      <c r="T240" s="864"/>
      <c r="U240" s="865"/>
      <c r="V240" s="1023"/>
      <c r="W240" s="1024"/>
      <c r="X240" s="1024"/>
      <c r="Y240" s="1024"/>
      <c r="Z240" s="1024"/>
      <c r="AA240" s="1024"/>
      <c r="AB240" s="1025"/>
      <c r="AC240" s="863"/>
      <c r="AD240" s="864"/>
      <c r="AE240" s="864"/>
      <c r="AF240" s="865"/>
      <c r="AG240" s="832" t="s">
        <v>360</v>
      </c>
      <c r="AH240" s="833"/>
      <c r="AI240" s="863"/>
      <c r="AJ240" s="864"/>
      <c r="AK240" s="865"/>
      <c r="AL240" s="179"/>
      <c r="AM240" s="33"/>
      <c r="AN240" s="117"/>
      <c r="AO240" s="117"/>
      <c r="AP240" s="117"/>
      <c r="AQ240" s="121"/>
      <c r="AR240" s="121"/>
      <c r="AS240" s="121"/>
      <c r="AT240" s="121"/>
      <c r="AU240" s="121"/>
      <c r="AV240" s="121"/>
      <c r="AW240" s="121"/>
      <c r="AX240" s="121"/>
      <c r="AY240" s="121"/>
      <c r="AZ240" s="121"/>
      <c r="BA240" s="121"/>
      <c r="BB240" s="121"/>
      <c r="BC240" s="121"/>
      <c r="BD240" s="121"/>
      <c r="BE240" s="121"/>
      <c r="BF240" s="121"/>
      <c r="BG240" s="121"/>
      <c r="BH240" s="121"/>
      <c r="BI240" s="121"/>
      <c r="BJ240" s="121"/>
      <c r="BK240" s="121"/>
      <c r="BL240" s="121"/>
      <c r="BM240" s="121"/>
      <c r="BN240" s="121"/>
      <c r="BO240" s="112"/>
      <c r="BP240" s="107"/>
      <c r="BQ240" s="107"/>
      <c r="BR240" s="107"/>
      <c r="BS240" s="107"/>
      <c r="BT240" s="107"/>
      <c r="BU240" s="107"/>
      <c r="BV240" s="107"/>
      <c r="BW240" s="107"/>
      <c r="BX240" s="107"/>
      <c r="BY240" s="107"/>
      <c r="BZ240" s="107"/>
      <c r="CA240" s="107"/>
      <c r="CB240" s="107"/>
      <c r="CC240" s="107"/>
      <c r="CD240" s="107"/>
      <c r="CE240" s="107"/>
      <c r="CF240" s="107"/>
      <c r="CG240" s="107"/>
      <c r="CH240" s="107"/>
      <c r="CI240" s="107"/>
      <c r="CJ240" s="107"/>
      <c r="CK240" s="107"/>
      <c r="CL240" s="107"/>
      <c r="CM240" s="107"/>
    </row>
    <row r="241" spans="2:91" s="4" customFormat="1" ht="20.100000000000001" customHeight="1">
      <c r="B241" s="29"/>
      <c r="C241" s="863"/>
      <c r="D241" s="864"/>
      <c r="E241" s="864"/>
      <c r="F241" s="864"/>
      <c r="G241" s="865"/>
      <c r="H241" s="863"/>
      <c r="I241" s="864"/>
      <c r="J241" s="864"/>
      <c r="K241" s="865"/>
      <c r="L241" s="832" t="s">
        <v>360</v>
      </c>
      <c r="M241" s="833"/>
      <c r="N241" s="832"/>
      <c r="O241" s="833"/>
      <c r="P241" s="863" t="s">
        <v>162</v>
      </c>
      <c r="Q241" s="864"/>
      <c r="R241" s="864"/>
      <c r="S241" s="864"/>
      <c r="T241" s="864"/>
      <c r="U241" s="865"/>
      <c r="V241" s="1023"/>
      <c r="W241" s="1024"/>
      <c r="X241" s="1024"/>
      <c r="Y241" s="1024"/>
      <c r="Z241" s="1024"/>
      <c r="AA241" s="1024"/>
      <c r="AB241" s="1025"/>
      <c r="AC241" s="863"/>
      <c r="AD241" s="864"/>
      <c r="AE241" s="864"/>
      <c r="AF241" s="865"/>
      <c r="AG241" s="832" t="s">
        <v>360</v>
      </c>
      <c r="AH241" s="833"/>
      <c r="AI241" s="863"/>
      <c r="AJ241" s="864"/>
      <c r="AK241" s="865"/>
      <c r="AL241" s="16"/>
      <c r="AM241" s="142"/>
      <c r="AN241" s="118"/>
      <c r="AO241" s="118"/>
      <c r="AP241" s="118"/>
      <c r="AQ241" s="118"/>
      <c r="AR241" s="118"/>
      <c r="AS241" s="118"/>
      <c r="AT241" s="118"/>
      <c r="AU241" s="118"/>
      <c r="AV241" s="118"/>
      <c r="AW241" s="118"/>
      <c r="AX241" s="118"/>
      <c r="AY241" s="118"/>
      <c r="AZ241" s="118"/>
      <c r="BA241" s="118"/>
      <c r="BB241" s="118"/>
      <c r="BC241" s="118"/>
      <c r="BD241" s="118"/>
      <c r="BE241" s="118"/>
      <c r="BF241" s="118"/>
      <c r="BG241" s="118"/>
      <c r="BH241" s="118"/>
      <c r="BI241" s="118"/>
      <c r="BJ241" s="118"/>
      <c r="BK241" s="118"/>
      <c r="BL241" s="118"/>
      <c r="BM241" s="118"/>
      <c r="BN241" s="118"/>
      <c r="BO241" s="113"/>
      <c r="BP241" s="108"/>
      <c r="BQ241" s="108"/>
      <c r="BR241" s="108"/>
      <c r="BS241" s="108"/>
      <c r="BT241" s="108"/>
      <c r="BU241" s="108"/>
      <c r="BV241" s="108"/>
      <c r="BW241" s="108"/>
      <c r="BX241" s="108"/>
      <c r="BY241" s="108"/>
      <c r="BZ241" s="108"/>
      <c r="CA241" s="108"/>
      <c r="CB241" s="108"/>
      <c r="CC241" s="108"/>
      <c r="CD241" s="108"/>
      <c r="CE241" s="108"/>
      <c r="CF241" s="108"/>
      <c r="CG241" s="108"/>
      <c r="CH241" s="108"/>
      <c r="CI241" s="108"/>
      <c r="CJ241" s="108"/>
      <c r="CK241" s="108"/>
      <c r="CL241" s="108"/>
      <c r="CM241" s="108"/>
    </row>
    <row r="242" spans="2:91" s="4" customFormat="1" ht="20.100000000000001" customHeight="1">
      <c r="B242" s="29"/>
      <c r="C242" s="863"/>
      <c r="D242" s="864"/>
      <c r="E242" s="864"/>
      <c r="F242" s="864"/>
      <c r="G242" s="865"/>
      <c r="H242" s="863"/>
      <c r="I242" s="864"/>
      <c r="J242" s="864"/>
      <c r="K242" s="865"/>
      <c r="L242" s="832" t="s">
        <v>360</v>
      </c>
      <c r="M242" s="833"/>
      <c r="N242" s="832"/>
      <c r="O242" s="833"/>
      <c r="P242" s="863" t="s">
        <v>162</v>
      </c>
      <c r="Q242" s="864"/>
      <c r="R242" s="864"/>
      <c r="S242" s="864"/>
      <c r="T242" s="864"/>
      <c r="U242" s="865"/>
      <c r="V242" s="1023"/>
      <c r="W242" s="1024"/>
      <c r="X242" s="1024"/>
      <c r="Y242" s="1024"/>
      <c r="Z242" s="1024"/>
      <c r="AA242" s="1024"/>
      <c r="AB242" s="1025"/>
      <c r="AC242" s="863"/>
      <c r="AD242" s="864"/>
      <c r="AE242" s="864"/>
      <c r="AF242" s="865"/>
      <c r="AG242" s="832" t="s">
        <v>360</v>
      </c>
      <c r="AH242" s="833"/>
      <c r="AI242" s="863"/>
      <c r="AJ242" s="864"/>
      <c r="AK242" s="865"/>
      <c r="AL242" s="189"/>
      <c r="AM242" s="118"/>
      <c r="AN242" s="118"/>
      <c r="AO242" s="118"/>
      <c r="AR242" s="118"/>
      <c r="AS242" s="118"/>
      <c r="AT242" s="118"/>
      <c r="AU242" s="118"/>
      <c r="AV242" s="118"/>
      <c r="AW242" s="118"/>
      <c r="AX242" s="118"/>
      <c r="AY242" s="118"/>
      <c r="AZ242" s="118"/>
      <c r="BA242" s="118"/>
      <c r="BB242" s="118"/>
      <c r="BC242" s="118"/>
      <c r="BD242" s="118"/>
      <c r="BE242" s="118"/>
      <c r="BF242" s="118"/>
      <c r="BG242" s="118"/>
      <c r="BH242" s="118"/>
      <c r="BI242" s="118"/>
      <c r="BJ242" s="118"/>
      <c r="BK242" s="113"/>
      <c r="BL242" s="108"/>
      <c r="BM242" s="108"/>
      <c r="BN242" s="108"/>
      <c r="BO242" s="108"/>
      <c r="BP242" s="108"/>
      <c r="BQ242" s="108"/>
      <c r="BR242" s="108"/>
      <c r="BS242" s="108"/>
      <c r="BT242" s="108"/>
      <c r="BU242" s="108"/>
      <c r="BV242" s="108"/>
      <c r="BW242" s="108"/>
      <c r="BX242" s="108"/>
      <c r="BY242" s="108"/>
      <c r="BZ242" s="108"/>
      <c r="CA242" s="108"/>
      <c r="CB242" s="108"/>
      <c r="CC242" s="108"/>
      <c r="CD242" s="108"/>
      <c r="CE242" s="108"/>
      <c r="CF242" s="108"/>
      <c r="CG242" s="108"/>
      <c r="CH242" s="108"/>
      <c r="CI242" s="108"/>
    </row>
    <row r="243" spans="2:91" s="4" customFormat="1" ht="20.100000000000001" customHeight="1">
      <c r="B243" s="16"/>
      <c r="C243" s="863"/>
      <c r="D243" s="864"/>
      <c r="E243" s="864"/>
      <c r="F243" s="864"/>
      <c r="G243" s="865"/>
      <c r="H243" s="863"/>
      <c r="I243" s="864"/>
      <c r="J243" s="864"/>
      <c r="K243" s="865"/>
      <c r="L243" s="832" t="s">
        <v>360</v>
      </c>
      <c r="M243" s="833"/>
      <c r="N243" s="832"/>
      <c r="O243" s="833"/>
      <c r="P243" s="863" t="s">
        <v>162</v>
      </c>
      <c r="Q243" s="864"/>
      <c r="R243" s="864"/>
      <c r="S243" s="864"/>
      <c r="T243" s="864"/>
      <c r="U243" s="865"/>
      <c r="V243" s="1023"/>
      <c r="W243" s="1024"/>
      <c r="X243" s="1024"/>
      <c r="Y243" s="1024"/>
      <c r="Z243" s="1024"/>
      <c r="AA243" s="1024"/>
      <c r="AB243" s="1025"/>
      <c r="AC243" s="863"/>
      <c r="AD243" s="864"/>
      <c r="AE243" s="864"/>
      <c r="AF243" s="865"/>
      <c r="AG243" s="832" t="s">
        <v>360</v>
      </c>
      <c r="AH243" s="833"/>
      <c r="AI243" s="220"/>
      <c r="AJ243" s="5"/>
      <c r="AK243" s="6"/>
      <c r="AL243" s="190"/>
      <c r="AM243" s="118"/>
      <c r="AN243" s="118"/>
      <c r="AO243" s="118"/>
      <c r="AR243" s="118"/>
      <c r="AS243" s="118"/>
      <c r="AT243" s="118"/>
      <c r="AU243" s="118"/>
      <c r="AV243" s="118"/>
      <c r="AW243" s="118"/>
      <c r="AX243" s="118"/>
      <c r="AY243" s="118"/>
      <c r="AZ243" s="118"/>
      <c r="BA243" s="118"/>
      <c r="BB243" s="118"/>
      <c r="BC243" s="118"/>
      <c r="BD243" s="118"/>
      <c r="BE243" s="118"/>
      <c r="BF243" s="118"/>
      <c r="BG243" s="118"/>
      <c r="BH243" s="118"/>
      <c r="BI243" s="118"/>
      <c r="BJ243" s="118"/>
      <c r="BK243" s="113"/>
      <c r="BL243" s="108"/>
      <c r="BM243" s="108"/>
      <c r="BN243" s="108"/>
      <c r="BO243" s="108"/>
      <c r="BP243" s="108"/>
      <c r="BQ243" s="108"/>
      <c r="BR243" s="108"/>
      <c r="BS243" s="108"/>
      <c r="BT243" s="108"/>
      <c r="BU243" s="108"/>
      <c r="BV243" s="108"/>
      <c r="BW243" s="108"/>
      <c r="BX243" s="108"/>
      <c r="BY243" s="108"/>
      <c r="BZ243" s="108"/>
      <c r="CA243" s="108"/>
      <c r="CB243" s="108"/>
      <c r="CC243" s="108"/>
      <c r="CD243" s="108"/>
      <c r="CE243" s="108"/>
      <c r="CF243" s="108"/>
      <c r="CG243" s="108"/>
      <c r="CH243" s="108"/>
      <c r="CI243" s="108"/>
    </row>
    <row r="244" spans="2:91" s="4" customFormat="1" ht="20.100000000000001" customHeight="1">
      <c r="B244" s="16"/>
      <c r="C244" s="863"/>
      <c r="D244" s="864"/>
      <c r="E244" s="864"/>
      <c r="F244" s="864"/>
      <c r="G244" s="865"/>
      <c r="H244" s="863"/>
      <c r="I244" s="864"/>
      <c r="J244" s="864"/>
      <c r="K244" s="865"/>
      <c r="L244" s="832" t="s">
        <v>360</v>
      </c>
      <c r="M244" s="833"/>
      <c r="N244" s="832"/>
      <c r="O244" s="833"/>
      <c r="P244" s="863" t="s">
        <v>162</v>
      </c>
      <c r="Q244" s="864"/>
      <c r="R244" s="864"/>
      <c r="S244" s="864"/>
      <c r="T244" s="864"/>
      <c r="U244" s="865"/>
      <c r="V244" s="1023"/>
      <c r="W244" s="1024"/>
      <c r="X244" s="1024"/>
      <c r="Y244" s="1024"/>
      <c r="Z244" s="1024"/>
      <c r="AA244" s="1024"/>
      <c r="AB244" s="1025"/>
      <c r="AC244" s="863"/>
      <c r="AD244" s="864"/>
      <c r="AE244" s="864"/>
      <c r="AF244" s="865"/>
      <c r="AG244" s="832" t="s">
        <v>360</v>
      </c>
      <c r="AH244" s="833"/>
      <c r="AI244" s="863"/>
      <c r="AJ244" s="864"/>
      <c r="AK244" s="865"/>
      <c r="AL244" s="184"/>
      <c r="AM244" s="118"/>
      <c r="AN244" s="118"/>
      <c r="AO244" s="118"/>
      <c r="AR244" s="118"/>
      <c r="AS244" s="118"/>
      <c r="AT244" s="118"/>
      <c r="AU244" s="118"/>
      <c r="AV244" s="118"/>
      <c r="AW244" s="118"/>
      <c r="AX244" s="118"/>
      <c r="AY244" s="118"/>
      <c r="AZ244" s="118"/>
      <c r="BA244" s="118"/>
      <c r="BB244" s="118"/>
      <c r="BC244" s="118"/>
      <c r="BD244" s="118"/>
      <c r="BE244" s="118"/>
      <c r="BF244" s="118"/>
      <c r="BG244" s="118"/>
      <c r="BH244" s="118"/>
      <c r="BI244" s="118"/>
      <c r="BJ244" s="118"/>
      <c r="BK244" s="113"/>
      <c r="BL244" s="108"/>
      <c r="BM244" s="108"/>
      <c r="BN244" s="108"/>
      <c r="BO244" s="108"/>
      <c r="BP244" s="108"/>
      <c r="BQ244" s="108"/>
      <c r="BR244" s="108"/>
      <c r="BS244" s="108"/>
      <c r="BT244" s="108"/>
      <c r="BU244" s="108"/>
      <c r="BV244" s="108"/>
      <c r="BW244" s="108"/>
      <c r="BX244" s="108"/>
      <c r="BY244" s="108"/>
      <c r="BZ244" s="108"/>
      <c r="CA244" s="108"/>
      <c r="CB244" s="108"/>
      <c r="CC244" s="108"/>
      <c r="CD244" s="108"/>
      <c r="CE244" s="108"/>
      <c r="CF244" s="108"/>
      <c r="CG244" s="108"/>
      <c r="CH244" s="108"/>
      <c r="CI244" s="108"/>
    </row>
    <row r="245" spans="2:91" s="4" customFormat="1" ht="20.100000000000001" customHeight="1">
      <c r="C245" s="863"/>
      <c r="D245" s="864"/>
      <c r="E245" s="864"/>
      <c r="F245" s="864"/>
      <c r="G245" s="865"/>
      <c r="H245" s="863"/>
      <c r="I245" s="864"/>
      <c r="J245" s="864"/>
      <c r="K245" s="865"/>
      <c r="L245" s="832" t="s">
        <v>360</v>
      </c>
      <c r="M245" s="833"/>
      <c r="N245" s="832"/>
      <c r="O245" s="833"/>
      <c r="P245" s="863" t="s">
        <v>162</v>
      </c>
      <c r="Q245" s="864"/>
      <c r="R245" s="864"/>
      <c r="S245" s="864"/>
      <c r="T245" s="864"/>
      <c r="U245" s="865"/>
      <c r="V245" s="1023"/>
      <c r="W245" s="1024"/>
      <c r="X245" s="1024"/>
      <c r="Y245" s="1024"/>
      <c r="Z245" s="1024"/>
      <c r="AA245" s="1024"/>
      <c r="AB245" s="1025"/>
      <c r="AC245" s="863"/>
      <c r="AD245" s="864"/>
      <c r="AE245" s="864"/>
      <c r="AF245" s="865"/>
      <c r="AG245" s="832" t="s">
        <v>360</v>
      </c>
      <c r="AH245" s="833"/>
      <c r="AI245" s="863"/>
      <c r="AJ245" s="864"/>
      <c r="AK245" s="865"/>
      <c r="AL245" s="184"/>
      <c r="AM245" s="118"/>
      <c r="AN245" s="118"/>
      <c r="AO245" s="118"/>
      <c r="AR245" s="118"/>
      <c r="AS245" s="118"/>
      <c r="AT245" s="118"/>
      <c r="AU245" s="118"/>
      <c r="AV245" s="118"/>
      <c r="AW245" s="118"/>
      <c r="AX245" s="118"/>
      <c r="AY245" s="118"/>
      <c r="AZ245" s="118"/>
      <c r="BA245" s="118"/>
      <c r="BB245" s="118"/>
      <c r="BC245" s="118"/>
      <c r="BD245" s="118"/>
      <c r="BE245" s="118"/>
      <c r="BF245" s="118"/>
      <c r="BG245" s="118"/>
      <c r="BH245" s="118"/>
      <c r="BI245" s="118"/>
      <c r="BJ245" s="118"/>
      <c r="BK245" s="113"/>
      <c r="BL245" s="108"/>
      <c r="BM245" s="108"/>
      <c r="BN245" s="108"/>
      <c r="BO245" s="108"/>
      <c r="BP245" s="108"/>
      <c r="BQ245" s="108"/>
      <c r="BR245" s="108"/>
      <c r="BS245" s="108"/>
      <c r="BT245" s="108"/>
      <c r="BU245" s="108"/>
      <c r="BV245" s="108"/>
      <c r="BW245" s="108"/>
      <c r="BX245" s="108"/>
      <c r="BY245" s="108"/>
      <c r="BZ245" s="108"/>
      <c r="CA245" s="108"/>
      <c r="CB245" s="108"/>
      <c r="CC245" s="108"/>
      <c r="CD245" s="108"/>
      <c r="CE245" s="108"/>
      <c r="CF245" s="108"/>
      <c r="CG245" s="108"/>
      <c r="CH245" s="108"/>
      <c r="CI245" s="108"/>
    </row>
    <row r="246" spans="2:91" s="4" customFormat="1" ht="20.100000000000001" customHeight="1">
      <c r="C246" s="863"/>
      <c r="D246" s="864"/>
      <c r="E246" s="864"/>
      <c r="F246" s="864"/>
      <c r="G246" s="865"/>
      <c r="H246" s="863"/>
      <c r="I246" s="864"/>
      <c r="J246" s="864"/>
      <c r="K246" s="865"/>
      <c r="L246" s="832" t="s">
        <v>360</v>
      </c>
      <c r="M246" s="833"/>
      <c r="N246" s="832"/>
      <c r="O246" s="833"/>
      <c r="P246" s="863" t="s">
        <v>162</v>
      </c>
      <c r="Q246" s="864"/>
      <c r="R246" s="864"/>
      <c r="S246" s="864"/>
      <c r="T246" s="864"/>
      <c r="U246" s="865"/>
      <c r="V246" s="1023"/>
      <c r="W246" s="1024"/>
      <c r="X246" s="1024"/>
      <c r="Y246" s="1024"/>
      <c r="Z246" s="1024"/>
      <c r="AA246" s="1024"/>
      <c r="AB246" s="1025"/>
      <c r="AC246" s="863"/>
      <c r="AD246" s="864"/>
      <c r="AE246" s="864"/>
      <c r="AF246" s="865"/>
      <c r="AG246" s="832" t="s">
        <v>360</v>
      </c>
      <c r="AH246" s="833"/>
      <c r="AI246" s="863"/>
      <c r="AJ246" s="864"/>
      <c r="AK246" s="865"/>
      <c r="AL246" s="184"/>
      <c r="AM246" s="118"/>
      <c r="AN246" s="118"/>
      <c r="AO246" s="118"/>
      <c r="AR246" s="118"/>
      <c r="AS246" s="118"/>
      <c r="AT246" s="118"/>
      <c r="AU246" s="118"/>
      <c r="AV246" s="118"/>
      <c r="AW246" s="118"/>
      <c r="AX246" s="118"/>
      <c r="AY246" s="118"/>
      <c r="AZ246" s="118"/>
      <c r="BA246" s="118"/>
      <c r="BB246" s="118"/>
      <c r="BC246" s="118"/>
      <c r="BD246" s="118"/>
      <c r="BE246" s="118"/>
      <c r="BF246" s="118"/>
      <c r="BG246" s="118"/>
      <c r="BH246" s="118"/>
      <c r="BI246" s="118"/>
      <c r="BJ246" s="118"/>
      <c r="BK246" s="113"/>
      <c r="BL246" s="108"/>
      <c r="BM246" s="108"/>
      <c r="BN246" s="108"/>
      <c r="BO246" s="108"/>
      <c r="BP246" s="108"/>
      <c r="BQ246" s="108"/>
      <c r="BR246" s="108"/>
      <c r="BS246" s="108"/>
      <c r="BT246" s="108"/>
      <c r="BU246" s="108"/>
      <c r="BV246" s="108"/>
      <c r="BW246" s="108"/>
      <c r="BX246" s="108"/>
      <c r="BY246" s="108"/>
      <c r="BZ246" s="108"/>
      <c r="CA246" s="108"/>
      <c r="CB246" s="108"/>
      <c r="CC246" s="108"/>
      <c r="CD246" s="108"/>
      <c r="CE246" s="108"/>
      <c r="CF246" s="108"/>
      <c r="CG246" s="108"/>
      <c r="CH246" s="108"/>
      <c r="CI246" s="108"/>
    </row>
    <row r="247" spans="2:91" s="4" customFormat="1" ht="20.100000000000001" customHeight="1">
      <c r="C247" s="863"/>
      <c r="D247" s="864"/>
      <c r="E247" s="864"/>
      <c r="F247" s="864"/>
      <c r="G247" s="865"/>
      <c r="H247" s="863"/>
      <c r="I247" s="864"/>
      <c r="J247" s="864"/>
      <c r="K247" s="865"/>
      <c r="L247" s="832" t="s">
        <v>360</v>
      </c>
      <c r="M247" s="833"/>
      <c r="N247" s="832"/>
      <c r="O247" s="833"/>
      <c r="P247" s="863" t="s">
        <v>162</v>
      </c>
      <c r="Q247" s="864"/>
      <c r="R247" s="864"/>
      <c r="S247" s="864"/>
      <c r="T247" s="864"/>
      <c r="U247" s="865"/>
      <c r="V247" s="1023"/>
      <c r="W247" s="1024"/>
      <c r="X247" s="1024"/>
      <c r="Y247" s="1024"/>
      <c r="Z247" s="1024"/>
      <c r="AA247" s="1024"/>
      <c r="AB247" s="1025"/>
      <c r="AC247" s="863"/>
      <c r="AD247" s="864"/>
      <c r="AE247" s="864"/>
      <c r="AF247" s="865"/>
      <c r="AG247" s="832" t="s">
        <v>360</v>
      </c>
      <c r="AH247" s="833"/>
      <c r="AI247" s="863"/>
      <c r="AJ247" s="864"/>
      <c r="AK247" s="865"/>
      <c r="AL247" s="184"/>
      <c r="AM247" s="118"/>
      <c r="AN247" s="118"/>
      <c r="AO247" s="118"/>
      <c r="AR247" s="118"/>
      <c r="AS247" s="118"/>
      <c r="AT247" s="118"/>
      <c r="AU247" s="118"/>
      <c r="AV247" s="118"/>
      <c r="AW247" s="118"/>
      <c r="AX247" s="118"/>
      <c r="AY247" s="118"/>
      <c r="AZ247" s="118"/>
      <c r="BA247" s="118"/>
      <c r="BB247" s="118"/>
      <c r="BC247" s="118"/>
      <c r="BD247" s="118"/>
      <c r="BE247" s="118"/>
      <c r="BF247" s="118"/>
      <c r="BG247" s="118"/>
      <c r="BH247" s="118"/>
      <c r="BI247" s="118"/>
      <c r="BJ247" s="118"/>
      <c r="BK247" s="113"/>
      <c r="BL247" s="108"/>
      <c r="BM247" s="108"/>
      <c r="BN247" s="108"/>
      <c r="BO247" s="108"/>
      <c r="BP247" s="108"/>
      <c r="BQ247" s="108"/>
      <c r="BR247" s="108"/>
      <c r="BS247" s="108"/>
      <c r="BT247" s="108"/>
      <c r="BU247" s="108"/>
      <c r="BV247" s="108"/>
      <c r="BW247" s="108"/>
      <c r="BX247" s="108"/>
      <c r="BY247" s="108"/>
      <c r="BZ247" s="108"/>
      <c r="CA247" s="108"/>
      <c r="CB247" s="108"/>
      <c r="CC247" s="108"/>
      <c r="CD247" s="108"/>
      <c r="CE247" s="108"/>
      <c r="CF247" s="108"/>
      <c r="CG247" s="108"/>
      <c r="CH247" s="108"/>
      <c r="CI247" s="108"/>
    </row>
    <row r="248" spans="2:91" s="4" customFormat="1" ht="20.100000000000001" customHeight="1">
      <c r="C248" s="44" t="s">
        <v>439</v>
      </c>
      <c r="D248" s="29"/>
      <c r="E248" s="29"/>
      <c r="F248" s="29"/>
      <c r="G248" s="29"/>
      <c r="H248" s="29"/>
      <c r="I248" s="29"/>
      <c r="J248" s="29"/>
      <c r="K248" s="29"/>
      <c r="L248" s="29"/>
      <c r="M248" s="29"/>
      <c r="N248" s="29"/>
      <c r="O248" s="29"/>
      <c r="P248" s="29"/>
      <c r="Q248" s="29"/>
      <c r="R248" s="29"/>
      <c r="S248" s="29"/>
      <c r="T248" s="29"/>
      <c r="U248" s="29"/>
      <c r="V248" s="29"/>
      <c r="W248" s="29"/>
      <c r="X248" s="29"/>
      <c r="Y248" s="29"/>
      <c r="Z248" s="29"/>
      <c r="AA248" s="29"/>
      <c r="AB248" s="29"/>
      <c r="AC248" s="29"/>
      <c r="AD248" s="29"/>
      <c r="AE248" s="29"/>
      <c r="AF248" s="29"/>
      <c r="AG248" s="29"/>
      <c r="AH248" s="29"/>
      <c r="AI248" s="29"/>
      <c r="AJ248" s="29"/>
      <c r="AK248" s="29"/>
      <c r="AL248" s="184"/>
      <c r="AM248" s="118"/>
      <c r="AN248" s="118"/>
      <c r="AO248" s="118"/>
      <c r="AR248" s="118"/>
      <c r="AS248" s="118"/>
      <c r="AT248" s="118"/>
      <c r="AU248" s="118"/>
      <c r="AV248" s="118"/>
      <c r="AW248" s="118"/>
      <c r="AX248" s="118"/>
      <c r="AY248" s="118"/>
      <c r="AZ248" s="118"/>
      <c r="BA248" s="118"/>
      <c r="BB248" s="118"/>
      <c r="BC248" s="118"/>
      <c r="BD248" s="118"/>
      <c r="BE248" s="118"/>
      <c r="BF248" s="118"/>
      <c r="BG248" s="118"/>
      <c r="BH248" s="118"/>
      <c r="BI248" s="118"/>
      <c r="BJ248" s="118"/>
      <c r="BK248" s="113"/>
      <c r="BL248" s="108"/>
      <c r="BM248" s="108"/>
      <c r="BN248" s="108"/>
      <c r="BO248" s="108"/>
      <c r="BP248" s="108"/>
      <c r="BQ248" s="108"/>
      <c r="BR248" s="108"/>
      <c r="BS248" s="108"/>
      <c r="BT248" s="108"/>
      <c r="BU248" s="108"/>
      <c r="BV248" s="108"/>
      <c r="BW248" s="108"/>
      <c r="BX248" s="108"/>
      <c r="BY248" s="108"/>
      <c r="BZ248" s="108"/>
      <c r="CA248" s="108"/>
      <c r="CB248" s="108"/>
      <c r="CC248" s="108"/>
      <c r="CD248" s="108"/>
      <c r="CE248" s="108"/>
      <c r="CF248" s="108"/>
      <c r="CG248" s="108"/>
      <c r="CH248" s="108"/>
      <c r="CI248" s="108"/>
    </row>
    <row r="249" spans="2:91" s="4" customFormat="1" ht="20.100000000000001" customHeight="1">
      <c r="C249" s="44" t="s">
        <v>440</v>
      </c>
      <c r="D249" s="16"/>
      <c r="E249" s="16"/>
      <c r="F249" s="16"/>
      <c r="G249" s="16"/>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84"/>
      <c r="AM249" s="118"/>
      <c r="AN249" s="118"/>
      <c r="AO249" s="118"/>
      <c r="AR249" s="118"/>
      <c r="AS249" s="118"/>
      <c r="AT249" s="118"/>
      <c r="AU249" s="118"/>
      <c r="AV249" s="118"/>
      <c r="AW249" s="118"/>
      <c r="AX249" s="118"/>
      <c r="AY249" s="118"/>
      <c r="AZ249" s="118"/>
      <c r="BA249" s="118"/>
      <c r="BB249" s="118"/>
      <c r="BC249" s="118"/>
      <c r="BD249" s="118"/>
      <c r="BE249" s="118"/>
      <c r="BF249" s="118"/>
      <c r="BG249" s="118"/>
      <c r="BH249" s="118"/>
      <c r="BI249" s="118"/>
      <c r="BJ249" s="118"/>
      <c r="BK249" s="113"/>
      <c r="BL249" s="108"/>
      <c r="BM249" s="108"/>
      <c r="BN249" s="108"/>
      <c r="BO249" s="108"/>
      <c r="BP249" s="108"/>
      <c r="BQ249" s="108"/>
      <c r="BR249" s="108"/>
      <c r="BS249" s="108"/>
      <c r="BT249" s="108"/>
      <c r="BU249" s="108"/>
      <c r="BV249" s="108"/>
      <c r="BW249" s="108"/>
      <c r="BX249" s="108"/>
      <c r="BY249" s="108"/>
      <c r="BZ249" s="108"/>
      <c r="CA249" s="108"/>
      <c r="CB249" s="108"/>
      <c r="CC249" s="108"/>
      <c r="CD249" s="108"/>
      <c r="CE249" s="108"/>
      <c r="CF249" s="108"/>
      <c r="CG249" s="108"/>
      <c r="CH249" s="108"/>
      <c r="CI249" s="108"/>
    </row>
    <row r="250" spans="2:91" s="4" customFormat="1" ht="20.100000000000001" customHeight="1">
      <c r="B250" s="16"/>
      <c r="C250" s="44" t="s">
        <v>441</v>
      </c>
      <c r="D250" s="16"/>
      <c r="E250" s="16"/>
      <c r="F250" s="16"/>
      <c r="G250" s="16"/>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84"/>
      <c r="AM250" s="118"/>
      <c r="AN250" s="118"/>
      <c r="AO250" s="118"/>
      <c r="AR250" s="118"/>
      <c r="AS250" s="118"/>
      <c r="AT250" s="118"/>
      <c r="AU250" s="118"/>
      <c r="AV250" s="118"/>
      <c r="AW250" s="118"/>
      <c r="AX250" s="118"/>
      <c r="AY250" s="118"/>
      <c r="AZ250" s="118"/>
      <c r="BA250" s="118"/>
      <c r="BB250" s="118"/>
      <c r="BC250" s="118"/>
      <c r="BD250" s="118"/>
      <c r="BE250" s="118"/>
      <c r="BF250" s="118"/>
      <c r="BG250" s="118"/>
      <c r="BH250" s="118"/>
      <c r="BI250" s="118"/>
      <c r="BJ250" s="118"/>
      <c r="BK250" s="113"/>
      <c r="BL250" s="108"/>
      <c r="BM250" s="108"/>
      <c r="BN250" s="108"/>
      <c r="BO250" s="108"/>
      <c r="BP250" s="108"/>
      <c r="BQ250" s="108"/>
      <c r="BR250" s="108"/>
      <c r="BS250" s="108"/>
      <c r="BT250" s="108"/>
      <c r="BU250" s="108"/>
      <c r="BV250" s="108"/>
      <c r="BW250" s="108"/>
      <c r="BX250" s="108"/>
      <c r="BY250" s="108"/>
      <c r="BZ250" s="108"/>
      <c r="CA250" s="108"/>
      <c r="CB250" s="108"/>
      <c r="CC250" s="108"/>
      <c r="CD250" s="108"/>
      <c r="CE250" s="108"/>
      <c r="CF250" s="108"/>
      <c r="CG250" s="108"/>
      <c r="CH250" s="108"/>
      <c r="CI250" s="108"/>
    </row>
    <row r="251" spans="2:91" s="4" customFormat="1" ht="20.100000000000001" customHeight="1">
      <c r="B251" s="16"/>
      <c r="C251" s="44" t="s">
        <v>442</v>
      </c>
      <c r="D251" s="16"/>
      <c r="E251" s="16"/>
      <c r="F251" s="16"/>
      <c r="G251" s="16"/>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84"/>
      <c r="AM251" s="118"/>
      <c r="AN251" s="118"/>
      <c r="AO251" s="118"/>
      <c r="AR251" s="118"/>
      <c r="AS251" s="118"/>
      <c r="AT251" s="118"/>
      <c r="AU251" s="118"/>
      <c r="AV251" s="118"/>
      <c r="AW251" s="118"/>
      <c r="AX251" s="118"/>
      <c r="AY251" s="118"/>
      <c r="AZ251" s="118"/>
      <c r="BA251" s="118"/>
      <c r="BB251" s="118"/>
      <c r="BC251" s="118"/>
      <c r="BD251" s="118"/>
      <c r="BE251" s="118"/>
      <c r="BF251" s="118"/>
      <c r="BG251" s="118"/>
      <c r="BH251" s="118"/>
      <c r="BI251" s="118"/>
      <c r="BJ251" s="118"/>
      <c r="BK251" s="113"/>
      <c r="BL251" s="108"/>
      <c r="BM251" s="108"/>
      <c r="BN251" s="108"/>
      <c r="BO251" s="108"/>
      <c r="BP251" s="108"/>
      <c r="BQ251" s="108"/>
      <c r="BR251" s="108"/>
      <c r="BS251" s="108"/>
      <c r="BT251" s="108"/>
      <c r="BU251" s="108"/>
      <c r="BV251" s="108"/>
      <c r="BW251" s="108"/>
      <c r="BX251" s="108"/>
      <c r="BY251" s="108"/>
      <c r="BZ251" s="108"/>
      <c r="CA251" s="108"/>
      <c r="CB251" s="108"/>
      <c r="CC251" s="108"/>
      <c r="CD251" s="108"/>
      <c r="CE251" s="108"/>
      <c r="CF251" s="108"/>
      <c r="CG251" s="108"/>
      <c r="CH251" s="108"/>
      <c r="CI251" s="108"/>
    </row>
    <row r="252" spans="2:91" s="29" customFormat="1" ht="14.1" customHeight="1">
      <c r="B252" s="4"/>
      <c r="C252" s="44" t="s">
        <v>443</v>
      </c>
      <c r="D252" s="16"/>
      <c r="E252" s="16"/>
      <c r="F252" s="16"/>
      <c r="G252" s="16"/>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54"/>
      <c r="AN252" s="119"/>
      <c r="AO252" s="119"/>
      <c r="AR252" s="119"/>
      <c r="AS252" s="119"/>
      <c r="AT252" s="119"/>
      <c r="AU252" s="119"/>
      <c r="AV252" s="119"/>
      <c r="AW252" s="119"/>
      <c r="AX252" s="119"/>
      <c r="AY252" s="119"/>
      <c r="AZ252" s="119"/>
      <c r="BA252" s="119"/>
      <c r="BB252" s="119"/>
      <c r="BC252" s="119"/>
      <c r="BD252" s="119"/>
      <c r="BE252" s="119"/>
      <c r="BF252" s="119"/>
      <c r="BG252" s="119"/>
      <c r="BH252" s="119"/>
      <c r="BI252" s="119"/>
      <c r="BJ252" s="119"/>
      <c r="BK252" s="119"/>
      <c r="BL252" s="119"/>
      <c r="BM252" s="119"/>
      <c r="BN252" s="119"/>
      <c r="BO252" s="115"/>
      <c r="BP252" s="110"/>
      <c r="BQ252" s="110"/>
      <c r="BR252" s="110"/>
      <c r="BS252" s="110"/>
      <c r="BT252" s="110"/>
      <c r="BU252" s="110"/>
      <c r="BV252" s="110"/>
      <c r="BW252" s="110"/>
      <c r="BX252" s="110"/>
      <c r="BY252" s="110"/>
      <c r="BZ252" s="110"/>
      <c r="CA252" s="110"/>
      <c r="CB252" s="110"/>
      <c r="CC252" s="110"/>
      <c r="CD252" s="110"/>
      <c r="CE252" s="110"/>
      <c r="CF252" s="110"/>
      <c r="CG252" s="110"/>
      <c r="CH252" s="110"/>
      <c r="CI252" s="110"/>
      <c r="CJ252" s="110"/>
      <c r="CK252" s="110"/>
      <c r="CL252" s="110"/>
      <c r="CM252" s="110"/>
    </row>
    <row r="253" spans="2:91" s="29" customFormat="1" ht="14.1" customHeight="1">
      <c r="B253" s="4"/>
      <c r="C253" s="44" t="s">
        <v>444</v>
      </c>
      <c r="D253" s="16"/>
      <c r="E253" s="16"/>
      <c r="F253" s="16"/>
      <c r="G253" s="16"/>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54"/>
      <c r="AN253" s="119"/>
      <c r="AO253" s="119"/>
      <c r="AP253" s="119"/>
      <c r="AQ253" s="119"/>
      <c r="AR253" s="119"/>
      <c r="AS253" s="119"/>
      <c r="AT253" s="119"/>
      <c r="AU253" s="119"/>
      <c r="AV253" s="119"/>
      <c r="AW253" s="119"/>
      <c r="AX253" s="119"/>
      <c r="AY253" s="119"/>
      <c r="AZ253" s="119"/>
      <c r="BA253" s="119"/>
      <c r="BB253" s="119"/>
      <c r="BC253" s="119"/>
      <c r="BD253" s="119"/>
      <c r="BE253" s="119"/>
      <c r="BF253" s="119"/>
      <c r="BG253" s="119"/>
      <c r="BH253" s="119"/>
      <c r="BI253" s="119"/>
      <c r="BJ253" s="119"/>
      <c r="BK253" s="119"/>
      <c r="BL253" s="119"/>
      <c r="BM253" s="119"/>
      <c r="BN253" s="119"/>
      <c r="BO253" s="115"/>
      <c r="BP253" s="110"/>
      <c r="BQ253" s="110"/>
      <c r="BR253" s="110"/>
      <c r="BS253" s="110"/>
      <c r="BT253" s="110"/>
      <c r="BU253" s="110"/>
      <c r="BV253" s="110"/>
      <c r="BW253" s="110"/>
      <c r="BX253" s="110"/>
      <c r="BY253" s="110"/>
      <c r="BZ253" s="110"/>
      <c r="CA253" s="110"/>
      <c r="CB253" s="110"/>
      <c r="CC253" s="110"/>
      <c r="CD253" s="110"/>
      <c r="CE253" s="110"/>
      <c r="CF253" s="110"/>
      <c r="CG253" s="110"/>
      <c r="CH253" s="110"/>
      <c r="CI253" s="110"/>
      <c r="CJ253" s="110"/>
      <c r="CK253" s="110"/>
      <c r="CL253" s="110"/>
      <c r="CM253" s="110"/>
    </row>
    <row r="254" spans="2:91" s="4" customFormat="1" ht="20.100000000000001" customHeight="1">
      <c r="C254" s="44" t="s">
        <v>445</v>
      </c>
      <c r="D254" s="16"/>
      <c r="E254" s="16"/>
      <c r="F254" s="16"/>
      <c r="G254" s="16"/>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N254" s="118"/>
      <c r="AO254" s="118"/>
      <c r="AP254" s="118"/>
      <c r="AQ254" s="118"/>
      <c r="AR254" s="118"/>
      <c r="AS254" s="118"/>
      <c r="AT254" s="118"/>
      <c r="AU254" s="118"/>
      <c r="AV254" s="118"/>
      <c r="AW254" s="118"/>
      <c r="AX254" s="118"/>
      <c r="AY254" s="118"/>
      <c r="AZ254" s="118"/>
      <c r="BA254" s="118"/>
      <c r="BB254" s="118"/>
      <c r="BC254" s="118"/>
      <c r="BD254" s="118"/>
      <c r="BE254" s="118"/>
      <c r="BF254" s="118"/>
      <c r="BG254" s="118"/>
      <c r="BH254" s="118"/>
      <c r="BI254" s="118"/>
      <c r="BJ254" s="118"/>
      <c r="BK254" s="118"/>
      <c r="BL254" s="118"/>
      <c r="BM254" s="118"/>
      <c r="BN254" s="118"/>
      <c r="BO254" s="113"/>
      <c r="BP254" s="108"/>
      <c r="BQ254" s="108"/>
      <c r="BR254" s="108"/>
      <c r="BS254" s="108"/>
      <c r="BT254" s="108"/>
      <c r="BU254" s="108"/>
      <c r="BV254" s="108"/>
      <c r="BW254" s="108"/>
      <c r="BX254" s="108"/>
      <c r="BY254" s="108"/>
      <c r="BZ254" s="108"/>
      <c r="CA254" s="108"/>
      <c r="CB254" s="108"/>
      <c r="CC254" s="108"/>
      <c r="CD254" s="108"/>
      <c r="CE254" s="108"/>
      <c r="CF254" s="108"/>
      <c r="CG254" s="108"/>
      <c r="CH254" s="108"/>
      <c r="CI254" s="108"/>
      <c r="CJ254" s="108"/>
      <c r="CK254" s="108"/>
      <c r="CL254" s="108"/>
      <c r="CM254" s="108"/>
    </row>
    <row r="255" spans="2:91" s="4" customFormat="1" ht="20.100000000000001" customHeight="1">
      <c r="C255" s="16"/>
      <c r="D255" s="16"/>
      <c r="E255" s="16"/>
      <c r="F255" s="16"/>
      <c r="G255" s="16" t="s">
        <v>112</v>
      </c>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13"/>
      <c r="AN255" s="108"/>
      <c r="AO255" s="108"/>
      <c r="AP255" s="108"/>
      <c r="AQ255" s="108"/>
      <c r="AR255" s="108"/>
      <c r="AS255" s="108"/>
      <c r="AT255" s="108"/>
      <c r="AU255" s="108"/>
      <c r="AV255" s="108"/>
      <c r="AW255" s="108"/>
      <c r="AX255" s="108"/>
      <c r="AY255" s="108"/>
      <c r="AZ255" s="108"/>
      <c r="BA255" s="108"/>
      <c r="BB255" s="108"/>
      <c r="BC255" s="108"/>
      <c r="BD255" s="108"/>
      <c r="BE255" s="108"/>
      <c r="BF255" s="108"/>
      <c r="BG255" s="108"/>
      <c r="BH255" s="108"/>
      <c r="BI255" s="108"/>
      <c r="BJ255" s="108"/>
      <c r="BK255" s="108"/>
    </row>
    <row r="256" spans="2:91" s="4" customFormat="1" ht="20.100000000000001" customHeight="1">
      <c r="C256" s="3" t="s">
        <v>192</v>
      </c>
      <c r="D256" s="16"/>
      <c r="E256" s="16"/>
      <c r="F256" s="16"/>
      <c r="G256" s="16"/>
      <c r="H256" s="16"/>
      <c r="I256" s="16"/>
      <c r="J256" s="16"/>
      <c r="K256" s="16"/>
      <c r="L256" s="16"/>
      <c r="M256" s="16"/>
      <c r="N256" s="16"/>
      <c r="O256" s="16"/>
      <c r="P256" s="16"/>
      <c r="Q256" s="16"/>
      <c r="R256" s="16"/>
      <c r="S256" s="16"/>
      <c r="T256" s="16"/>
      <c r="U256" s="16"/>
      <c r="V256" s="16"/>
      <c r="W256" s="16"/>
      <c r="X256" s="16"/>
      <c r="Y256" s="16"/>
      <c r="Z256" s="16"/>
      <c r="AA256" s="16"/>
      <c r="AB256" s="16"/>
      <c r="AC256" s="16"/>
      <c r="AD256" s="16"/>
      <c r="AE256" s="16"/>
      <c r="AF256" s="16"/>
      <c r="AG256" s="16"/>
      <c r="AH256" s="16"/>
      <c r="AI256" s="16"/>
      <c r="AJ256" s="16"/>
      <c r="AK256" s="16"/>
      <c r="AL256" s="191"/>
      <c r="AM256" s="113"/>
      <c r="AN256" s="108"/>
      <c r="AO256" s="108"/>
      <c r="AP256" s="108"/>
      <c r="AQ256" s="108"/>
      <c r="AR256" s="108"/>
      <c r="AS256" s="108"/>
      <c r="AT256" s="108"/>
      <c r="AU256" s="108"/>
      <c r="AV256" s="108"/>
      <c r="AW256" s="108"/>
      <c r="AX256" s="108"/>
      <c r="AY256" s="108"/>
      <c r="AZ256" s="108"/>
      <c r="BA256" s="108"/>
      <c r="BB256" s="108"/>
      <c r="BC256" s="108"/>
      <c r="BD256" s="108"/>
      <c r="BE256" s="108"/>
      <c r="BF256" s="108"/>
      <c r="BG256" s="108"/>
      <c r="BH256" s="108"/>
      <c r="BI256" s="108"/>
      <c r="BJ256" s="108"/>
      <c r="BK256" s="108"/>
    </row>
    <row r="257" spans="2:91" s="4" customFormat="1" ht="20.100000000000001" customHeight="1">
      <c r="C257" s="144" t="s">
        <v>82</v>
      </c>
      <c r="D257" s="145"/>
      <c r="E257" s="145"/>
      <c r="F257" s="145"/>
      <c r="G257" s="145"/>
      <c r="H257" s="145"/>
      <c r="I257" s="145"/>
      <c r="J257" s="145"/>
      <c r="K257" s="145"/>
      <c r="L257" s="145"/>
      <c r="M257" s="145"/>
      <c r="N257" s="145"/>
      <c r="O257" s="145"/>
      <c r="P257" s="145"/>
      <c r="Q257" s="145"/>
      <c r="R257" s="145"/>
      <c r="S257" s="145"/>
      <c r="T257" s="145"/>
      <c r="U257" s="145"/>
      <c r="V257" s="145"/>
      <c r="W257" s="146"/>
      <c r="X257" s="144" t="s">
        <v>83</v>
      </c>
      <c r="Y257" s="145"/>
      <c r="Z257" s="145"/>
      <c r="AA257" s="145"/>
      <c r="AB257" s="145"/>
      <c r="AC257" s="145"/>
      <c r="AD257" s="145"/>
      <c r="AE257" s="145"/>
      <c r="AF257" s="145"/>
      <c r="AG257" s="145"/>
      <c r="AH257" s="145"/>
      <c r="AI257" s="145"/>
      <c r="AJ257" s="145"/>
      <c r="AK257" s="146"/>
      <c r="AL257" s="25"/>
      <c r="AM257" s="113"/>
      <c r="AN257" s="108"/>
      <c r="AO257" s="108"/>
      <c r="AP257" s="108"/>
      <c r="AQ257" s="108"/>
      <c r="AR257" s="108"/>
      <c r="AS257" s="108"/>
      <c r="AT257" s="108"/>
      <c r="AU257" s="108"/>
      <c r="AV257" s="108"/>
      <c r="AW257" s="108"/>
      <c r="AX257" s="108"/>
      <c r="AY257" s="108"/>
      <c r="AZ257" s="108"/>
      <c r="BA257" s="108"/>
      <c r="BB257" s="108"/>
      <c r="BC257" s="108"/>
      <c r="BD257" s="108"/>
      <c r="BE257" s="108"/>
      <c r="BF257" s="108"/>
      <c r="BG257" s="108"/>
      <c r="BH257" s="108"/>
      <c r="BI257" s="108"/>
      <c r="BJ257" s="108"/>
      <c r="BK257" s="108"/>
    </row>
    <row r="258" spans="2:91" s="4" customFormat="1" ht="20.100000000000001" customHeight="1">
      <c r="C258" s="144" t="s">
        <v>376</v>
      </c>
      <c r="D258" s="145"/>
      <c r="E258" s="145"/>
      <c r="F258" s="145"/>
      <c r="G258" s="146"/>
      <c r="H258" s="144" t="s">
        <v>79</v>
      </c>
      <c r="I258" s="145"/>
      <c r="J258" s="145"/>
      <c r="K258" s="146"/>
      <c r="L258" s="144" t="s">
        <v>216</v>
      </c>
      <c r="M258" s="145"/>
      <c r="N258" s="146"/>
      <c r="O258" s="859" t="s">
        <v>174</v>
      </c>
      <c r="P258" s="1079"/>
      <c r="Q258" s="144" t="s">
        <v>81</v>
      </c>
      <c r="R258" s="145"/>
      <c r="S258" s="145"/>
      <c r="T258" s="145"/>
      <c r="U258" s="145"/>
      <c r="V258" s="145"/>
      <c r="W258" s="146"/>
      <c r="X258" s="144" t="s">
        <v>376</v>
      </c>
      <c r="Y258" s="145"/>
      <c r="Z258" s="145"/>
      <c r="AA258" s="145"/>
      <c r="AB258" s="146"/>
      <c r="AC258" s="859" t="s">
        <v>174</v>
      </c>
      <c r="AD258" s="1079"/>
      <c r="AE258" s="144" t="s">
        <v>80</v>
      </c>
      <c r="AF258" s="145"/>
      <c r="AG258" s="145"/>
      <c r="AH258" s="145"/>
      <c r="AI258" s="145"/>
      <c r="AJ258" s="145"/>
      <c r="AK258" s="146"/>
      <c r="AL258" s="25"/>
      <c r="AM258" s="113"/>
      <c r="AN258" s="108"/>
      <c r="AO258" s="108"/>
      <c r="AP258" s="108"/>
      <c r="AQ258" s="108"/>
      <c r="AR258" s="108"/>
      <c r="AS258" s="108"/>
      <c r="AT258" s="108"/>
      <c r="AU258" s="108"/>
      <c r="AV258" s="108"/>
      <c r="AW258" s="108"/>
      <c r="AX258" s="108"/>
      <c r="AY258" s="108"/>
      <c r="AZ258" s="108"/>
      <c r="BA258" s="108"/>
      <c r="BB258" s="108"/>
      <c r="BC258" s="108"/>
      <c r="BD258" s="108"/>
      <c r="BE258" s="108"/>
      <c r="BF258" s="108"/>
      <c r="BG258" s="108"/>
      <c r="BH258" s="108"/>
      <c r="BI258" s="108"/>
      <c r="BJ258" s="108"/>
      <c r="BK258" s="108"/>
    </row>
    <row r="259" spans="2:91" s="4" customFormat="1" ht="20.100000000000001" customHeight="1">
      <c r="B259" s="29"/>
      <c r="C259" s="83" t="s">
        <v>212</v>
      </c>
      <c r="D259" s="904" t="s">
        <v>100</v>
      </c>
      <c r="E259" s="905"/>
      <c r="F259" s="905"/>
      <c r="G259" s="906"/>
      <c r="H259" s="904" t="s">
        <v>84</v>
      </c>
      <c r="I259" s="905"/>
      <c r="J259" s="905"/>
      <c r="K259" s="906"/>
      <c r="L259" s="904" t="s">
        <v>294</v>
      </c>
      <c r="M259" s="905"/>
      <c r="N259" s="906"/>
      <c r="O259" s="904" t="s">
        <v>221</v>
      </c>
      <c r="P259" s="906"/>
      <c r="Q259" s="904" t="s">
        <v>866</v>
      </c>
      <c r="R259" s="905"/>
      <c r="S259" s="905"/>
      <c r="T259" s="905"/>
      <c r="U259" s="905"/>
      <c r="V259" s="905"/>
      <c r="W259" s="906"/>
      <c r="X259" s="904" t="s">
        <v>113</v>
      </c>
      <c r="Y259" s="905"/>
      <c r="Z259" s="905"/>
      <c r="AA259" s="905"/>
      <c r="AB259" s="906"/>
      <c r="AC259" s="904" t="s">
        <v>221</v>
      </c>
      <c r="AD259" s="906"/>
      <c r="AE259" s="904" t="s">
        <v>866</v>
      </c>
      <c r="AF259" s="905"/>
      <c r="AG259" s="905"/>
      <c r="AH259" s="905"/>
      <c r="AI259" s="905"/>
      <c r="AJ259" s="905"/>
      <c r="AK259" s="906"/>
      <c r="AL259" s="25"/>
      <c r="AN259" s="118"/>
      <c r="AO259" s="118"/>
      <c r="AP259" s="118"/>
      <c r="AQ259" s="118"/>
      <c r="AR259" s="118"/>
      <c r="AS259" s="118"/>
      <c r="AT259" s="118"/>
      <c r="AU259" s="118"/>
      <c r="AV259" s="118"/>
      <c r="AW259" s="118"/>
      <c r="AX259" s="118"/>
      <c r="AY259" s="118"/>
      <c r="AZ259" s="118"/>
      <c r="BA259" s="118"/>
      <c r="BB259" s="118"/>
      <c r="BC259" s="118"/>
      <c r="BD259" s="118"/>
      <c r="BE259" s="118"/>
      <c r="BF259" s="118"/>
      <c r="BG259" s="118"/>
      <c r="BH259" s="118"/>
      <c r="BI259" s="118"/>
      <c r="BJ259" s="118"/>
      <c r="BK259" s="118"/>
      <c r="BL259" s="118"/>
      <c r="BM259" s="118"/>
      <c r="BN259" s="118"/>
      <c r="BO259" s="113"/>
      <c r="BP259" s="108"/>
      <c r="BQ259" s="108"/>
      <c r="BR259" s="108"/>
      <c r="BS259" s="108"/>
      <c r="BT259" s="108"/>
      <c r="BU259" s="108"/>
      <c r="BV259" s="108"/>
      <c r="BW259" s="108"/>
      <c r="BX259" s="108"/>
      <c r="BY259" s="108"/>
      <c r="BZ259" s="108"/>
      <c r="CA259" s="108"/>
      <c r="CB259" s="108"/>
      <c r="CC259" s="108"/>
      <c r="CD259" s="108"/>
      <c r="CE259" s="108"/>
      <c r="CF259" s="108"/>
      <c r="CG259" s="108"/>
      <c r="CH259" s="108"/>
      <c r="CI259" s="108"/>
      <c r="CJ259" s="108"/>
      <c r="CK259" s="108"/>
      <c r="CL259" s="108"/>
      <c r="CM259" s="108"/>
    </row>
    <row r="260" spans="2:91" s="16" customFormat="1" ht="20.100000000000001" customHeight="1">
      <c r="B260" s="29"/>
      <c r="C260" s="863"/>
      <c r="D260" s="864"/>
      <c r="E260" s="864"/>
      <c r="F260" s="864"/>
      <c r="G260" s="865"/>
      <c r="H260" s="863"/>
      <c r="I260" s="864"/>
      <c r="J260" s="864"/>
      <c r="K260" s="865"/>
      <c r="L260" s="863"/>
      <c r="M260" s="864"/>
      <c r="N260" s="865"/>
      <c r="O260" s="832" t="s">
        <v>360</v>
      </c>
      <c r="P260" s="833"/>
      <c r="Q260" s="21" t="s">
        <v>98</v>
      </c>
      <c r="R260" s="23"/>
      <c r="S260" s="23"/>
      <c r="T260" s="23"/>
      <c r="U260" s="23"/>
      <c r="V260" s="23"/>
      <c r="W260" s="22"/>
      <c r="X260" s="863"/>
      <c r="Y260" s="864"/>
      <c r="Z260" s="864"/>
      <c r="AA260" s="864"/>
      <c r="AB260" s="865"/>
      <c r="AC260" s="832" t="s">
        <v>360</v>
      </c>
      <c r="AD260" s="833"/>
      <c r="AE260" s="21" t="s">
        <v>98</v>
      </c>
      <c r="AF260" s="23"/>
      <c r="AG260" s="23"/>
      <c r="AH260" s="23"/>
      <c r="AI260" s="23"/>
      <c r="AJ260" s="23"/>
      <c r="AK260" s="22"/>
      <c r="AL260" s="25"/>
      <c r="AN260" s="117"/>
      <c r="AO260" s="117"/>
      <c r="AP260" s="117"/>
      <c r="AQ260" s="117"/>
      <c r="AR260" s="117"/>
      <c r="AS260" s="117"/>
      <c r="AT260" s="117"/>
      <c r="AU260" s="117"/>
      <c r="AV260" s="117"/>
      <c r="AW260" s="117"/>
      <c r="AX260" s="117"/>
      <c r="AY260" s="117"/>
      <c r="AZ260" s="117"/>
      <c r="BA260" s="117"/>
      <c r="BB260" s="117"/>
      <c r="BC260" s="117"/>
      <c r="BD260" s="117"/>
      <c r="BE260" s="117"/>
      <c r="BF260" s="117"/>
      <c r="BG260" s="117"/>
      <c r="BH260" s="117"/>
      <c r="BI260" s="117"/>
      <c r="BJ260" s="117"/>
      <c r="BK260" s="117"/>
      <c r="BL260" s="117"/>
      <c r="BM260" s="117"/>
      <c r="BN260" s="117"/>
      <c r="BO260" s="114"/>
      <c r="BP260" s="109"/>
      <c r="BQ260" s="109"/>
      <c r="BR260" s="109"/>
      <c r="BS260" s="109"/>
      <c r="BT260" s="109"/>
      <c r="BU260" s="109"/>
      <c r="BV260" s="109"/>
      <c r="BW260" s="109"/>
      <c r="BX260" s="109"/>
      <c r="BY260" s="109"/>
      <c r="BZ260" s="109"/>
      <c r="CA260" s="109"/>
      <c r="CB260" s="109"/>
      <c r="CC260" s="109"/>
      <c r="CD260" s="109"/>
      <c r="CE260" s="109"/>
      <c r="CF260" s="109"/>
      <c r="CG260" s="109"/>
      <c r="CH260" s="109"/>
      <c r="CI260" s="109"/>
      <c r="CJ260" s="109"/>
      <c r="CK260" s="109"/>
      <c r="CL260" s="109"/>
      <c r="CM260" s="109"/>
    </row>
    <row r="261" spans="2:91" s="16" customFormat="1" ht="20.100000000000001" customHeight="1">
      <c r="B261" s="124"/>
      <c r="C261" s="863"/>
      <c r="D261" s="864"/>
      <c r="E261" s="864"/>
      <c r="F261" s="864"/>
      <c r="G261" s="865"/>
      <c r="H261" s="863"/>
      <c r="I261" s="864"/>
      <c r="J261" s="864"/>
      <c r="K261" s="865"/>
      <c r="L261" s="863"/>
      <c r="M261" s="864"/>
      <c r="N261" s="865"/>
      <c r="O261" s="832" t="s">
        <v>360</v>
      </c>
      <c r="P261" s="833"/>
      <c r="Q261" s="21" t="s">
        <v>98</v>
      </c>
      <c r="R261" s="23"/>
      <c r="S261" s="23"/>
      <c r="T261" s="23"/>
      <c r="U261" s="23"/>
      <c r="V261" s="23"/>
      <c r="W261" s="22"/>
      <c r="X261" s="863"/>
      <c r="Y261" s="864"/>
      <c r="Z261" s="864"/>
      <c r="AA261" s="864"/>
      <c r="AB261" s="865"/>
      <c r="AC261" s="832" t="s">
        <v>360</v>
      </c>
      <c r="AD261" s="833"/>
      <c r="AE261" s="21" t="s">
        <v>98</v>
      </c>
      <c r="AF261" s="23"/>
      <c r="AG261" s="23"/>
      <c r="AH261" s="23"/>
      <c r="AI261" s="23"/>
      <c r="AJ261" s="23"/>
      <c r="AK261" s="22"/>
      <c r="AN261" s="117"/>
      <c r="AO261" s="117"/>
      <c r="AP261" s="117"/>
      <c r="AQ261" s="117"/>
      <c r="AR261" s="117"/>
      <c r="AS261" s="117"/>
      <c r="AT261" s="117"/>
      <c r="AU261" s="117"/>
      <c r="AV261" s="117"/>
      <c r="AW261" s="117"/>
      <c r="AX261" s="117"/>
      <c r="AY261" s="117"/>
      <c r="AZ261" s="117"/>
      <c r="BA261" s="117"/>
      <c r="BB261" s="117"/>
      <c r="BC261" s="117"/>
      <c r="BD261" s="117"/>
      <c r="BE261" s="117"/>
      <c r="BF261" s="117"/>
      <c r="BG261" s="117"/>
      <c r="BH261" s="117"/>
      <c r="BI261" s="117"/>
      <c r="BJ261" s="117"/>
      <c r="BK261" s="117"/>
      <c r="BL261" s="117"/>
      <c r="BM261" s="117"/>
      <c r="BN261" s="117"/>
      <c r="BO261" s="114"/>
      <c r="BP261" s="109"/>
      <c r="BQ261" s="109"/>
      <c r="BR261" s="109"/>
      <c r="BS261" s="109"/>
      <c r="BT261" s="109"/>
      <c r="BU261" s="109"/>
      <c r="BV261" s="109"/>
      <c r="BW261" s="109"/>
      <c r="BX261" s="109"/>
      <c r="BY261" s="109"/>
      <c r="BZ261" s="109"/>
      <c r="CA261" s="109"/>
      <c r="CB261" s="109"/>
      <c r="CC261" s="109"/>
      <c r="CD261" s="109"/>
      <c r="CE261" s="109"/>
      <c r="CF261" s="109"/>
      <c r="CG261" s="109"/>
      <c r="CH261" s="109"/>
      <c r="CI261" s="109"/>
      <c r="CJ261" s="109"/>
      <c r="CK261" s="109"/>
      <c r="CL261" s="109"/>
      <c r="CM261" s="109"/>
    </row>
    <row r="262" spans="2:91" s="4" customFormat="1" ht="20.100000000000001" customHeight="1">
      <c r="C262" s="863"/>
      <c r="D262" s="864"/>
      <c r="E262" s="864"/>
      <c r="F262" s="864"/>
      <c r="G262" s="865"/>
      <c r="H262" s="863"/>
      <c r="I262" s="864"/>
      <c r="J262" s="864"/>
      <c r="K262" s="865"/>
      <c r="L262" s="863"/>
      <c r="M262" s="864"/>
      <c r="N262" s="865"/>
      <c r="O262" s="832" t="s">
        <v>360</v>
      </c>
      <c r="P262" s="833"/>
      <c r="Q262" s="21" t="s">
        <v>98</v>
      </c>
      <c r="R262" s="23"/>
      <c r="S262" s="23"/>
      <c r="T262" s="23"/>
      <c r="U262" s="23"/>
      <c r="V262" s="23"/>
      <c r="W262" s="22"/>
      <c r="X262" s="220"/>
      <c r="Y262" s="5"/>
      <c r="Z262" s="5"/>
      <c r="AA262" s="5"/>
      <c r="AB262" s="6"/>
      <c r="AC262" s="832" t="s">
        <v>360</v>
      </c>
      <c r="AD262" s="833"/>
      <c r="AE262" s="21" t="s">
        <v>98</v>
      </c>
      <c r="AF262" s="23"/>
      <c r="AG262" s="23"/>
      <c r="AH262" s="23"/>
      <c r="AI262" s="23"/>
      <c r="AJ262" s="23"/>
      <c r="AK262" s="22"/>
      <c r="AL262" s="16"/>
      <c r="AM262" s="108"/>
      <c r="AN262" s="108"/>
      <c r="AO262" s="108"/>
      <c r="AP262" s="108"/>
      <c r="AQ262" s="108"/>
      <c r="AR262" s="108"/>
      <c r="AS262" s="108"/>
      <c r="AT262" s="108"/>
      <c r="AU262" s="108"/>
      <c r="AV262" s="108"/>
      <c r="AW262" s="108"/>
      <c r="AX262" s="108"/>
      <c r="AY262" s="108"/>
      <c r="AZ262" s="108"/>
      <c r="BA262" s="108"/>
      <c r="BB262" s="108"/>
      <c r="BC262" s="108"/>
      <c r="BD262" s="108"/>
      <c r="BE262" s="108"/>
      <c r="BF262" s="108"/>
      <c r="BG262" s="108"/>
      <c r="BH262" s="108"/>
      <c r="BI262" s="108"/>
      <c r="BJ262" s="108"/>
    </row>
    <row r="263" spans="2:91" s="4" customFormat="1" ht="20.100000000000001" customHeight="1">
      <c r="B263" s="3"/>
      <c r="C263" s="44" t="s">
        <v>446</v>
      </c>
      <c r="D263" s="29"/>
      <c r="E263" s="29"/>
      <c r="F263" s="29"/>
      <c r="G263" s="29"/>
      <c r="H263" s="29"/>
      <c r="I263" s="29"/>
      <c r="J263" s="29"/>
      <c r="K263" s="29"/>
      <c r="L263" s="29"/>
      <c r="M263" s="29"/>
      <c r="N263" s="29"/>
      <c r="O263" s="29"/>
      <c r="P263" s="29"/>
      <c r="Q263" s="29"/>
      <c r="R263" s="29"/>
      <c r="S263" s="29"/>
      <c r="T263" s="29"/>
      <c r="U263" s="29"/>
      <c r="V263" s="29"/>
      <c r="W263" s="29"/>
      <c r="X263" s="29"/>
      <c r="Y263" s="29"/>
      <c r="Z263" s="29"/>
      <c r="AA263" s="29"/>
      <c r="AB263" s="29"/>
      <c r="AC263" s="29"/>
      <c r="AD263" s="29"/>
      <c r="AE263" s="29"/>
      <c r="AF263" s="29"/>
      <c r="AG263" s="29"/>
      <c r="AH263" s="29"/>
      <c r="AI263" s="29"/>
      <c r="AJ263" s="29"/>
      <c r="AK263" s="29"/>
      <c r="AL263" s="188"/>
      <c r="AM263" s="108"/>
      <c r="AN263" s="108"/>
      <c r="AO263" s="108"/>
      <c r="AP263" s="108"/>
      <c r="AQ263" s="108"/>
      <c r="AR263" s="108"/>
      <c r="AS263" s="108"/>
      <c r="AT263" s="108"/>
      <c r="AU263" s="108"/>
      <c r="AV263" s="108"/>
      <c r="AW263" s="108"/>
      <c r="AX263" s="108"/>
      <c r="AY263" s="108"/>
      <c r="AZ263" s="108"/>
      <c r="BA263" s="108"/>
      <c r="BB263" s="108"/>
      <c r="BC263" s="108"/>
      <c r="BD263" s="108"/>
      <c r="BE263" s="108"/>
      <c r="BF263" s="108"/>
      <c r="BG263" s="108"/>
      <c r="BH263" s="108"/>
      <c r="BI263" s="108"/>
      <c r="BJ263" s="108"/>
    </row>
    <row r="264" spans="2:91" s="4" customFormat="1" ht="20.100000000000001" customHeight="1">
      <c r="B264" s="16"/>
      <c r="C264" s="44" t="s">
        <v>447</v>
      </c>
      <c r="D264" s="29"/>
      <c r="E264" s="29"/>
      <c r="F264" s="29"/>
      <c r="G264" s="29"/>
      <c r="H264" s="29"/>
      <c r="I264" s="29"/>
      <c r="J264" s="29"/>
      <c r="K264" s="29"/>
      <c r="L264" s="29"/>
      <c r="M264" s="29"/>
      <c r="N264" s="29"/>
      <c r="O264" s="29"/>
      <c r="P264" s="29"/>
      <c r="Q264" s="29"/>
      <c r="R264" s="29"/>
      <c r="S264" s="29"/>
      <c r="T264" s="29"/>
      <c r="U264" s="29"/>
      <c r="V264" s="29"/>
      <c r="W264" s="29"/>
      <c r="X264" s="29"/>
      <c r="Y264" s="29"/>
      <c r="Z264" s="29"/>
      <c r="AA264" s="29"/>
      <c r="AB264" s="29"/>
      <c r="AC264" s="29"/>
      <c r="AD264" s="29"/>
      <c r="AE264" s="29"/>
      <c r="AF264" s="29"/>
      <c r="AG264" s="29"/>
      <c r="AH264" s="29"/>
      <c r="AI264" s="29"/>
      <c r="AJ264" s="29"/>
      <c r="AK264" s="29"/>
      <c r="AL264" s="137"/>
      <c r="AM264" s="108"/>
      <c r="AN264" s="108"/>
      <c r="AO264" s="108"/>
      <c r="AP264" s="108"/>
      <c r="AQ264" s="108"/>
      <c r="AR264" s="108"/>
      <c r="AS264" s="108"/>
      <c r="AT264" s="108"/>
      <c r="AU264" s="108"/>
      <c r="AV264" s="108"/>
      <c r="AW264" s="108"/>
      <c r="AX264" s="108"/>
      <c r="AY264" s="108"/>
      <c r="AZ264" s="108"/>
      <c r="BA264" s="108"/>
      <c r="BB264" s="108"/>
      <c r="BC264" s="108"/>
      <c r="BD264" s="108"/>
      <c r="BE264" s="108"/>
      <c r="BF264" s="108"/>
      <c r="BG264" s="108"/>
      <c r="BH264" s="108"/>
      <c r="BI264" s="108"/>
      <c r="BJ264" s="108"/>
    </row>
    <row r="265" spans="2:91" s="396" customFormat="1" ht="20.100000000000001" customHeight="1">
      <c r="C265" s="396" t="s">
        <v>971</v>
      </c>
    </row>
    <row r="266" spans="2:91" s="396" customFormat="1" ht="20.100000000000001" customHeight="1">
      <c r="D266" s="773" t="s">
        <v>972</v>
      </c>
      <c r="E266" s="825"/>
      <c r="F266" s="825"/>
      <c r="G266" s="825"/>
      <c r="H266" s="825"/>
      <c r="I266" s="825"/>
      <c r="J266" s="825"/>
      <c r="K266" s="825"/>
      <c r="L266" s="825"/>
      <c r="M266" s="825"/>
      <c r="N266" s="825"/>
      <c r="O266" s="825"/>
      <c r="P266" s="825"/>
      <c r="Q266" s="825"/>
      <c r="R266" s="825"/>
      <c r="S266" s="825"/>
      <c r="T266" s="825"/>
      <c r="U266" s="825"/>
      <c r="V266" s="825"/>
      <c r="W266" s="825"/>
      <c r="X266" s="825"/>
      <c r="Y266" s="825"/>
      <c r="Z266" s="825"/>
      <c r="AA266" s="825"/>
      <c r="AB266" s="825"/>
      <c r="AC266" s="825"/>
      <c r="AD266" s="825"/>
      <c r="AE266" s="546" t="s">
        <v>973</v>
      </c>
      <c r="AF266" s="774" t="s">
        <v>974</v>
      </c>
      <c r="AG266" s="774"/>
      <c r="AH266" s="774"/>
      <c r="AI266" s="774"/>
      <c r="AJ266" s="774"/>
      <c r="AK266" s="546" t="s">
        <v>975</v>
      </c>
    </row>
    <row r="267" spans="2:91" s="396" customFormat="1" ht="20.100000000000001" customHeight="1">
      <c r="D267" s="773" t="s">
        <v>976</v>
      </c>
      <c r="E267" s="825"/>
      <c r="F267" s="825"/>
      <c r="G267" s="825"/>
      <c r="H267" s="825"/>
      <c r="I267" s="825"/>
      <c r="J267" s="825"/>
      <c r="K267" s="825"/>
      <c r="L267" s="825"/>
      <c r="M267" s="825"/>
      <c r="N267" s="825"/>
      <c r="O267" s="825"/>
      <c r="P267" s="825"/>
      <c r="Q267" s="825"/>
      <c r="R267" s="825"/>
      <c r="S267" s="825"/>
      <c r="T267" s="825"/>
      <c r="U267" s="825"/>
      <c r="V267" s="825"/>
      <c r="W267" s="825"/>
      <c r="X267" s="825"/>
      <c r="Y267" s="825"/>
      <c r="Z267" s="825"/>
      <c r="AA267" s="825"/>
      <c r="AB267" s="825"/>
      <c r="AC267" s="825"/>
      <c r="AD267" s="825"/>
      <c r="AE267" s="546" t="s">
        <v>973</v>
      </c>
      <c r="AF267" s="774" t="s">
        <v>974</v>
      </c>
      <c r="AG267" s="774"/>
      <c r="AH267" s="774"/>
      <c r="AI267" s="774"/>
      <c r="AJ267" s="774"/>
      <c r="AK267" s="546" t="s">
        <v>975</v>
      </c>
      <c r="AL267" s="461"/>
    </row>
    <row r="268" spans="2:91" s="396" customFormat="1" ht="20.100000000000001" customHeight="1">
      <c r="D268" s="773" t="s">
        <v>977</v>
      </c>
      <c r="E268" s="825"/>
      <c r="F268" s="825"/>
      <c r="G268" s="825"/>
      <c r="H268" s="825"/>
      <c r="I268" s="825"/>
      <c r="J268" s="825"/>
      <c r="K268" s="825"/>
      <c r="L268" s="825"/>
      <c r="M268" s="825"/>
      <c r="N268" s="825"/>
      <c r="O268" s="825"/>
      <c r="P268" s="825"/>
      <c r="Q268" s="825"/>
      <c r="R268" s="825"/>
      <c r="S268" s="825"/>
      <c r="T268" s="825"/>
      <c r="U268" s="825"/>
      <c r="V268" s="825"/>
      <c r="W268" s="825"/>
      <c r="X268" s="825"/>
      <c r="Y268" s="825"/>
      <c r="Z268" s="825"/>
      <c r="AA268" s="825"/>
      <c r="AB268" s="825"/>
      <c r="AC268" s="825"/>
      <c r="AD268" s="825"/>
      <c r="AE268" s="546" t="s">
        <v>973</v>
      </c>
      <c r="AF268" s="774" t="s">
        <v>974</v>
      </c>
      <c r="AG268" s="774"/>
      <c r="AH268" s="774"/>
      <c r="AI268" s="774"/>
      <c r="AJ268" s="774"/>
      <c r="AK268" s="546" t="s">
        <v>975</v>
      </c>
      <c r="AL268" s="461"/>
    </row>
    <row r="269" spans="2:91" s="396" customFormat="1" ht="20.100000000000001" customHeight="1">
      <c r="D269" s="773" t="s">
        <v>978</v>
      </c>
      <c r="E269" s="825"/>
      <c r="F269" s="825"/>
      <c r="G269" s="825"/>
      <c r="H269" s="825"/>
      <c r="I269" s="825"/>
      <c r="J269" s="825"/>
      <c r="K269" s="825"/>
      <c r="L269" s="825"/>
      <c r="M269" s="825"/>
      <c r="N269" s="825"/>
      <c r="O269" s="825"/>
      <c r="P269" s="825"/>
      <c r="Q269" s="825"/>
      <c r="R269" s="825"/>
      <c r="S269" s="825"/>
      <c r="T269" s="825"/>
      <c r="U269" s="825"/>
      <c r="V269" s="825"/>
      <c r="W269" s="825"/>
      <c r="X269" s="825"/>
      <c r="Y269" s="825"/>
      <c r="Z269" s="825"/>
      <c r="AA269" s="825"/>
      <c r="AB269" s="825"/>
      <c r="AC269" s="825"/>
      <c r="AD269" s="825"/>
      <c r="AE269" s="546" t="s">
        <v>973</v>
      </c>
      <c r="AF269" s="774" t="s">
        <v>974</v>
      </c>
      <c r="AG269" s="774"/>
      <c r="AH269" s="774"/>
      <c r="AI269" s="774"/>
      <c r="AJ269" s="774"/>
      <c r="AK269" s="546" t="s">
        <v>975</v>
      </c>
      <c r="AL269" s="461"/>
    </row>
    <row r="270" spans="2:91" s="396" customFormat="1" ht="20.100000000000001" customHeight="1">
      <c r="D270" s="773" t="s">
        <v>979</v>
      </c>
      <c r="E270" s="826"/>
      <c r="F270" s="826"/>
      <c r="G270" s="826"/>
      <c r="H270" s="826"/>
      <c r="I270" s="826"/>
      <c r="J270" s="826"/>
      <c r="K270" s="826"/>
      <c r="L270" s="826"/>
      <c r="M270" s="826"/>
      <c r="N270" s="826"/>
      <c r="O270" s="826"/>
      <c r="P270" s="826"/>
      <c r="Q270" s="826"/>
      <c r="R270" s="826"/>
      <c r="S270" s="826"/>
      <c r="T270" s="826"/>
      <c r="U270" s="826"/>
      <c r="V270" s="826"/>
      <c r="W270" s="826"/>
      <c r="X270" s="826"/>
      <c r="Y270" s="826"/>
      <c r="Z270" s="826"/>
      <c r="AA270" s="826"/>
      <c r="AB270" s="826"/>
      <c r="AC270" s="826"/>
      <c r="AD270" s="826"/>
      <c r="AE270" s="546" t="s">
        <v>973</v>
      </c>
      <c r="AF270" s="774" t="s">
        <v>980</v>
      </c>
      <c r="AG270" s="774"/>
      <c r="AH270" s="774"/>
      <c r="AI270" s="774"/>
      <c r="AJ270" s="774"/>
      <c r="AK270" s="546" t="s">
        <v>975</v>
      </c>
      <c r="AL270" s="461"/>
    </row>
    <row r="271" spans="2:91" s="396" customFormat="1" ht="39.950000000000003" customHeight="1">
      <c r="D271" s="773" t="s">
        <v>981</v>
      </c>
      <c r="E271" s="773"/>
      <c r="F271" s="773"/>
      <c r="G271" s="773"/>
      <c r="H271" s="773"/>
      <c r="I271" s="773"/>
      <c r="J271" s="773"/>
      <c r="K271" s="773"/>
      <c r="L271" s="773"/>
      <c r="M271" s="773"/>
      <c r="N271" s="773"/>
      <c r="O271" s="773"/>
      <c r="P271" s="773"/>
      <c r="Q271" s="773"/>
      <c r="R271" s="773"/>
      <c r="S271" s="773"/>
      <c r="T271" s="773"/>
      <c r="U271" s="773"/>
      <c r="V271" s="773"/>
      <c r="W271" s="773"/>
      <c r="X271" s="773"/>
      <c r="Y271" s="773"/>
      <c r="Z271" s="773"/>
      <c r="AA271" s="773"/>
      <c r="AB271" s="773"/>
      <c r="AC271" s="773"/>
      <c r="AD271" s="773"/>
      <c r="AE271" s="546" t="s">
        <v>973</v>
      </c>
      <c r="AF271" s="774" t="s">
        <v>974</v>
      </c>
      <c r="AG271" s="774"/>
      <c r="AH271" s="774"/>
      <c r="AI271" s="774"/>
      <c r="AJ271" s="774"/>
      <c r="AK271" s="546" t="s">
        <v>975</v>
      </c>
      <c r="AL271" s="461"/>
    </row>
    <row r="272" spans="2:91" s="396" customFormat="1" ht="39.950000000000003" customHeight="1">
      <c r="D272" s="772" t="s">
        <v>982</v>
      </c>
      <c r="E272" s="772"/>
      <c r="F272" s="772"/>
      <c r="G272" s="772"/>
      <c r="H272" s="772"/>
      <c r="I272" s="772"/>
      <c r="J272" s="772"/>
      <c r="K272" s="772"/>
      <c r="L272" s="772"/>
      <c r="M272" s="772"/>
      <c r="N272" s="772"/>
      <c r="O272" s="772"/>
      <c r="P272" s="772"/>
      <c r="Q272" s="772"/>
      <c r="R272" s="772"/>
      <c r="S272" s="772"/>
      <c r="T272" s="772"/>
      <c r="U272" s="772" t="s">
        <v>983</v>
      </c>
      <c r="V272" s="772"/>
      <c r="W272" s="772"/>
      <c r="X272" s="772"/>
      <c r="Y272" s="772"/>
      <c r="Z272" s="772"/>
      <c r="AA272" s="772"/>
      <c r="AB272" s="772"/>
      <c r="AC272" s="772"/>
      <c r="AD272" s="772"/>
      <c r="AE272" s="772"/>
      <c r="AF272" s="772"/>
      <c r="AG272" s="772"/>
      <c r="AH272" s="772"/>
      <c r="AI272" s="772"/>
      <c r="AJ272" s="772"/>
      <c r="AK272" s="772"/>
      <c r="AL272" s="461"/>
    </row>
    <row r="273" spans="1:91" s="396" customFormat="1" ht="20.100000000000001" customHeight="1">
      <c r="D273" s="773" t="s">
        <v>985</v>
      </c>
      <c r="E273" s="773"/>
      <c r="F273" s="773"/>
      <c r="G273" s="773"/>
      <c r="H273" s="773"/>
      <c r="I273" s="773"/>
      <c r="J273" s="773"/>
      <c r="K273" s="773"/>
      <c r="L273" s="773"/>
      <c r="M273" s="773"/>
      <c r="N273" s="773"/>
      <c r="O273" s="773"/>
      <c r="P273" s="773"/>
      <c r="Q273" s="773"/>
      <c r="R273" s="773"/>
      <c r="S273" s="773"/>
      <c r="T273" s="773"/>
      <c r="U273" s="773"/>
      <c r="V273" s="773"/>
      <c r="W273" s="773"/>
      <c r="X273" s="773"/>
      <c r="Y273" s="773"/>
      <c r="Z273" s="773"/>
      <c r="AA273" s="773"/>
      <c r="AB273" s="773"/>
      <c r="AC273" s="773"/>
      <c r="AD273" s="773"/>
      <c r="AE273" s="546" t="s">
        <v>973</v>
      </c>
      <c r="AF273" s="774" t="s">
        <v>974</v>
      </c>
      <c r="AG273" s="774"/>
      <c r="AH273" s="774"/>
      <c r="AI273" s="774"/>
      <c r="AJ273" s="774"/>
      <c r="AK273" s="546" t="s">
        <v>975</v>
      </c>
      <c r="AL273" s="461"/>
    </row>
    <row r="274" spans="1:91" s="396" customFormat="1" ht="39.950000000000003" customHeight="1">
      <c r="D274" s="772" t="s">
        <v>984</v>
      </c>
      <c r="E274" s="772"/>
      <c r="F274" s="772"/>
      <c r="G274" s="772"/>
      <c r="H274" s="772"/>
      <c r="I274" s="772"/>
      <c r="J274" s="772"/>
      <c r="K274" s="772"/>
      <c r="L274" s="772"/>
      <c r="M274" s="772"/>
      <c r="N274" s="772"/>
      <c r="O274" s="772"/>
      <c r="P274" s="772"/>
      <c r="Q274" s="772"/>
      <c r="R274" s="772"/>
      <c r="S274" s="772"/>
      <c r="T274" s="772"/>
      <c r="U274" s="772" t="s">
        <v>983</v>
      </c>
      <c r="V274" s="772"/>
      <c r="W274" s="772"/>
      <c r="X274" s="772"/>
      <c r="Y274" s="772"/>
      <c r="Z274" s="772"/>
      <c r="AA274" s="772"/>
      <c r="AB274" s="772"/>
      <c r="AC274" s="772"/>
      <c r="AD274" s="772"/>
      <c r="AE274" s="772"/>
      <c r="AF274" s="772"/>
      <c r="AG274" s="772"/>
      <c r="AH274" s="772"/>
      <c r="AI274" s="772"/>
      <c r="AJ274" s="772"/>
      <c r="AK274" s="772"/>
      <c r="AL274" s="461"/>
    </row>
    <row r="275" spans="1:91" s="42" customFormat="1" ht="20.100000000000001" customHeight="1">
      <c r="B275" s="396"/>
      <c r="C275" s="396"/>
      <c r="D275" s="612" t="s">
        <v>986</v>
      </c>
      <c r="E275" s="396"/>
      <c r="F275" s="396"/>
      <c r="G275" s="396"/>
      <c r="H275" s="396"/>
      <c r="I275" s="396"/>
      <c r="J275" s="396"/>
      <c r="K275" s="396"/>
      <c r="L275" s="396"/>
      <c r="M275" s="396"/>
      <c r="N275" s="396"/>
      <c r="O275" s="396"/>
      <c r="P275" s="396"/>
      <c r="Q275" s="396"/>
      <c r="R275" s="396"/>
      <c r="S275" s="396"/>
      <c r="T275" s="396"/>
      <c r="U275" s="396"/>
      <c r="V275" s="396"/>
      <c r="W275" s="396"/>
      <c r="X275" s="396"/>
      <c r="Y275" s="396"/>
      <c r="Z275" s="396"/>
      <c r="AA275" s="396"/>
      <c r="AB275" s="396"/>
      <c r="AC275" s="396"/>
      <c r="AD275" s="396"/>
      <c r="AE275" s="546" t="s">
        <v>973</v>
      </c>
      <c r="AF275" s="774" t="s">
        <v>974</v>
      </c>
      <c r="AG275" s="774"/>
      <c r="AH275" s="774"/>
      <c r="AI275" s="774"/>
      <c r="AJ275" s="774"/>
      <c r="AK275" s="546" t="s">
        <v>975</v>
      </c>
      <c r="AL275" s="461"/>
    </row>
    <row r="276" spans="1:91" s="42" customFormat="1" ht="20.100000000000001" customHeight="1">
      <c r="B276" s="396"/>
      <c r="C276" s="396"/>
      <c r="D276" s="612" t="s">
        <v>987</v>
      </c>
      <c r="E276" s="396"/>
      <c r="F276" s="396"/>
      <c r="G276" s="396"/>
      <c r="H276" s="396"/>
      <c r="I276" s="396"/>
      <c r="J276" s="396"/>
      <c r="K276" s="396"/>
      <c r="L276" s="396"/>
      <c r="M276" s="396"/>
      <c r="N276" s="396"/>
      <c r="O276" s="396"/>
      <c r="P276" s="396"/>
      <c r="Q276" s="396"/>
      <c r="R276" s="396"/>
      <c r="S276" s="396"/>
      <c r="T276" s="396"/>
      <c r="U276" s="396"/>
      <c r="V276" s="396"/>
      <c r="W276" s="396"/>
      <c r="X276" s="396"/>
      <c r="Y276" s="396"/>
      <c r="Z276" s="396"/>
      <c r="AA276" s="396"/>
      <c r="AB276" s="396"/>
      <c r="AC276" s="396"/>
      <c r="AD276" s="396"/>
      <c r="AE276" s="546" t="s">
        <v>973</v>
      </c>
      <c r="AF276" s="774" t="s">
        <v>974</v>
      </c>
      <c r="AG276" s="774"/>
      <c r="AH276" s="774"/>
      <c r="AI276" s="774"/>
      <c r="AJ276" s="774"/>
      <c r="AK276" s="546" t="s">
        <v>975</v>
      </c>
      <c r="AL276" s="461"/>
    </row>
    <row r="277" spans="1:91" s="693" customFormat="1" ht="20.100000000000001" customHeight="1">
      <c r="A277" s="399"/>
      <c r="B277" s="399"/>
      <c r="C277" s="689"/>
      <c r="D277" s="690"/>
      <c r="E277" s="759" t="s">
        <v>1331</v>
      </c>
      <c r="F277" s="759"/>
      <c r="G277" s="759"/>
      <c r="H277" s="759"/>
      <c r="I277" s="691"/>
      <c r="J277" s="759" t="s">
        <v>1332</v>
      </c>
      <c r="K277" s="759"/>
      <c r="L277" s="759"/>
      <c r="M277" s="759"/>
      <c r="N277" s="759"/>
      <c r="O277" s="759"/>
      <c r="P277" s="759"/>
      <c r="Q277" s="691"/>
      <c r="R277" s="691" t="s">
        <v>1333</v>
      </c>
      <c r="S277" s="691"/>
      <c r="T277" s="692"/>
      <c r="V277" s="691"/>
      <c r="W277" s="759" t="s">
        <v>1334</v>
      </c>
      <c r="X277" s="759"/>
      <c r="Y277" s="759"/>
      <c r="Z277" s="759"/>
      <c r="AA277" s="759"/>
      <c r="AB277" s="759"/>
      <c r="AC277" s="759"/>
      <c r="AD277" s="759"/>
      <c r="AE277" s="759"/>
      <c r="AF277" s="759"/>
      <c r="AG277" s="759"/>
      <c r="AH277" s="759"/>
      <c r="AI277" s="759"/>
      <c r="AJ277" s="759"/>
      <c r="AK277" s="759"/>
    </row>
    <row r="278" spans="1:91" s="693" customFormat="1" ht="20.100000000000001" customHeight="1">
      <c r="A278" s="399"/>
      <c r="B278" s="399"/>
      <c r="C278" s="689"/>
      <c r="D278" s="690"/>
      <c r="E278" s="760" t="s">
        <v>1335</v>
      </c>
      <c r="F278" s="760"/>
      <c r="G278" s="760"/>
      <c r="H278" s="760"/>
      <c r="I278" s="760"/>
      <c r="J278" s="760"/>
      <c r="K278" s="760"/>
      <c r="L278" s="760"/>
      <c r="M278" s="760"/>
      <c r="N278" s="760"/>
      <c r="O278" s="760"/>
      <c r="P278" s="760"/>
      <c r="Q278" s="760"/>
      <c r="R278" s="760"/>
      <c r="S278" s="760"/>
      <c r="T278" s="760"/>
      <c r="U278" s="760"/>
      <c r="V278" s="760"/>
      <c r="W278" s="760"/>
      <c r="X278" s="760"/>
      <c r="Y278" s="760"/>
      <c r="Z278" s="760"/>
      <c r="AA278" s="760"/>
      <c r="AB278" s="760"/>
      <c r="AC278" s="760"/>
      <c r="AD278" s="760"/>
      <c r="AE278" s="760"/>
      <c r="AF278" s="760"/>
      <c r="AG278" s="760"/>
      <c r="AH278" s="760"/>
      <c r="AI278" s="760"/>
      <c r="AJ278" s="760"/>
      <c r="AK278" s="760"/>
    </row>
    <row r="279" spans="1:91" s="42" customFormat="1" ht="20.100000000000001" customHeight="1">
      <c r="B279" s="396"/>
      <c r="C279" s="396"/>
      <c r="D279" s="612" t="s">
        <v>988</v>
      </c>
      <c r="E279" s="396"/>
      <c r="F279" s="396"/>
      <c r="G279" s="396"/>
      <c r="H279" s="396"/>
      <c r="I279" s="396"/>
      <c r="J279" s="396"/>
      <c r="K279" s="396"/>
      <c r="L279" s="396"/>
      <c r="M279" s="396"/>
      <c r="N279" s="396"/>
      <c r="O279" s="396"/>
      <c r="P279" s="396"/>
      <c r="Q279" s="396"/>
      <c r="R279" s="396"/>
      <c r="S279" s="396"/>
      <c r="T279" s="396"/>
      <c r="U279" s="396"/>
      <c r="V279" s="396"/>
      <c r="W279" s="396"/>
      <c r="X279" s="396"/>
      <c r="Y279" s="396"/>
      <c r="Z279" s="396"/>
      <c r="AA279" s="396"/>
      <c r="AB279" s="396"/>
      <c r="AC279" s="396"/>
      <c r="AD279" s="396"/>
      <c r="AE279" s="546" t="s">
        <v>973</v>
      </c>
      <c r="AF279" s="774" t="s">
        <v>974</v>
      </c>
      <c r="AG279" s="774"/>
      <c r="AH279" s="774"/>
      <c r="AI279" s="774"/>
      <c r="AJ279" s="774"/>
      <c r="AK279" s="546" t="s">
        <v>975</v>
      </c>
      <c r="AL279" s="396"/>
    </row>
    <row r="280" spans="1:91" s="467" customFormat="1" ht="20.100000000000001" customHeight="1">
      <c r="B280" s="613"/>
      <c r="C280" s="613"/>
      <c r="D280" s="612" t="s">
        <v>1274</v>
      </c>
      <c r="E280" s="612"/>
      <c r="F280" s="612"/>
      <c r="G280" s="612"/>
      <c r="H280" s="612"/>
      <c r="I280" s="546"/>
      <c r="J280" s="546"/>
      <c r="K280" s="396"/>
      <c r="L280" s="396"/>
      <c r="M280" s="396"/>
      <c r="N280" s="396"/>
      <c r="O280" s="396"/>
      <c r="P280" s="396"/>
      <c r="Q280" s="396"/>
      <c r="R280" s="396"/>
      <c r="S280" s="396"/>
      <c r="T280" s="396"/>
      <c r="U280" s="396"/>
      <c r="V280" s="396"/>
      <c r="W280" s="396"/>
      <c r="X280" s="396"/>
      <c r="Y280" s="396"/>
      <c r="Z280" s="396"/>
      <c r="AA280" s="396"/>
      <c r="AB280" s="396"/>
      <c r="AC280" s="396"/>
      <c r="AD280" s="396"/>
      <c r="AE280" s="471" t="s">
        <v>973</v>
      </c>
      <c r="AF280" s="774" t="s">
        <v>974</v>
      </c>
      <c r="AG280" s="774"/>
      <c r="AH280" s="774"/>
      <c r="AI280" s="774"/>
      <c r="AJ280" s="774"/>
      <c r="AK280" s="471" t="s">
        <v>975</v>
      </c>
      <c r="AL280" s="471"/>
    </row>
    <row r="281" spans="1:91" s="4" customFormat="1" ht="20.100000000000001" customHeight="1">
      <c r="B281" s="2" t="s">
        <v>989</v>
      </c>
      <c r="C281" s="44"/>
      <c r="D281" s="29"/>
      <c r="E281" s="29"/>
      <c r="F281" s="29"/>
      <c r="G281" s="29"/>
      <c r="H281" s="29"/>
      <c r="I281" s="29"/>
      <c r="J281" s="29"/>
      <c r="K281" s="29"/>
      <c r="L281" s="29"/>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137"/>
      <c r="AM281" s="108"/>
      <c r="AN281" s="108"/>
      <c r="AO281" s="108"/>
      <c r="AP281" s="108"/>
      <c r="AQ281" s="108"/>
      <c r="AR281" s="108"/>
      <c r="AS281" s="108"/>
      <c r="AT281" s="108"/>
      <c r="AU281" s="108"/>
      <c r="AV281" s="108"/>
      <c r="AW281" s="108"/>
      <c r="AX281" s="108"/>
      <c r="AY281" s="108"/>
      <c r="AZ281" s="108"/>
      <c r="BA281" s="108"/>
      <c r="BB281" s="108"/>
      <c r="BC281" s="108"/>
      <c r="BD281" s="108"/>
      <c r="BE281" s="108"/>
      <c r="BF281" s="108"/>
      <c r="BG281" s="108"/>
      <c r="BH281" s="108"/>
      <c r="BI281" s="108"/>
      <c r="BJ281" s="108"/>
    </row>
    <row r="282" spans="1:91" s="4" customFormat="1" ht="20.100000000000001" customHeight="1">
      <c r="B282" s="16"/>
      <c r="C282" s="3" t="s">
        <v>415</v>
      </c>
      <c r="D282" s="3"/>
      <c r="E282" s="3"/>
      <c r="F282" s="16"/>
      <c r="G282" s="16"/>
      <c r="H282" s="16"/>
      <c r="I282" s="16"/>
      <c r="J282" s="16"/>
      <c r="K282" s="16"/>
      <c r="L282" s="16"/>
      <c r="M282" s="16"/>
      <c r="N282" s="16"/>
      <c r="O282" s="16"/>
      <c r="P282" s="16"/>
      <c r="Q282" s="16"/>
      <c r="R282" s="16"/>
      <c r="S282" s="16"/>
      <c r="T282" s="16"/>
      <c r="U282" s="16"/>
      <c r="V282" s="16"/>
      <c r="W282" s="16"/>
      <c r="X282" s="16"/>
      <c r="Y282" s="16"/>
      <c r="Z282" s="16"/>
      <c r="AA282" s="16"/>
      <c r="AB282" s="16"/>
      <c r="AC282" s="16"/>
      <c r="AD282" s="16"/>
      <c r="AE282" s="16"/>
      <c r="AF282" s="16"/>
      <c r="AG282" s="16"/>
      <c r="AH282" s="16"/>
      <c r="AI282" s="16"/>
      <c r="AJ282" s="16"/>
      <c r="AK282" s="16"/>
      <c r="AL282" s="137"/>
      <c r="AM282" s="108"/>
      <c r="AN282" s="108"/>
      <c r="AO282" s="108"/>
      <c r="AP282" s="108"/>
      <c r="AQ282" s="108"/>
      <c r="AR282" s="108"/>
      <c r="AS282" s="108"/>
      <c r="AT282" s="108"/>
      <c r="AU282" s="108"/>
      <c r="AV282" s="108"/>
      <c r="AW282" s="108"/>
      <c r="AX282" s="108"/>
      <c r="AY282" s="108"/>
      <c r="AZ282" s="108"/>
      <c r="BA282" s="108"/>
      <c r="BB282" s="108"/>
      <c r="BC282" s="108"/>
      <c r="BD282" s="108"/>
      <c r="BE282" s="108"/>
      <c r="BF282" s="108"/>
      <c r="BG282" s="108"/>
      <c r="BH282" s="108"/>
      <c r="BI282" s="108"/>
      <c r="BJ282" s="108"/>
    </row>
    <row r="283" spans="1:91" s="4" customFormat="1" ht="20.100000000000001" customHeight="1">
      <c r="C283" s="1261" t="s">
        <v>241</v>
      </c>
      <c r="D283" s="856" t="s">
        <v>79</v>
      </c>
      <c r="E283" s="1008"/>
      <c r="F283" s="1008"/>
      <c r="G283" s="1009"/>
      <c r="H283" s="856" t="s">
        <v>376</v>
      </c>
      <c r="I283" s="1008"/>
      <c r="J283" s="1008"/>
      <c r="K283" s="1009"/>
      <c r="L283" s="856" t="s">
        <v>464</v>
      </c>
      <c r="M283" s="1009"/>
      <c r="N283" s="856" t="s">
        <v>465</v>
      </c>
      <c r="O283" s="1009"/>
      <c r="P283" s="1261" t="s">
        <v>181</v>
      </c>
      <c r="Q283" s="1261" t="s">
        <v>208</v>
      </c>
      <c r="R283" s="1261" t="s">
        <v>174</v>
      </c>
      <c r="S283" s="1264" t="s">
        <v>13</v>
      </c>
      <c r="T283" s="1261" t="s">
        <v>176</v>
      </c>
      <c r="U283" s="856" t="s">
        <v>466</v>
      </c>
      <c r="V283" s="1009"/>
      <c r="W283" s="859" t="s">
        <v>182</v>
      </c>
      <c r="X283" s="899"/>
      <c r="Y283" s="899"/>
      <c r="Z283" s="899"/>
      <c r="AA283" s="899"/>
      <c r="AB283" s="899"/>
      <c r="AC283" s="899"/>
      <c r="AD283" s="899"/>
      <c r="AE283" s="900"/>
      <c r="AF283" s="172"/>
      <c r="AG283" s="173"/>
      <c r="AH283" s="173"/>
      <c r="AI283" s="173"/>
      <c r="AJ283" s="173"/>
      <c r="AK283" s="173"/>
      <c r="AL283" s="137"/>
      <c r="AM283" s="108"/>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row>
    <row r="284" spans="1:91" s="4" customFormat="1" ht="20.100000000000001" customHeight="1">
      <c r="C284" s="1262"/>
      <c r="D284" s="1267"/>
      <c r="E284" s="1268"/>
      <c r="F284" s="1268"/>
      <c r="G284" s="1269"/>
      <c r="H284" s="1267"/>
      <c r="I284" s="1268"/>
      <c r="J284" s="1268"/>
      <c r="K284" s="1269"/>
      <c r="L284" s="1267"/>
      <c r="M284" s="1269"/>
      <c r="N284" s="1267"/>
      <c r="O284" s="1269"/>
      <c r="P284" s="1262"/>
      <c r="Q284" s="1262"/>
      <c r="R284" s="1262"/>
      <c r="S284" s="1265"/>
      <c r="T284" s="1262"/>
      <c r="U284" s="1267"/>
      <c r="V284" s="1269"/>
      <c r="W284" s="859" t="s">
        <v>183</v>
      </c>
      <c r="X284" s="899"/>
      <c r="Y284" s="899"/>
      <c r="Z284" s="899"/>
      <c r="AA284" s="899"/>
      <c r="AB284" s="900"/>
      <c r="AC284" s="856" t="s">
        <v>467</v>
      </c>
      <c r="AD284" s="1008"/>
      <c r="AE284" s="1009"/>
      <c r="AF284" s="172"/>
      <c r="AG284" s="173"/>
      <c r="AH284" s="173"/>
      <c r="AI284" s="173"/>
      <c r="AJ284" s="174"/>
      <c r="AK284" s="174"/>
      <c r="AL284" s="137"/>
      <c r="AM284" s="108"/>
      <c r="AN284" s="108"/>
      <c r="AO284" s="108"/>
      <c r="AP284" s="108"/>
      <c r="AQ284" s="108"/>
      <c r="AR284" s="108"/>
      <c r="AS284" s="108"/>
      <c r="AT284" s="108"/>
      <c r="AU284" s="108"/>
      <c r="AV284" s="108"/>
      <c r="AW284" s="108"/>
      <c r="AX284" s="108"/>
      <c r="AY284" s="108"/>
      <c r="AZ284" s="108"/>
      <c r="BA284" s="108"/>
      <c r="BB284" s="108"/>
      <c r="BC284" s="108"/>
      <c r="BD284" s="108"/>
      <c r="BE284" s="108"/>
      <c r="BF284" s="108"/>
      <c r="BG284" s="108"/>
      <c r="BH284" s="108"/>
      <c r="BI284" s="108"/>
      <c r="BJ284" s="108"/>
    </row>
    <row r="285" spans="1:91" s="16" customFormat="1" ht="20.100000000000001" customHeight="1">
      <c r="B285" s="4"/>
      <c r="C285" s="1262"/>
      <c r="D285" s="1267"/>
      <c r="E285" s="1268"/>
      <c r="F285" s="1268"/>
      <c r="G285" s="1269"/>
      <c r="H285" s="1267"/>
      <c r="I285" s="1268"/>
      <c r="J285" s="1268"/>
      <c r="K285" s="1269"/>
      <c r="L285" s="1267"/>
      <c r="M285" s="1269"/>
      <c r="N285" s="1267"/>
      <c r="O285" s="1269"/>
      <c r="P285" s="1262"/>
      <c r="Q285" s="1262"/>
      <c r="R285" s="1262"/>
      <c r="S285" s="1265"/>
      <c r="T285" s="1262"/>
      <c r="U285" s="1267"/>
      <c r="V285" s="1269"/>
      <c r="W285" s="856" t="s">
        <v>469</v>
      </c>
      <c r="X285" s="1008"/>
      <c r="Y285" s="1008"/>
      <c r="Z285" s="856" t="s">
        <v>182</v>
      </c>
      <c r="AA285" s="1008"/>
      <c r="AB285" s="1009"/>
      <c r="AC285" s="1267"/>
      <c r="AD285" s="1268"/>
      <c r="AE285" s="1269"/>
      <c r="AF285" s="172"/>
      <c r="AG285" s="173"/>
      <c r="AH285" s="173"/>
      <c r="AI285" s="173"/>
      <c r="AJ285" s="174"/>
      <c r="AK285" s="174"/>
      <c r="AL285" s="137"/>
      <c r="AM285" s="109"/>
      <c r="AN285" s="109"/>
      <c r="AO285" s="109"/>
      <c r="AP285" s="109"/>
      <c r="AQ285" s="109"/>
      <c r="AR285" s="109"/>
      <c r="AS285" s="109"/>
      <c r="AT285" s="109"/>
      <c r="AU285" s="109"/>
      <c r="AV285" s="109"/>
      <c r="AW285" s="109"/>
      <c r="AX285" s="109"/>
      <c r="AY285" s="109"/>
      <c r="AZ285" s="109"/>
      <c r="BA285" s="109"/>
      <c r="BB285" s="109"/>
      <c r="BC285" s="109"/>
      <c r="BD285" s="109"/>
      <c r="BE285" s="109"/>
      <c r="BF285" s="109"/>
      <c r="BG285" s="109"/>
      <c r="BH285" s="109"/>
      <c r="BI285" s="109"/>
      <c r="BJ285" s="109"/>
    </row>
    <row r="286" spans="1:91" s="29" customFormat="1" ht="14.1" customHeight="1">
      <c r="B286" s="4"/>
      <c r="C286" s="1263"/>
      <c r="D286" s="1002"/>
      <c r="E286" s="1003"/>
      <c r="F286" s="1003"/>
      <c r="G286" s="1010"/>
      <c r="H286" s="1002"/>
      <c r="I286" s="1003"/>
      <c r="J286" s="1003"/>
      <c r="K286" s="1010"/>
      <c r="L286" s="1002"/>
      <c r="M286" s="1010"/>
      <c r="N286" s="1002"/>
      <c r="O286" s="1010"/>
      <c r="P286" s="1263"/>
      <c r="Q286" s="1263"/>
      <c r="R286" s="1263"/>
      <c r="S286" s="1266"/>
      <c r="T286" s="1263"/>
      <c r="U286" s="1002"/>
      <c r="V286" s="1010"/>
      <c r="W286" s="1002"/>
      <c r="X286" s="1003"/>
      <c r="Y286" s="1003"/>
      <c r="Z286" s="1002"/>
      <c r="AA286" s="1003"/>
      <c r="AB286" s="1010"/>
      <c r="AC286" s="1002"/>
      <c r="AD286" s="1003"/>
      <c r="AE286" s="1010"/>
      <c r="AF286" s="172"/>
      <c r="AG286" s="173"/>
      <c r="AH286" s="173"/>
      <c r="AI286" s="173"/>
      <c r="AJ286" s="174"/>
      <c r="AK286" s="174"/>
      <c r="AM286" s="110"/>
      <c r="AN286" s="110"/>
      <c r="AO286" s="110"/>
      <c r="AP286" s="110"/>
      <c r="AQ286" s="110"/>
      <c r="AR286" s="110"/>
      <c r="AS286" s="110"/>
      <c r="AT286" s="110"/>
      <c r="AU286" s="110"/>
      <c r="AV286" s="110"/>
      <c r="AW286" s="110"/>
      <c r="AX286" s="110"/>
      <c r="AY286" s="110"/>
      <c r="AZ286" s="110"/>
      <c r="BA286" s="110"/>
      <c r="BB286" s="110"/>
      <c r="BC286" s="110"/>
      <c r="BD286" s="110"/>
      <c r="BE286" s="110"/>
      <c r="BF286" s="110"/>
      <c r="BG286" s="110"/>
      <c r="BH286" s="110"/>
      <c r="BI286" s="110"/>
      <c r="BJ286" s="110"/>
    </row>
    <row r="287" spans="1:91" s="29" customFormat="1" ht="14.1" customHeight="1">
      <c r="B287" s="4"/>
      <c r="C287" s="1270" t="s">
        <v>358</v>
      </c>
      <c r="D287" s="1275" t="s">
        <v>78</v>
      </c>
      <c r="E287" s="1275"/>
      <c r="F287" s="1275"/>
      <c r="G287" s="1275"/>
      <c r="H287" s="958" t="s">
        <v>114</v>
      </c>
      <c r="I287" s="958"/>
      <c r="J287" s="958"/>
      <c r="K287" s="958"/>
      <c r="L287" s="1274" t="s">
        <v>179</v>
      </c>
      <c r="M287" s="1274"/>
      <c r="N287" s="1274" t="s">
        <v>180</v>
      </c>
      <c r="O287" s="1274"/>
      <c r="P287" s="85" t="s">
        <v>242</v>
      </c>
      <c r="Q287" s="86" t="s">
        <v>115</v>
      </c>
      <c r="R287" s="85" t="s">
        <v>232</v>
      </c>
      <c r="S287" s="85" t="s">
        <v>14</v>
      </c>
      <c r="T287" s="85" t="s">
        <v>232</v>
      </c>
      <c r="U287" s="1274" t="s">
        <v>84</v>
      </c>
      <c r="V287" s="1274"/>
      <c r="W287" s="958" t="s">
        <v>116</v>
      </c>
      <c r="X287" s="958"/>
      <c r="Y287" s="958"/>
      <c r="Z287" s="1152" t="s">
        <v>301</v>
      </c>
      <c r="AA287" s="1152"/>
      <c r="AB287" s="1152"/>
      <c r="AC287" s="1152" t="s">
        <v>301</v>
      </c>
      <c r="AD287" s="1152"/>
      <c r="AE287" s="1152"/>
      <c r="AF287" s="175"/>
      <c r="AG287" s="176"/>
      <c r="AH287" s="176"/>
      <c r="AI287" s="176"/>
      <c r="AJ287" s="176"/>
      <c r="AK287" s="176"/>
    </row>
    <row r="288" spans="1:91" s="3" customFormat="1" ht="20.25" customHeight="1">
      <c r="A288" s="528"/>
      <c r="B288" s="16"/>
      <c r="C288" s="1271"/>
      <c r="D288" s="1273" t="s">
        <v>171</v>
      </c>
      <c r="E288" s="1273"/>
      <c r="F288" s="1273"/>
      <c r="G288" s="1273"/>
      <c r="H288" s="958" t="s">
        <v>117</v>
      </c>
      <c r="I288" s="958"/>
      <c r="J288" s="958"/>
      <c r="K288" s="958"/>
      <c r="L288" s="1274" t="s">
        <v>77</v>
      </c>
      <c r="M288" s="1274"/>
      <c r="N288" s="1274" t="s">
        <v>219</v>
      </c>
      <c r="O288" s="1274"/>
      <c r="P288" s="87" t="s">
        <v>220</v>
      </c>
      <c r="Q288" s="86" t="s">
        <v>115</v>
      </c>
      <c r="R288" s="85" t="s">
        <v>221</v>
      </c>
      <c r="S288" s="85" t="s">
        <v>14</v>
      </c>
      <c r="T288" s="85" t="s">
        <v>232</v>
      </c>
      <c r="U288" s="1274" t="s">
        <v>84</v>
      </c>
      <c r="V288" s="1274"/>
      <c r="W288" s="958" t="s">
        <v>869</v>
      </c>
      <c r="X288" s="958"/>
      <c r="Y288" s="958"/>
      <c r="Z288" s="1152" t="s">
        <v>301</v>
      </c>
      <c r="AA288" s="1152"/>
      <c r="AB288" s="1152"/>
      <c r="AC288" s="1152" t="s">
        <v>301</v>
      </c>
      <c r="AD288" s="1152"/>
      <c r="AE288" s="1152"/>
      <c r="AF288" s="175"/>
      <c r="AG288" s="176"/>
      <c r="AH288" s="176"/>
      <c r="AI288" s="176"/>
      <c r="AJ288" s="176"/>
      <c r="AK288" s="176"/>
      <c r="AL288" s="179"/>
      <c r="AM288" s="33"/>
      <c r="AN288" s="117"/>
      <c r="AO288" s="117"/>
      <c r="AP288" s="117"/>
      <c r="AQ288" s="121"/>
      <c r="AR288" s="121"/>
      <c r="AS288" s="121"/>
      <c r="AT288" s="121"/>
      <c r="AU288" s="121"/>
      <c r="AV288" s="121"/>
      <c r="AW288" s="121"/>
      <c r="AX288" s="121"/>
      <c r="AY288" s="121"/>
      <c r="AZ288" s="121"/>
      <c r="BA288" s="121"/>
      <c r="BB288" s="121"/>
      <c r="BC288" s="121"/>
      <c r="BD288" s="121"/>
      <c r="BE288" s="121"/>
      <c r="BF288" s="121"/>
      <c r="BG288" s="121"/>
      <c r="BH288" s="121"/>
      <c r="BI288" s="121"/>
      <c r="BJ288" s="121"/>
      <c r="BK288" s="121"/>
      <c r="BL288" s="121"/>
      <c r="BM288" s="121"/>
      <c r="BN288" s="121"/>
      <c r="BO288" s="112"/>
      <c r="BP288" s="107"/>
      <c r="BQ288" s="107"/>
      <c r="BR288" s="107"/>
      <c r="BS288" s="107"/>
      <c r="BT288" s="107"/>
      <c r="BU288" s="107"/>
      <c r="BV288" s="107"/>
      <c r="BW288" s="107"/>
      <c r="BX288" s="107"/>
      <c r="BY288" s="107"/>
      <c r="BZ288" s="107"/>
      <c r="CA288" s="107"/>
      <c r="CB288" s="107"/>
      <c r="CC288" s="107"/>
      <c r="CD288" s="107"/>
      <c r="CE288" s="107"/>
      <c r="CF288" s="107"/>
      <c r="CG288" s="107"/>
      <c r="CH288" s="107"/>
      <c r="CI288" s="107"/>
      <c r="CJ288" s="107"/>
      <c r="CK288" s="107"/>
      <c r="CL288" s="107"/>
      <c r="CM288" s="107"/>
    </row>
    <row r="289" spans="2:91" s="16" customFormat="1" ht="20.100000000000001" customHeight="1">
      <c r="B289" s="29"/>
      <c r="C289" s="1271"/>
      <c r="D289" s="1273" t="s">
        <v>9</v>
      </c>
      <c r="E289" s="1273"/>
      <c r="F289" s="1273"/>
      <c r="G289" s="1273"/>
      <c r="H289" s="958" t="s">
        <v>119</v>
      </c>
      <c r="I289" s="958"/>
      <c r="J289" s="958"/>
      <c r="K289" s="958"/>
      <c r="L289" s="1274" t="s">
        <v>120</v>
      </c>
      <c r="M289" s="1274"/>
      <c r="N289" s="1274" t="s">
        <v>219</v>
      </c>
      <c r="O289" s="1274"/>
      <c r="P289" s="87" t="s">
        <v>242</v>
      </c>
      <c r="Q289" s="86" t="s">
        <v>115</v>
      </c>
      <c r="R289" s="85" t="s">
        <v>221</v>
      </c>
      <c r="S289" s="85" t="s">
        <v>14</v>
      </c>
      <c r="T289" s="85" t="s">
        <v>232</v>
      </c>
      <c r="U289" s="1274" t="s">
        <v>84</v>
      </c>
      <c r="V289" s="1274"/>
      <c r="W289" s="958" t="s">
        <v>869</v>
      </c>
      <c r="X289" s="958"/>
      <c r="Y289" s="958"/>
      <c r="Z289" s="1152" t="s">
        <v>301</v>
      </c>
      <c r="AA289" s="1152"/>
      <c r="AB289" s="1152"/>
      <c r="AC289" s="958" t="s">
        <v>118</v>
      </c>
      <c r="AD289" s="1152"/>
      <c r="AE289" s="1152"/>
      <c r="AF289" s="175"/>
      <c r="AG289" s="176"/>
      <c r="AH289" s="176"/>
      <c r="AI289" s="176"/>
      <c r="AJ289" s="176"/>
      <c r="AK289" s="176"/>
      <c r="AN289" s="117"/>
      <c r="AO289" s="117"/>
      <c r="AP289" s="117"/>
      <c r="AQ289" s="117"/>
      <c r="AR289" s="117"/>
      <c r="AS289" s="117"/>
      <c r="AT289" s="117"/>
      <c r="AU289" s="117"/>
      <c r="AV289" s="117"/>
      <c r="AW289" s="117"/>
      <c r="AX289" s="117"/>
      <c r="AY289" s="117"/>
      <c r="AZ289" s="117"/>
      <c r="BA289" s="117"/>
      <c r="BB289" s="117"/>
      <c r="BC289" s="117"/>
      <c r="BD289" s="117"/>
      <c r="BE289" s="117"/>
      <c r="BF289" s="117"/>
      <c r="BG289" s="117"/>
      <c r="BH289" s="117"/>
      <c r="BI289" s="117"/>
      <c r="BJ289" s="117"/>
      <c r="BK289" s="117"/>
      <c r="BL289" s="117"/>
      <c r="BM289" s="117"/>
      <c r="BN289" s="117"/>
      <c r="BO289" s="114"/>
      <c r="BP289" s="109"/>
      <c r="BQ289" s="109"/>
      <c r="BR289" s="109"/>
      <c r="BS289" s="109"/>
      <c r="BT289" s="109"/>
      <c r="BU289" s="109"/>
      <c r="BV289" s="109"/>
      <c r="BW289" s="109"/>
      <c r="BX289" s="109"/>
      <c r="BY289" s="109"/>
      <c r="BZ289" s="109"/>
      <c r="CA289" s="109"/>
      <c r="CB289" s="109"/>
      <c r="CC289" s="109"/>
      <c r="CD289" s="109"/>
      <c r="CE289" s="109"/>
      <c r="CF289" s="109"/>
      <c r="CG289" s="109"/>
      <c r="CH289" s="109"/>
      <c r="CI289" s="109"/>
      <c r="CJ289" s="109"/>
      <c r="CK289" s="109"/>
      <c r="CL289" s="109"/>
      <c r="CM289" s="109"/>
    </row>
    <row r="290" spans="2:91" s="16" customFormat="1" ht="20.100000000000001" customHeight="1">
      <c r="B290" s="29"/>
      <c r="C290" s="1272"/>
      <c r="D290" s="1276" t="s">
        <v>321</v>
      </c>
      <c r="E290" s="1276"/>
      <c r="F290" s="1276"/>
      <c r="G290" s="1276"/>
      <c r="H290" s="958" t="s">
        <v>121</v>
      </c>
      <c r="I290" s="958"/>
      <c r="J290" s="958"/>
      <c r="K290" s="958"/>
      <c r="L290" s="1274" t="s">
        <v>122</v>
      </c>
      <c r="M290" s="1274"/>
      <c r="N290" s="1274" t="s">
        <v>180</v>
      </c>
      <c r="O290" s="1274"/>
      <c r="P290" s="87" t="s">
        <v>242</v>
      </c>
      <c r="Q290" s="86" t="s">
        <v>337</v>
      </c>
      <c r="R290" s="85" t="s">
        <v>232</v>
      </c>
      <c r="S290" s="85" t="s">
        <v>14</v>
      </c>
      <c r="T290" s="85" t="s">
        <v>232</v>
      </c>
      <c r="U290" s="1274" t="s">
        <v>84</v>
      </c>
      <c r="V290" s="1274"/>
      <c r="W290" s="958" t="s">
        <v>116</v>
      </c>
      <c r="X290" s="958"/>
      <c r="Y290" s="958"/>
      <c r="Z290" s="1152" t="s">
        <v>301</v>
      </c>
      <c r="AA290" s="1152"/>
      <c r="AB290" s="1152"/>
      <c r="AC290" s="958" t="s">
        <v>118</v>
      </c>
      <c r="AD290" s="1152"/>
      <c r="AE290" s="1152"/>
      <c r="AF290" s="175"/>
      <c r="AG290" s="176"/>
      <c r="AH290" s="176"/>
      <c r="AI290" s="176"/>
      <c r="AJ290" s="176"/>
      <c r="AK290" s="176"/>
      <c r="AN290" s="117"/>
      <c r="AO290" s="117"/>
      <c r="AP290" s="117"/>
      <c r="AQ290" s="117"/>
      <c r="AR290" s="117"/>
      <c r="AS290" s="117"/>
      <c r="AT290" s="117"/>
      <c r="AU290" s="117"/>
      <c r="AV290" s="117"/>
      <c r="AW290" s="117"/>
      <c r="AX290" s="117"/>
      <c r="AY290" s="117"/>
      <c r="AZ290" s="117"/>
      <c r="BA290" s="117"/>
      <c r="BB290" s="117"/>
      <c r="BC290" s="117"/>
      <c r="BD290" s="117"/>
      <c r="BE290" s="117"/>
      <c r="BF290" s="117"/>
      <c r="BG290" s="117"/>
      <c r="BH290" s="117"/>
      <c r="BI290" s="117"/>
      <c r="BJ290" s="117"/>
      <c r="BK290" s="117"/>
      <c r="BL290" s="117"/>
      <c r="BM290" s="117"/>
      <c r="BN290" s="117"/>
      <c r="BO290" s="114"/>
      <c r="BP290" s="109"/>
      <c r="BQ290" s="109"/>
      <c r="BR290" s="109"/>
      <c r="BS290" s="109"/>
      <c r="BT290" s="109"/>
      <c r="BU290" s="109"/>
      <c r="BV290" s="109"/>
      <c r="BW290" s="109"/>
      <c r="BX290" s="109"/>
      <c r="BY290" s="109"/>
      <c r="BZ290" s="109"/>
      <c r="CA290" s="109"/>
      <c r="CB290" s="109"/>
      <c r="CC290" s="109"/>
      <c r="CD290" s="109"/>
      <c r="CE290" s="109"/>
      <c r="CF290" s="109"/>
      <c r="CG290" s="109"/>
      <c r="CH290" s="109"/>
      <c r="CI290" s="109"/>
      <c r="CJ290" s="109"/>
      <c r="CK290" s="109"/>
      <c r="CL290" s="109"/>
      <c r="CM290" s="109"/>
    </row>
    <row r="291" spans="2:91" s="4" customFormat="1" ht="20.100000000000001" customHeight="1">
      <c r="B291" s="29"/>
      <c r="C291" s="72">
        <v>1</v>
      </c>
      <c r="D291" s="798"/>
      <c r="E291" s="798"/>
      <c r="F291" s="798"/>
      <c r="G291" s="798"/>
      <c r="H291" s="798"/>
      <c r="I291" s="798"/>
      <c r="J291" s="798"/>
      <c r="K291" s="798"/>
      <c r="L291" s="798"/>
      <c r="M291" s="798"/>
      <c r="N291" s="808"/>
      <c r="O291" s="808"/>
      <c r="P291" s="75"/>
      <c r="Q291" s="74"/>
      <c r="R291" s="71"/>
      <c r="S291" s="71"/>
      <c r="T291" s="71"/>
      <c r="U291" s="1259"/>
      <c r="V291" s="1259"/>
      <c r="W291" s="798" t="s">
        <v>161</v>
      </c>
      <c r="X291" s="798"/>
      <c r="Y291" s="798"/>
      <c r="Z291" s="798" t="s">
        <v>159</v>
      </c>
      <c r="AA291" s="798"/>
      <c r="AB291" s="798"/>
      <c r="AC291" s="798" t="s">
        <v>159</v>
      </c>
      <c r="AD291" s="798"/>
      <c r="AE291" s="798"/>
      <c r="AF291" s="175"/>
      <c r="AG291" s="176"/>
      <c r="AH291" s="176"/>
      <c r="AI291" s="176"/>
      <c r="AJ291" s="176"/>
      <c r="AK291" s="176"/>
      <c r="AL291" s="117"/>
      <c r="AM291" s="117"/>
      <c r="AN291" s="117"/>
      <c r="AO291" s="118"/>
      <c r="AP291" s="118"/>
      <c r="AQ291" s="118"/>
      <c r="AR291" s="118"/>
      <c r="AS291" s="118"/>
      <c r="AT291" s="118"/>
      <c r="AU291" s="118"/>
      <c r="AV291" s="118"/>
      <c r="AW291" s="118"/>
      <c r="AX291" s="118"/>
      <c r="AY291" s="118"/>
      <c r="AZ291" s="118"/>
      <c r="BA291" s="118"/>
      <c r="BB291" s="118"/>
      <c r="BC291" s="118"/>
      <c r="BD291" s="118"/>
      <c r="BE291" s="118"/>
      <c r="BF291" s="118"/>
      <c r="BG291" s="118"/>
      <c r="BH291" s="118"/>
      <c r="BI291" s="118"/>
      <c r="BJ291" s="118"/>
      <c r="BK291" s="118"/>
      <c r="BL291" s="118"/>
      <c r="BM291" s="113"/>
      <c r="BN291" s="108"/>
      <c r="BO291" s="108"/>
      <c r="BP291" s="108"/>
      <c r="BQ291" s="108"/>
      <c r="BR291" s="108"/>
      <c r="BS291" s="108"/>
      <c r="BT291" s="108"/>
      <c r="BU291" s="108"/>
      <c r="BV291" s="108"/>
      <c r="BW291" s="108"/>
      <c r="BX291" s="108"/>
      <c r="BY291" s="108"/>
      <c r="BZ291" s="108"/>
      <c r="CA291" s="108"/>
      <c r="CB291" s="108"/>
      <c r="CC291" s="108"/>
      <c r="CD291" s="108"/>
      <c r="CE291" s="108"/>
      <c r="CF291" s="108"/>
      <c r="CG291" s="108"/>
      <c r="CH291" s="108"/>
      <c r="CI291" s="108"/>
      <c r="CJ291" s="108"/>
      <c r="CK291" s="108"/>
    </row>
    <row r="292" spans="2:91" s="16" customFormat="1" ht="20.100000000000001" customHeight="1">
      <c r="B292" s="4"/>
      <c r="C292" s="72">
        <f t="shared" ref="C292:C310" si="1">+C291+1</f>
        <v>2</v>
      </c>
      <c r="D292" s="798"/>
      <c r="E292" s="798"/>
      <c r="F292" s="798"/>
      <c r="G292" s="798"/>
      <c r="H292" s="798"/>
      <c r="I292" s="798"/>
      <c r="J292" s="798"/>
      <c r="K292" s="798"/>
      <c r="L292" s="798"/>
      <c r="M292" s="798"/>
      <c r="N292" s="808"/>
      <c r="O292" s="808"/>
      <c r="P292" s="75"/>
      <c r="Q292" s="74"/>
      <c r="R292" s="71"/>
      <c r="S292" s="71"/>
      <c r="T292" s="71"/>
      <c r="U292" s="1259"/>
      <c r="V292" s="1259"/>
      <c r="W292" s="798" t="s">
        <v>161</v>
      </c>
      <c r="X292" s="798"/>
      <c r="Y292" s="798"/>
      <c r="Z292" s="798" t="s">
        <v>159</v>
      </c>
      <c r="AA292" s="798"/>
      <c r="AB292" s="798"/>
      <c r="AC292" s="798" t="s">
        <v>159</v>
      </c>
      <c r="AD292" s="798"/>
      <c r="AE292" s="798"/>
      <c r="AF292" s="175"/>
      <c r="AG292" s="176"/>
      <c r="AH292" s="176"/>
      <c r="AI292" s="176"/>
      <c r="AJ292" s="176"/>
      <c r="AK292" s="176"/>
      <c r="AL292" s="117"/>
      <c r="AM292" s="117"/>
      <c r="AN292" s="117"/>
      <c r="AO292" s="117"/>
      <c r="AP292" s="117"/>
      <c r="AQ292" s="117"/>
      <c r="AR292" s="117"/>
      <c r="AS292" s="117"/>
      <c r="AT292" s="117"/>
      <c r="AU292" s="117"/>
      <c r="AV292" s="117"/>
      <c r="AW292" s="117"/>
      <c r="AX292" s="117"/>
      <c r="AY292" s="117"/>
      <c r="AZ292" s="117"/>
      <c r="BA292" s="117"/>
      <c r="BB292" s="117"/>
      <c r="BC292" s="117"/>
      <c r="BD292" s="117"/>
      <c r="BE292" s="117"/>
      <c r="BF292" s="117"/>
      <c r="BG292" s="117"/>
      <c r="BH292" s="117"/>
      <c r="BI292" s="117"/>
      <c r="BJ292" s="117"/>
      <c r="BK292" s="117"/>
      <c r="BL292" s="117"/>
      <c r="BM292" s="114"/>
      <c r="BN292" s="109"/>
      <c r="BO292" s="109"/>
      <c r="BP292" s="109"/>
      <c r="BQ292" s="109"/>
      <c r="BR292" s="109"/>
      <c r="BS292" s="109"/>
      <c r="BT292" s="109"/>
      <c r="BU292" s="109"/>
      <c r="BV292" s="109"/>
      <c r="BW292" s="109"/>
      <c r="BX292" s="109"/>
      <c r="BY292" s="109"/>
      <c r="BZ292" s="109"/>
      <c r="CA292" s="109"/>
      <c r="CB292" s="109"/>
      <c r="CC292" s="109"/>
      <c r="CD292" s="109"/>
      <c r="CE292" s="109"/>
      <c r="CF292" s="109"/>
      <c r="CG292" s="109"/>
      <c r="CH292" s="109"/>
      <c r="CI292" s="109"/>
      <c r="CJ292" s="109"/>
      <c r="CK292" s="109"/>
    </row>
    <row r="293" spans="2:91" s="16" customFormat="1" ht="20.100000000000001" customHeight="1">
      <c r="B293" s="4"/>
      <c r="C293" s="72">
        <f t="shared" si="1"/>
        <v>3</v>
      </c>
      <c r="D293" s="798"/>
      <c r="E293" s="798"/>
      <c r="F293" s="798"/>
      <c r="G293" s="798"/>
      <c r="H293" s="798"/>
      <c r="I293" s="798"/>
      <c r="J293" s="798"/>
      <c r="K293" s="798"/>
      <c r="L293" s="798"/>
      <c r="M293" s="798"/>
      <c r="N293" s="808"/>
      <c r="O293" s="808"/>
      <c r="P293" s="75"/>
      <c r="Q293" s="74"/>
      <c r="R293" s="71"/>
      <c r="S293" s="71"/>
      <c r="T293" s="71"/>
      <c r="U293" s="1259"/>
      <c r="V293" s="1259"/>
      <c r="W293" s="798" t="s">
        <v>161</v>
      </c>
      <c r="X293" s="798"/>
      <c r="Y293" s="798"/>
      <c r="Z293" s="798" t="s">
        <v>159</v>
      </c>
      <c r="AA293" s="798"/>
      <c r="AB293" s="798"/>
      <c r="AC293" s="798" t="s">
        <v>159</v>
      </c>
      <c r="AD293" s="798"/>
      <c r="AE293" s="798"/>
      <c r="AF293" s="175"/>
      <c r="AG293" s="176"/>
      <c r="AH293" s="176"/>
      <c r="AI293" s="176"/>
      <c r="AJ293" s="176"/>
      <c r="AK293" s="176"/>
      <c r="AL293" s="117"/>
      <c r="AM293" s="117"/>
      <c r="AN293" s="117"/>
      <c r="AO293" s="117"/>
      <c r="AP293" s="117"/>
      <c r="AQ293" s="117"/>
      <c r="AR293" s="117"/>
      <c r="AS293" s="117"/>
      <c r="AT293" s="117"/>
      <c r="AU293" s="117"/>
      <c r="AV293" s="117"/>
      <c r="AW293" s="117"/>
      <c r="AX293" s="117"/>
      <c r="AY293" s="117"/>
      <c r="AZ293" s="117"/>
      <c r="BA293" s="117"/>
      <c r="BB293" s="117"/>
      <c r="BC293" s="117"/>
      <c r="BD293" s="117"/>
      <c r="BE293" s="117"/>
      <c r="BF293" s="117"/>
      <c r="BG293" s="117"/>
      <c r="BH293" s="117"/>
      <c r="BI293" s="117"/>
      <c r="BJ293" s="117"/>
      <c r="BK293" s="117"/>
      <c r="BL293" s="117"/>
      <c r="BM293" s="114"/>
      <c r="BN293" s="109"/>
      <c r="BO293" s="109"/>
      <c r="BP293" s="109"/>
      <c r="BQ293" s="109"/>
      <c r="BR293" s="109"/>
      <c r="BS293" s="109"/>
      <c r="BT293" s="109"/>
      <c r="BU293" s="109"/>
      <c r="BV293" s="109"/>
      <c r="BW293" s="109"/>
      <c r="BX293" s="109"/>
      <c r="BY293" s="109"/>
      <c r="BZ293" s="109"/>
      <c r="CA293" s="109"/>
      <c r="CB293" s="109"/>
      <c r="CC293" s="109"/>
      <c r="CD293" s="109"/>
      <c r="CE293" s="109"/>
      <c r="CF293" s="109"/>
      <c r="CG293" s="109"/>
      <c r="CH293" s="109"/>
      <c r="CI293" s="109"/>
      <c r="CJ293" s="109"/>
      <c r="CK293" s="109"/>
    </row>
    <row r="294" spans="2:91" s="16" customFormat="1" ht="20.100000000000001" customHeight="1">
      <c r="B294" s="4"/>
      <c r="C294" s="72">
        <f t="shared" si="1"/>
        <v>4</v>
      </c>
      <c r="D294" s="798"/>
      <c r="E294" s="798"/>
      <c r="F294" s="798"/>
      <c r="G294" s="798"/>
      <c r="H294" s="798"/>
      <c r="I294" s="798"/>
      <c r="J294" s="798"/>
      <c r="K294" s="798"/>
      <c r="L294" s="798"/>
      <c r="M294" s="798"/>
      <c r="N294" s="808"/>
      <c r="O294" s="808"/>
      <c r="P294" s="75"/>
      <c r="Q294" s="74"/>
      <c r="R294" s="71"/>
      <c r="S294" s="71"/>
      <c r="T294" s="71"/>
      <c r="U294" s="1259"/>
      <c r="V294" s="1259"/>
      <c r="W294" s="798" t="s">
        <v>161</v>
      </c>
      <c r="X294" s="798"/>
      <c r="Y294" s="798"/>
      <c r="Z294" s="798" t="s">
        <v>159</v>
      </c>
      <c r="AA294" s="798"/>
      <c r="AB294" s="798"/>
      <c r="AC294" s="798" t="s">
        <v>159</v>
      </c>
      <c r="AD294" s="798"/>
      <c r="AE294" s="798"/>
      <c r="AF294" s="175"/>
      <c r="AG294" s="176"/>
      <c r="AH294" s="176"/>
      <c r="AI294" s="176"/>
      <c r="AJ294" s="176"/>
      <c r="AK294" s="176"/>
      <c r="AL294" s="117"/>
      <c r="AM294" s="117"/>
      <c r="AN294" s="117"/>
      <c r="AO294" s="117"/>
      <c r="AP294" s="117"/>
      <c r="AQ294" s="117"/>
      <c r="AR294" s="117"/>
      <c r="AS294" s="117"/>
      <c r="AT294" s="117"/>
      <c r="AU294" s="117"/>
      <c r="AV294" s="117"/>
      <c r="AW294" s="117"/>
      <c r="AX294" s="117"/>
      <c r="AY294" s="117"/>
      <c r="AZ294" s="117"/>
      <c r="BA294" s="117"/>
      <c r="BB294" s="117"/>
      <c r="BC294" s="117"/>
      <c r="BD294" s="117"/>
      <c r="BE294" s="117"/>
      <c r="BF294" s="117"/>
      <c r="BG294" s="117"/>
      <c r="BH294" s="117"/>
      <c r="BI294" s="117"/>
      <c r="BJ294" s="117"/>
      <c r="BK294" s="117"/>
      <c r="BL294" s="117"/>
      <c r="BM294" s="114"/>
      <c r="BN294" s="109"/>
      <c r="BO294" s="109"/>
      <c r="BP294" s="109"/>
      <c r="BQ294" s="109"/>
      <c r="BR294" s="109"/>
      <c r="BS294" s="109"/>
      <c r="BT294" s="109"/>
      <c r="BU294" s="109"/>
      <c r="BV294" s="109"/>
      <c r="BW294" s="109"/>
      <c r="BX294" s="109"/>
      <c r="BY294" s="109"/>
      <c r="BZ294" s="109"/>
      <c r="CA294" s="109"/>
      <c r="CB294" s="109"/>
      <c r="CC294" s="109"/>
      <c r="CD294" s="109"/>
      <c r="CE294" s="109"/>
      <c r="CF294" s="109"/>
      <c r="CG294" s="109"/>
      <c r="CH294" s="109"/>
      <c r="CI294" s="109"/>
      <c r="CJ294" s="109"/>
      <c r="CK294" s="109"/>
    </row>
    <row r="295" spans="2:91" s="16" customFormat="1" ht="20.100000000000001" customHeight="1">
      <c r="B295" s="4"/>
      <c r="C295" s="72">
        <f t="shared" si="1"/>
        <v>5</v>
      </c>
      <c r="D295" s="798"/>
      <c r="E295" s="798"/>
      <c r="F295" s="798"/>
      <c r="G295" s="798"/>
      <c r="H295" s="798"/>
      <c r="I295" s="798"/>
      <c r="J295" s="798"/>
      <c r="K295" s="798"/>
      <c r="L295" s="798"/>
      <c r="M295" s="798"/>
      <c r="N295" s="808"/>
      <c r="O295" s="808"/>
      <c r="P295" s="75"/>
      <c r="Q295" s="74"/>
      <c r="R295" s="71"/>
      <c r="S295" s="71"/>
      <c r="T295" s="71"/>
      <c r="U295" s="1259"/>
      <c r="V295" s="1259"/>
      <c r="W295" s="798" t="s">
        <v>161</v>
      </c>
      <c r="X295" s="798"/>
      <c r="Y295" s="798"/>
      <c r="Z295" s="798" t="s">
        <v>159</v>
      </c>
      <c r="AA295" s="798"/>
      <c r="AB295" s="798"/>
      <c r="AC295" s="798" t="s">
        <v>159</v>
      </c>
      <c r="AD295" s="798"/>
      <c r="AE295" s="798"/>
      <c r="AF295" s="175"/>
      <c r="AG295" s="176"/>
      <c r="AH295" s="176"/>
      <c r="AI295" s="176"/>
      <c r="AJ295" s="176"/>
      <c r="AK295" s="176"/>
      <c r="AL295" s="117"/>
      <c r="AM295" s="117"/>
      <c r="AN295" s="117"/>
      <c r="AO295" s="117"/>
      <c r="AP295" s="117"/>
      <c r="AQ295" s="117"/>
      <c r="AR295" s="117"/>
      <c r="AS295" s="117"/>
      <c r="AT295" s="117"/>
      <c r="AU295" s="117"/>
      <c r="AV295" s="117"/>
      <c r="AW295" s="117"/>
      <c r="AX295" s="117"/>
      <c r="AY295" s="117"/>
      <c r="AZ295" s="117"/>
      <c r="BA295" s="117"/>
      <c r="BB295" s="117"/>
      <c r="BC295" s="117"/>
      <c r="BD295" s="117"/>
      <c r="BE295" s="117"/>
      <c r="BF295" s="117"/>
      <c r="BG295" s="117"/>
      <c r="BH295" s="117"/>
      <c r="BI295" s="117"/>
      <c r="BJ295" s="117"/>
      <c r="BK295" s="117"/>
      <c r="BL295" s="117"/>
      <c r="BM295" s="114"/>
      <c r="BN295" s="109"/>
      <c r="BO295" s="109"/>
      <c r="BP295" s="109"/>
      <c r="BQ295" s="109"/>
      <c r="BR295" s="109"/>
      <c r="BS295" s="109"/>
      <c r="BT295" s="109"/>
      <c r="BU295" s="109"/>
      <c r="BV295" s="109"/>
      <c r="BW295" s="109"/>
      <c r="BX295" s="109"/>
      <c r="BY295" s="109"/>
      <c r="BZ295" s="109"/>
      <c r="CA295" s="109"/>
      <c r="CB295" s="109"/>
      <c r="CC295" s="109"/>
      <c r="CD295" s="109"/>
      <c r="CE295" s="109"/>
      <c r="CF295" s="109"/>
      <c r="CG295" s="109"/>
      <c r="CH295" s="109"/>
      <c r="CI295" s="109"/>
      <c r="CJ295" s="109"/>
      <c r="CK295" s="109"/>
    </row>
    <row r="296" spans="2:91" s="16" customFormat="1" ht="20.100000000000001" customHeight="1">
      <c r="B296" s="4"/>
      <c r="C296" s="72">
        <f t="shared" si="1"/>
        <v>6</v>
      </c>
      <c r="D296" s="798"/>
      <c r="E296" s="798"/>
      <c r="F296" s="798"/>
      <c r="G296" s="798"/>
      <c r="H296" s="798"/>
      <c r="I296" s="798"/>
      <c r="J296" s="798"/>
      <c r="K296" s="798"/>
      <c r="L296" s="798"/>
      <c r="M296" s="798"/>
      <c r="N296" s="808"/>
      <c r="O296" s="808"/>
      <c r="P296" s="75"/>
      <c r="Q296" s="74"/>
      <c r="R296" s="71"/>
      <c r="S296" s="71"/>
      <c r="T296" s="71"/>
      <c r="U296" s="1259"/>
      <c r="V296" s="1259"/>
      <c r="W296" s="798" t="s">
        <v>161</v>
      </c>
      <c r="X296" s="798"/>
      <c r="Y296" s="798"/>
      <c r="Z296" s="798" t="s">
        <v>159</v>
      </c>
      <c r="AA296" s="798"/>
      <c r="AB296" s="798"/>
      <c r="AC296" s="798" t="s">
        <v>159</v>
      </c>
      <c r="AD296" s="798"/>
      <c r="AE296" s="798"/>
      <c r="AF296" s="175"/>
      <c r="AG296" s="176"/>
      <c r="AH296" s="176"/>
      <c r="AI296" s="176"/>
      <c r="AJ296" s="176"/>
      <c r="AK296" s="176"/>
      <c r="AL296" s="117"/>
      <c r="AM296" s="117"/>
      <c r="AN296" s="117"/>
      <c r="AO296" s="117"/>
      <c r="AP296" s="117"/>
      <c r="AQ296" s="117"/>
      <c r="AR296" s="117"/>
      <c r="AS296" s="117"/>
      <c r="AT296" s="117"/>
      <c r="AU296" s="117"/>
      <c r="AV296" s="117"/>
      <c r="AW296" s="117"/>
      <c r="AX296" s="117"/>
      <c r="AY296" s="117"/>
      <c r="AZ296" s="117"/>
      <c r="BA296" s="117"/>
      <c r="BB296" s="117"/>
      <c r="BC296" s="117"/>
      <c r="BD296" s="117"/>
      <c r="BE296" s="117"/>
      <c r="BF296" s="117"/>
      <c r="BG296" s="117"/>
      <c r="BH296" s="117"/>
      <c r="BI296" s="117"/>
      <c r="BJ296" s="117"/>
      <c r="BK296" s="117"/>
      <c r="BL296" s="117"/>
      <c r="BM296" s="114"/>
      <c r="BN296" s="109"/>
      <c r="BO296" s="109"/>
      <c r="BP296" s="109"/>
      <c r="BQ296" s="109"/>
      <c r="BR296" s="109"/>
      <c r="BS296" s="109"/>
      <c r="BT296" s="109"/>
      <c r="BU296" s="109"/>
      <c r="BV296" s="109"/>
      <c r="BW296" s="109"/>
      <c r="BX296" s="109"/>
      <c r="BY296" s="109"/>
      <c r="BZ296" s="109"/>
      <c r="CA296" s="109"/>
      <c r="CB296" s="109"/>
      <c r="CC296" s="109"/>
      <c r="CD296" s="109"/>
      <c r="CE296" s="109"/>
      <c r="CF296" s="109"/>
      <c r="CG296" s="109"/>
      <c r="CH296" s="109"/>
      <c r="CI296" s="109"/>
      <c r="CJ296" s="109"/>
      <c r="CK296" s="109"/>
    </row>
    <row r="297" spans="2:91" s="16" customFormat="1" ht="20.100000000000001" customHeight="1">
      <c r="B297" s="4"/>
      <c r="C297" s="72">
        <f t="shared" si="1"/>
        <v>7</v>
      </c>
      <c r="D297" s="798"/>
      <c r="E297" s="798"/>
      <c r="F297" s="798"/>
      <c r="G297" s="798"/>
      <c r="H297" s="798"/>
      <c r="I297" s="798"/>
      <c r="J297" s="798"/>
      <c r="K297" s="798"/>
      <c r="L297" s="798"/>
      <c r="M297" s="798"/>
      <c r="N297" s="808"/>
      <c r="O297" s="808"/>
      <c r="P297" s="75"/>
      <c r="Q297" s="74"/>
      <c r="R297" s="71"/>
      <c r="S297" s="71"/>
      <c r="T297" s="71"/>
      <c r="U297" s="1259"/>
      <c r="V297" s="1259"/>
      <c r="W297" s="798" t="s">
        <v>161</v>
      </c>
      <c r="X297" s="798"/>
      <c r="Y297" s="798"/>
      <c r="Z297" s="798" t="s">
        <v>159</v>
      </c>
      <c r="AA297" s="798"/>
      <c r="AB297" s="798"/>
      <c r="AC297" s="798" t="s">
        <v>159</v>
      </c>
      <c r="AD297" s="798"/>
      <c r="AE297" s="798"/>
      <c r="AF297" s="175"/>
      <c r="AG297" s="176"/>
      <c r="AH297" s="176"/>
      <c r="AI297" s="176"/>
      <c r="AJ297" s="176"/>
      <c r="AK297" s="176"/>
      <c r="AL297" s="117"/>
      <c r="AM297" s="117"/>
      <c r="AN297" s="117"/>
      <c r="AO297" s="117"/>
      <c r="AP297" s="117"/>
      <c r="AQ297" s="117"/>
      <c r="AR297" s="117"/>
      <c r="AS297" s="117"/>
      <c r="AT297" s="117"/>
      <c r="AU297" s="117"/>
      <c r="AV297" s="117"/>
      <c r="AW297" s="117"/>
      <c r="AX297" s="117"/>
      <c r="AY297" s="117"/>
      <c r="AZ297" s="117"/>
      <c r="BA297" s="117"/>
      <c r="BB297" s="117"/>
      <c r="BC297" s="117"/>
      <c r="BD297" s="117"/>
      <c r="BE297" s="117"/>
      <c r="BF297" s="117"/>
      <c r="BG297" s="117"/>
      <c r="BH297" s="117"/>
      <c r="BI297" s="117"/>
      <c r="BJ297" s="117"/>
      <c r="BK297" s="117"/>
      <c r="BL297" s="117"/>
      <c r="BM297" s="114"/>
      <c r="BN297" s="109"/>
      <c r="BO297" s="109"/>
      <c r="BP297" s="109"/>
      <c r="BQ297" s="109"/>
      <c r="BR297" s="109"/>
      <c r="BS297" s="109"/>
      <c r="BT297" s="109"/>
      <c r="BU297" s="109"/>
      <c r="BV297" s="109"/>
      <c r="BW297" s="109"/>
      <c r="BX297" s="109"/>
      <c r="BY297" s="109"/>
      <c r="BZ297" s="109"/>
      <c r="CA297" s="109"/>
      <c r="CB297" s="109"/>
      <c r="CC297" s="109"/>
      <c r="CD297" s="109"/>
      <c r="CE297" s="109"/>
      <c r="CF297" s="109"/>
      <c r="CG297" s="109"/>
      <c r="CH297" s="109"/>
      <c r="CI297" s="109"/>
      <c r="CJ297" s="109"/>
      <c r="CK297" s="109"/>
    </row>
    <row r="298" spans="2:91" s="29" customFormat="1" ht="20.100000000000001" customHeight="1">
      <c r="B298" s="4"/>
      <c r="C298" s="72">
        <f t="shared" si="1"/>
        <v>8</v>
      </c>
      <c r="D298" s="798"/>
      <c r="E298" s="798"/>
      <c r="F298" s="798"/>
      <c r="G298" s="798"/>
      <c r="H298" s="798"/>
      <c r="I298" s="798"/>
      <c r="J298" s="798"/>
      <c r="K298" s="798"/>
      <c r="L298" s="798"/>
      <c r="M298" s="798"/>
      <c r="N298" s="808"/>
      <c r="O298" s="808"/>
      <c r="P298" s="75"/>
      <c r="Q298" s="74"/>
      <c r="R298" s="71"/>
      <c r="S298" s="71"/>
      <c r="T298" s="71"/>
      <c r="U298" s="1259"/>
      <c r="V298" s="1259"/>
      <c r="W298" s="798" t="s">
        <v>161</v>
      </c>
      <c r="X298" s="798"/>
      <c r="Y298" s="798"/>
      <c r="Z298" s="798" t="s">
        <v>159</v>
      </c>
      <c r="AA298" s="798"/>
      <c r="AB298" s="798"/>
      <c r="AC298" s="798" t="s">
        <v>159</v>
      </c>
      <c r="AD298" s="798"/>
      <c r="AE298" s="798"/>
      <c r="AF298" s="175"/>
      <c r="AG298" s="176"/>
      <c r="AH298" s="176"/>
      <c r="AI298" s="176"/>
      <c r="AJ298" s="176"/>
      <c r="AK298" s="176"/>
      <c r="AL298" s="119"/>
      <c r="AM298" s="119"/>
      <c r="AN298" s="119"/>
      <c r="AO298" s="119"/>
      <c r="AP298" s="119"/>
      <c r="AQ298" s="119"/>
      <c r="AR298" s="119"/>
      <c r="AS298" s="119"/>
      <c r="AT298" s="119"/>
      <c r="AU298" s="119"/>
      <c r="AV298" s="119"/>
      <c r="AW298" s="119"/>
      <c r="AX298" s="119"/>
      <c r="AY298" s="119"/>
      <c r="AZ298" s="119"/>
      <c r="BA298" s="119"/>
      <c r="BB298" s="119"/>
      <c r="BC298" s="119"/>
      <c r="BD298" s="119"/>
      <c r="BE298" s="119"/>
      <c r="BF298" s="119"/>
      <c r="BG298" s="119"/>
      <c r="BH298" s="119"/>
      <c r="BI298" s="119"/>
      <c r="BJ298" s="119"/>
      <c r="BK298" s="119"/>
      <c r="BL298" s="119"/>
      <c r="BM298" s="115"/>
      <c r="BN298" s="110"/>
      <c r="BO298" s="110"/>
      <c r="BP298" s="110"/>
      <c r="BQ298" s="110"/>
      <c r="BR298" s="110"/>
      <c r="BS298" s="110"/>
      <c r="BT298" s="110"/>
      <c r="BU298" s="110"/>
      <c r="BV298" s="110"/>
      <c r="BW298" s="110"/>
      <c r="BX298" s="110"/>
      <c r="BY298" s="110"/>
      <c r="BZ298" s="110"/>
      <c r="CA298" s="110"/>
      <c r="CB298" s="110"/>
      <c r="CC298" s="110"/>
      <c r="CD298" s="110"/>
      <c r="CE298" s="110"/>
      <c r="CF298" s="110"/>
      <c r="CG298" s="110"/>
      <c r="CH298" s="110"/>
      <c r="CI298" s="110"/>
      <c r="CJ298" s="110"/>
      <c r="CK298" s="110"/>
    </row>
    <row r="299" spans="2:91" s="16" customFormat="1" ht="20.100000000000001" customHeight="1">
      <c r="B299" s="4"/>
      <c r="C299" s="72">
        <f t="shared" si="1"/>
        <v>9</v>
      </c>
      <c r="D299" s="798"/>
      <c r="E299" s="798"/>
      <c r="F299" s="798"/>
      <c r="G299" s="798"/>
      <c r="H299" s="798"/>
      <c r="I299" s="798"/>
      <c r="J299" s="798"/>
      <c r="K299" s="798"/>
      <c r="L299" s="798"/>
      <c r="M299" s="798"/>
      <c r="N299" s="808"/>
      <c r="O299" s="808"/>
      <c r="P299" s="75"/>
      <c r="Q299" s="74"/>
      <c r="R299" s="71"/>
      <c r="S299" s="71"/>
      <c r="T299" s="71"/>
      <c r="U299" s="1259"/>
      <c r="V299" s="1259"/>
      <c r="W299" s="798" t="s">
        <v>161</v>
      </c>
      <c r="X299" s="798"/>
      <c r="Y299" s="798"/>
      <c r="Z299" s="798" t="s">
        <v>159</v>
      </c>
      <c r="AA299" s="798"/>
      <c r="AB299" s="798"/>
      <c r="AC299" s="798" t="s">
        <v>159</v>
      </c>
      <c r="AD299" s="798"/>
      <c r="AE299" s="798"/>
      <c r="AF299" s="175"/>
      <c r="AG299" s="176"/>
      <c r="AH299" s="176"/>
      <c r="AI299" s="176"/>
      <c r="AJ299" s="176"/>
      <c r="AK299" s="176"/>
      <c r="AL299" s="29"/>
      <c r="AN299" s="117"/>
      <c r="AO299" s="117"/>
      <c r="AP299" s="117"/>
      <c r="AQ299" s="117"/>
      <c r="AR299" s="117"/>
      <c r="AS299" s="117"/>
      <c r="AT299" s="117"/>
      <c r="AU299" s="117"/>
      <c r="AV299" s="117"/>
      <c r="AW299" s="117"/>
      <c r="AX299" s="117"/>
      <c r="AY299" s="117"/>
      <c r="AZ299" s="117"/>
      <c r="BA299" s="117"/>
      <c r="BB299" s="117"/>
      <c r="BC299" s="117"/>
      <c r="BD299" s="117"/>
      <c r="BE299" s="117"/>
      <c r="BF299" s="117"/>
      <c r="BG299" s="117"/>
      <c r="BH299" s="117"/>
      <c r="BI299" s="117"/>
      <c r="BJ299" s="117"/>
      <c r="BK299" s="117"/>
      <c r="BL299" s="117"/>
      <c r="BM299" s="117"/>
      <c r="BN299" s="117"/>
      <c r="BO299" s="114"/>
      <c r="BP299" s="109"/>
      <c r="BQ299" s="109"/>
      <c r="BR299" s="109"/>
      <c r="BS299" s="109"/>
      <c r="BT299" s="109"/>
      <c r="BU299" s="109"/>
      <c r="BV299" s="109"/>
      <c r="BW299" s="109"/>
      <c r="BX299" s="109"/>
      <c r="BY299" s="109"/>
      <c r="BZ299" s="109"/>
      <c r="CA299" s="109"/>
      <c r="CB299" s="109"/>
      <c r="CC299" s="109"/>
      <c r="CD299" s="109"/>
      <c r="CE299" s="109"/>
      <c r="CF299" s="109"/>
      <c r="CG299" s="109"/>
      <c r="CH299" s="109"/>
      <c r="CI299" s="109"/>
      <c r="CJ299" s="109"/>
      <c r="CK299" s="109"/>
      <c r="CL299" s="109"/>
      <c r="CM299" s="109"/>
    </row>
    <row r="300" spans="2:91" s="4" customFormat="1" ht="20.100000000000001" customHeight="1">
      <c r="C300" s="72">
        <f t="shared" si="1"/>
        <v>10</v>
      </c>
      <c r="D300" s="798"/>
      <c r="E300" s="798"/>
      <c r="F300" s="798"/>
      <c r="G300" s="798"/>
      <c r="H300" s="798"/>
      <c r="I300" s="798"/>
      <c r="J300" s="798"/>
      <c r="K300" s="798"/>
      <c r="L300" s="798"/>
      <c r="M300" s="798"/>
      <c r="N300" s="808"/>
      <c r="O300" s="808"/>
      <c r="P300" s="75"/>
      <c r="Q300" s="74"/>
      <c r="R300" s="71"/>
      <c r="S300" s="71"/>
      <c r="T300" s="71"/>
      <c r="U300" s="1259"/>
      <c r="V300" s="1259"/>
      <c r="W300" s="798" t="s">
        <v>161</v>
      </c>
      <c r="X300" s="798"/>
      <c r="Y300" s="798"/>
      <c r="Z300" s="798" t="s">
        <v>159</v>
      </c>
      <c r="AA300" s="798"/>
      <c r="AB300" s="798"/>
      <c r="AC300" s="798" t="s">
        <v>159</v>
      </c>
      <c r="AD300" s="798"/>
      <c r="AE300" s="798"/>
      <c r="AF300" s="175"/>
      <c r="AG300" s="176"/>
      <c r="AH300" s="176"/>
      <c r="AI300" s="176"/>
      <c r="AJ300" s="176"/>
      <c r="AK300" s="176"/>
      <c r="AL300" s="16"/>
      <c r="AN300" s="117"/>
      <c r="AO300" s="117"/>
      <c r="AP300" s="117"/>
      <c r="AQ300" s="118"/>
      <c r="AR300" s="118"/>
      <c r="AS300" s="118"/>
      <c r="AT300" s="118"/>
      <c r="AU300" s="118"/>
      <c r="AV300" s="118"/>
      <c r="AW300" s="118"/>
      <c r="AX300" s="118"/>
      <c r="AY300" s="118"/>
      <c r="AZ300" s="118"/>
      <c r="BA300" s="118"/>
      <c r="BB300" s="118"/>
      <c r="BC300" s="118"/>
      <c r="BD300" s="118"/>
      <c r="BE300" s="118"/>
      <c r="BF300" s="118"/>
      <c r="BG300" s="118"/>
      <c r="BH300" s="118"/>
      <c r="BI300" s="118"/>
      <c r="BJ300" s="118"/>
      <c r="BK300" s="118"/>
      <c r="BL300" s="118"/>
      <c r="BM300" s="118"/>
      <c r="BN300" s="118"/>
      <c r="BO300" s="113"/>
      <c r="BP300" s="108"/>
      <c r="BQ300" s="108"/>
      <c r="BR300" s="108"/>
      <c r="BS300" s="108"/>
      <c r="BT300" s="108"/>
      <c r="BU300" s="108"/>
      <c r="BV300" s="108"/>
      <c r="BW300" s="108"/>
      <c r="BX300" s="108"/>
      <c r="BY300" s="108"/>
      <c r="BZ300" s="108"/>
      <c r="CA300" s="108"/>
      <c r="CB300" s="108"/>
      <c r="CC300" s="108"/>
      <c r="CD300" s="108"/>
      <c r="CE300" s="108"/>
      <c r="CF300" s="108"/>
      <c r="CG300" s="108"/>
      <c r="CH300" s="108"/>
      <c r="CI300" s="108"/>
      <c r="CJ300" s="108"/>
      <c r="CK300" s="108"/>
      <c r="CL300" s="108"/>
      <c r="CM300" s="108"/>
    </row>
    <row r="301" spans="2:91" s="16" customFormat="1" ht="20.100000000000001" customHeight="1">
      <c r="B301" s="4"/>
      <c r="C301" s="72">
        <f t="shared" si="1"/>
        <v>11</v>
      </c>
      <c r="D301" s="798"/>
      <c r="E301" s="798"/>
      <c r="F301" s="798"/>
      <c r="G301" s="798"/>
      <c r="H301" s="798"/>
      <c r="I301" s="798"/>
      <c r="J301" s="798"/>
      <c r="K301" s="798"/>
      <c r="L301" s="798"/>
      <c r="M301" s="798"/>
      <c r="N301" s="808"/>
      <c r="O301" s="808"/>
      <c r="P301" s="75"/>
      <c r="Q301" s="74"/>
      <c r="R301" s="71"/>
      <c r="S301" s="71"/>
      <c r="T301" s="71"/>
      <c r="U301" s="1259"/>
      <c r="V301" s="1259"/>
      <c r="W301" s="798" t="s">
        <v>161</v>
      </c>
      <c r="X301" s="798"/>
      <c r="Y301" s="798"/>
      <c r="Z301" s="798" t="s">
        <v>159</v>
      </c>
      <c r="AA301" s="798"/>
      <c r="AB301" s="798"/>
      <c r="AC301" s="798" t="s">
        <v>159</v>
      </c>
      <c r="AD301" s="798"/>
      <c r="AE301" s="798"/>
      <c r="AF301" s="175"/>
      <c r="AG301" s="176"/>
      <c r="AH301" s="176"/>
      <c r="AI301" s="176"/>
      <c r="AJ301" s="176"/>
      <c r="AK301" s="176"/>
      <c r="AM301" s="142"/>
      <c r="AN301" s="117"/>
      <c r="AO301" s="117"/>
      <c r="AP301" s="117"/>
      <c r="AQ301" s="117"/>
      <c r="AR301" s="117"/>
      <c r="AS301" s="117"/>
      <c r="AT301" s="117"/>
      <c r="AU301" s="117"/>
      <c r="AV301" s="117"/>
      <c r="AW301" s="117"/>
      <c r="AX301" s="117"/>
      <c r="AY301" s="117"/>
      <c r="AZ301" s="117"/>
      <c r="BA301" s="117"/>
      <c r="BB301" s="117"/>
      <c r="BC301" s="117"/>
      <c r="BD301" s="117"/>
      <c r="BE301" s="117"/>
      <c r="BF301" s="117"/>
      <c r="BG301" s="117"/>
      <c r="BH301" s="117"/>
      <c r="BI301" s="117"/>
      <c r="BJ301" s="117"/>
      <c r="BK301" s="117"/>
      <c r="BL301" s="117"/>
      <c r="BM301" s="117"/>
      <c r="BN301" s="117"/>
      <c r="BO301" s="114"/>
      <c r="BP301" s="109"/>
      <c r="BQ301" s="109"/>
      <c r="BR301" s="109"/>
      <c r="BS301" s="109"/>
      <c r="BT301" s="109"/>
      <c r="BU301" s="109"/>
      <c r="BV301" s="109"/>
      <c r="BW301" s="109"/>
      <c r="BX301" s="109"/>
      <c r="BY301" s="109"/>
      <c r="BZ301" s="109"/>
      <c r="CA301" s="109"/>
      <c r="CB301" s="109"/>
      <c r="CC301" s="109"/>
      <c r="CD301" s="109"/>
      <c r="CE301" s="109"/>
      <c r="CF301" s="109"/>
      <c r="CG301" s="109"/>
      <c r="CH301" s="109"/>
      <c r="CI301" s="109"/>
      <c r="CJ301" s="109"/>
      <c r="CK301" s="109"/>
      <c r="CL301" s="109"/>
      <c r="CM301" s="109"/>
    </row>
    <row r="302" spans="2:91" s="4" customFormat="1" ht="20.100000000000001" customHeight="1">
      <c r="C302" s="72">
        <f t="shared" si="1"/>
        <v>12</v>
      </c>
      <c r="D302" s="798"/>
      <c r="E302" s="798"/>
      <c r="F302" s="798"/>
      <c r="G302" s="798"/>
      <c r="H302" s="798"/>
      <c r="I302" s="798"/>
      <c r="J302" s="798"/>
      <c r="K302" s="798"/>
      <c r="L302" s="798"/>
      <c r="M302" s="798"/>
      <c r="N302" s="808"/>
      <c r="O302" s="808"/>
      <c r="P302" s="75"/>
      <c r="Q302" s="74"/>
      <c r="R302" s="71"/>
      <c r="S302" s="71"/>
      <c r="T302" s="71"/>
      <c r="U302" s="1259"/>
      <c r="V302" s="1259"/>
      <c r="W302" s="798" t="s">
        <v>161</v>
      </c>
      <c r="X302" s="798"/>
      <c r="Y302" s="798"/>
      <c r="Z302" s="798" t="s">
        <v>159</v>
      </c>
      <c r="AA302" s="798"/>
      <c r="AB302" s="798"/>
      <c r="AC302" s="798" t="s">
        <v>159</v>
      </c>
      <c r="AD302" s="798"/>
      <c r="AE302" s="798"/>
      <c r="AF302" s="175"/>
      <c r="AG302" s="176"/>
      <c r="AH302" s="176"/>
      <c r="AI302" s="176"/>
      <c r="AJ302" s="176"/>
      <c r="AK302" s="176"/>
      <c r="AL302" s="188"/>
      <c r="AN302" s="118"/>
      <c r="AO302" s="118"/>
      <c r="AP302" s="118"/>
      <c r="AQ302" s="118"/>
      <c r="AR302" s="118"/>
      <c r="AS302" s="118"/>
      <c r="AT302" s="118"/>
      <c r="AU302" s="118"/>
      <c r="AV302" s="118"/>
      <c r="AW302" s="118"/>
      <c r="AX302" s="118"/>
      <c r="AY302" s="118"/>
      <c r="AZ302" s="118"/>
      <c r="BA302" s="118"/>
      <c r="BB302" s="118"/>
      <c r="BC302" s="118"/>
      <c r="BD302" s="118"/>
      <c r="BE302" s="118"/>
      <c r="BF302" s="118"/>
      <c r="BG302" s="118"/>
      <c r="BH302" s="118"/>
      <c r="BI302" s="118"/>
      <c r="BJ302" s="118"/>
      <c r="BK302" s="118"/>
      <c r="BL302" s="118"/>
      <c r="BM302" s="118"/>
      <c r="BN302" s="118"/>
      <c r="BO302" s="113"/>
      <c r="BP302" s="108"/>
      <c r="BQ302" s="108"/>
      <c r="BR302" s="108"/>
      <c r="BS302" s="108"/>
      <c r="BT302" s="108"/>
      <c r="BU302" s="108"/>
      <c r="BV302" s="108"/>
      <c r="BW302" s="108"/>
      <c r="BX302" s="108"/>
      <c r="BY302" s="108"/>
      <c r="BZ302" s="108"/>
      <c r="CA302" s="108"/>
      <c r="CB302" s="108"/>
      <c r="CC302" s="108"/>
      <c r="CD302" s="108"/>
      <c r="CE302" s="108"/>
      <c r="CF302" s="108"/>
      <c r="CG302" s="108"/>
      <c r="CH302" s="108"/>
      <c r="CI302" s="108"/>
      <c r="CJ302" s="108"/>
      <c r="CK302" s="108"/>
      <c r="CL302" s="108"/>
      <c r="CM302" s="108"/>
    </row>
    <row r="303" spans="2:91" s="4" customFormat="1" ht="20.100000000000001" customHeight="1">
      <c r="C303" s="72">
        <f t="shared" si="1"/>
        <v>13</v>
      </c>
      <c r="D303" s="798"/>
      <c r="E303" s="798"/>
      <c r="F303" s="798"/>
      <c r="G303" s="798"/>
      <c r="H303" s="798"/>
      <c r="I303" s="798"/>
      <c r="J303" s="798"/>
      <c r="K303" s="798"/>
      <c r="L303" s="798"/>
      <c r="M303" s="798"/>
      <c r="N303" s="808"/>
      <c r="O303" s="808"/>
      <c r="P303" s="75"/>
      <c r="Q303" s="74"/>
      <c r="R303" s="71"/>
      <c r="S303" s="71"/>
      <c r="T303" s="71"/>
      <c r="U303" s="1259"/>
      <c r="V303" s="1259"/>
      <c r="W303" s="798" t="s">
        <v>161</v>
      </c>
      <c r="X303" s="798"/>
      <c r="Y303" s="798"/>
      <c r="Z303" s="798" t="s">
        <v>159</v>
      </c>
      <c r="AA303" s="798"/>
      <c r="AB303" s="798"/>
      <c r="AC303" s="798" t="s">
        <v>159</v>
      </c>
      <c r="AD303" s="798"/>
      <c r="AE303" s="798"/>
      <c r="AF303" s="175"/>
      <c r="AG303" s="176"/>
      <c r="AH303" s="176"/>
      <c r="AI303" s="176"/>
      <c r="AJ303" s="176"/>
      <c r="AK303" s="176"/>
      <c r="AL303" s="9"/>
      <c r="AN303" s="118"/>
      <c r="AO303" s="118"/>
      <c r="AP303" s="118"/>
      <c r="AQ303" s="118"/>
      <c r="AR303" s="118"/>
      <c r="AS303" s="118"/>
      <c r="AT303" s="118"/>
      <c r="AU303" s="118"/>
      <c r="AV303" s="118"/>
      <c r="AW303" s="118"/>
      <c r="AX303" s="118"/>
      <c r="AY303" s="118"/>
      <c r="AZ303" s="118"/>
      <c r="BA303" s="118"/>
      <c r="BB303" s="118"/>
      <c r="BC303" s="118"/>
      <c r="BD303" s="118"/>
      <c r="BE303" s="118"/>
      <c r="BF303" s="118"/>
      <c r="BG303" s="118"/>
      <c r="BH303" s="118"/>
      <c r="BI303" s="118"/>
      <c r="BJ303" s="118"/>
      <c r="BK303" s="118"/>
      <c r="BL303" s="118"/>
      <c r="BM303" s="118"/>
      <c r="BN303" s="118"/>
      <c r="BO303" s="113"/>
      <c r="BP303" s="108"/>
      <c r="BQ303" s="108"/>
      <c r="BR303" s="108"/>
      <c r="BS303" s="108"/>
      <c r="BT303" s="108"/>
      <c r="BU303" s="108"/>
      <c r="BV303" s="108"/>
      <c r="BW303" s="108"/>
      <c r="BX303" s="108"/>
      <c r="BY303" s="108"/>
      <c r="BZ303" s="108"/>
      <c r="CA303" s="108"/>
      <c r="CB303" s="108"/>
      <c r="CC303" s="108"/>
      <c r="CD303" s="108"/>
      <c r="CE303" s="108"/>
      <c r="CF303" s="108"/>
      <c r="CG303" s="108"/>
      <c r="CH303" s="108"/>
      <c r="CI303" s="108"/>
      <c r="CJ303" s="108"/>
      <c r="CK303" s="108"/>
      <c r="CL303" s="108"/>
      <c r="CM303" s="108"/>
    </row>
    <row r="304" spans="2:91" s="4" customFormat="1" ht="20.100000000000001" customHeight="1">
      <c r="C304" s="72">
        <f t="shared" si="1"/>
        <v>14</v>
      </c>
      <c r="D304" s="798"/>
      <c r="E304" s="798"/>
      <c r="F304" s="798"/>
      <c r="G304" s="798"/>
      <c r="H304" s="798"/>
      <c r="I304" s="798"/>
      <c r="J304" s="798"/>
      <c r="K304" s="798"/>
      <c r="L304" s="798"/>
      <c r="M304" s="798"/>
      <c r="N304" s="808"/>
      <c r="O304" s="808"/>
      <c r="P304" s="75"/>
      <c r="Q304" s="74"/>
      <c r="R304" s="71"/>
      <c r="S304" s="71"/>
      <c r="T304" s="71"/>
      <c r="U304" s="1259"/>
      <c r="V304" s="1259"/>
      <c r="W304" s="798" t="s">
        <v>161</v>
      </c>
      <c r="X304" s="798"/>
      <c r="Y304" s="798"/>
      <c r="Z304" s="798" t="s">
        <v>159</v>
      </c>
      <c r="AA304" s="798"/>
      <c r="AB304" s="798"/>
      <c r="AC304" s="798" t="s">
        <v>159</v>
      </c>
      <c r="AD304" s="798"/>
      <c r="AE304" s="798"/>
      <c r="AF304" s="175"/>
      <c r="AG304" s="176"/>
      <c r="AH304" s="176"/>
      <c r="AI304" s="176"/>
      <c r="AJ304" s="176"/>
      <c r="AK304" s="176"/>
      <c r="AL304" s="25"/>
      <c r="AN304" s="118"/>
      <c r="AO304" s="118"/>
      <c r="AP304" s="118"/>
      <c r="AQ304" s="118"/>
      <c r="AR304" s="118"/>
      <c r="AS304" s="118"/>
      <c r="AT304" s="118"/>
      <c r="AU304" s="118"/>
      <c r="AV304" s="118"/>
      <c r="AW304" s="118"/>
      <c r="AX304" s="118"/>
      <c r="AY304" s="118"/>
      <c r="AZ304" s="118"/>
      <c r="BA304" s="118"/>
      <c r="BB304" s="118"/>
      <c r="BC304" s="118"/>
      <c r="BD304" s="118"/>
      <c r="BE304" s="118"/>
      <c r="BF304" s="118"/>
      <c r="BG304" s="118"/>
      <c r="BH304" s="118"/>
      <c r="BI304" s="118"/>
      <c r="BJ304" s="118"/>
      <c r="BK304" s="118"/>
      <c r="BL304" s="118"/>
      <c r="BM304" s="118"/>
      <c r="BN304" s="118"/>
      <c r="BO304" s="113"/>
      <c r="BP304" s="108"/>
      <c r="BQ304" s="108"/>
      <c r="BR304" s="108"/>
      <c r="BS304" s="108"/>
      <c r="BT304" s="108"/>
      <c r="BU304" s="108"/>
      <c r="BV304" s="108"/>
      <c r="BW304" s="108"/>
      <c r="BX304" s="108"/>
      <c r="BY304" s="108"/>
      <c r="BZ304" s="108"/>
      <c r="CA304" s="108"/>
      <c r="CB304" s="108"/>
      <c r="CC304" s="108"/>
      <c r="CD304" s="108"/>
      <c r="CE304" s="108"/>
      <c r="CF304" s="108"/>
      <c r="CG304" s="108"/>
      <c r="CH304" s="108"/>
      <c r="CI304" s="108"/>
      <c r="CJ304" s="108"/>
      <c r="CK304" s="108"/>
      <c r="CL304" s="108"/>
      <c r="CM304" s="108"/>
    </row>
    <row r="305" spans="2:91" s="4" customFormat="1" ht="20.100000000000001" customHeight="1">
      <c r="C305" s="72">
        <f t="shared" si="1"/>
        <v>15</v>
      </c>
      <c r="D305" s="798"/>
      <c r="E305" s="798"/>
      <c r="F305" s="798"/>
      <c r="G305" s="798"/>
      <c r="H305" s="798"/>
      <c r="I305" s="798"/>
      <c r="J305" s="798"/>
      <c r="K305" s="798"/>
      <c r="L305" s="798"/>
      <c r="M305" s="798"/>
      <c r="N305" s="808"/>
      <c r="O305" s="808"/>
      <c r="P305" s="75"/>
      <c r="Q305" s="74"/>
      <c r="R305" s="71"/>
      <c r="S305" s="71"/>
      <c r="T305" s="71"/>
      <c r="U305" s="1259"/>
      <c r="V305" s="1259"/>
      <c r="W305" s="798" t="s">
        <v>161</v>
      </c>
      <c r="X305" s="798"/>
      <c r="Y305" s="798"/>
      <c r="Z305" s="798" t="s">
        <v>159</v>
      </c>
      <c r="AA305" s="798"/>
      <c r="AB305" s="798"/>
      <c r="AC305" s="798" t="s">
        <v>159</v>
      </c>
      <c r="AD305" s="798"/>
      <c r="AE305" s="798"/>
      <c r="AF305" s="175"/>
      <c r="AG305" s="176"/>
      <c r="AH305" s="176"/>
      <c r="AI305" s="176"/>
      <c r="AJ305" s="176"/>
      <c r="AK305" s="176"/>
      <c r="AL305" s="25"/>
      <c r="AN305" s="118"/>
      <c r="AO305" s="118"/>
      <c r="AP305" s="118"/>
      <c r="AQ305" s="118"/>
      <c r="AR305" s="118"/>
      <c r="AS305" s="118"/>
      <c r="AT305" s="118"/>
      <c r="AU305" s="118"/>
      <c r="AV305" s="118"/>
      <c r="AW305" s="118"/>
      <c r="AX305" s="118"/>
      <c r="AY305" s="118"/>
      <c r="AZ305" s="118"/>
      <c r="BA305" s="118"/>
      <c r="BB305" s="118"/>
      <c r="BC305" s="118"/>
      <c r="BD305" s="118"/>
      <c r="BE305" s="118"/>
      <c r="BF305" s="118"/>
      <c r="BG305" s="118"/>
      <c r="BH305" s="118"/>
      <c r="BI305" s="118"/>
      <c r="BJ305" s="118"/>
      <c r="BK305" s="118"/>
      <c r="BL305" s="118"/>
      <c r="BM305" s="118"/>
      <c r="BN305" s="118"/>
      <c r="BO305" s="113"/>
      <c r="BP305" s="108"/>
      <c r="BQ305" s="108"/>
      <c r="BR305" s="108"/>
      <c r="BS305" s="108"/>
      <c r="BT305" s="108"/>
      <c r="BU305" s="108"/>
      <c r="BV305" s="108"/>
      <c r="BW305" s="108"/>
      <c r="BX305" s="108"/>
      <c r="BY305" s="108"/>
      <c r="BZ305" s="108"/>
      <c r="CA305" s="108"/>
      <c r="CB305" s="108"/>
      <c r="CC305" s="108"/>
      <c r="CD305" s="108"/>
      <c r="CE305" s="108"/>
      <c r="CF305" s="108"/>
      <c r="CG305" s="108"/>
      <c r="CH305" s="108"/>
      <c r="CI305" s="108"/>
      <c r="CJ305" s="108"/>
      <c r="CK305" s="108"/>
      <c r="CL305" s="108"/>
      <c r="CM305" s="108"/>
    </row>
    <row r="306" spans="2:91" s="4" customFormat="1" ht="20.100000000000001" customHeight="1">
      <c r="C306" s="72">
        <f t="shared" si="1"/>
        <v>16</v>
      </c>
      <c r="D306" s="798"/>
      <c r="E306" s="798"/>
      <c r="F306" s="798"/>
      <c r="G306" s="798"/>
      <c r="H306" s="798"/>
      <c r="I306" s="798"/>
      <c r="J306" s="798"/>
      <c r="K306" s="798"/>
      <c r="L306" s="798"/>
      <c r="M306" s="798"/>
      <c r="N306" s="808"/>
      <c r="O306" s="808"/>
      <c r="P306" s="75"/>
      <c r="Q306" s="74"/>
      <c r="R306" s="71"/>
      <c r="S306" s="71"/>
      <c r="T306" s="71"/>
      <c r="U306" s="1259"/>
      <c r="V306" s="1259"/>
      <c r="W306" s="798" t="s">
        <v>161</v>
      </c>
      <c r="X306" s="798"/>
      <c r="Y306" s="798"/>
      <c r="Z306" s="798" t="s">
        <v>159</v>
      </c>
      <c r="AA306" s="798"/>
      <c r="AB306" s="798"/>
      <c r="AC306" s="798" t="s">
        <v>159</v>
      </c>
      <c r="AD306" s="798"/>
      <c r="AE306" s="798"/>
      <c r="AF306" s="175"/>
      <c r="AG306" s="176"/>
      <c r="AH306" s="176"/>
      <c r="AI306" s="176"/>
      <c r="AJ306" s="176"/>
      <c r="AK306" s="176"/>
      <c r="AL306" s="25"/>
      <c r="AN306" s="118"/>
      <c r="AO306" s="118"/>
      <c r="AP306" s="118"/>
      <c r="AQ306" s="118"/>
      <c r="AR306" s="118"/>
      <c r="AS306" s="118"/>
      <c r="AT306" s="118"/>
      <c r="AU306" s="118"/>
      <c r="AV306" s="118"/>
      <c r="AW306" s="118"/>
      <c r="AX306" s="118"/>
      <c r="AY306" s="118"/>
      <c r="AZ306" s="118"/>
      <c r="BA306" s="118"/>
      <c r="BB306" s="118"/>
      <c r="BC306" s="118"/>
      <c r="BD306" s="118"/>
      <c r="BE306" s="118"/>
      <c r="BF306" s="118"/>
      <c r="BG306" s="118"/>
      <c r="BH306" s="118"/>
      <c r="BI306" s="118"/>
      <c r="BJ306" s="118"/>
      <c r="BK306" s="118"/>
      <c r="BL306" s="118"/>
      <c r="BM306" s="118"/>
      <c r="BN306" s="118"/>
      <c r="BO306" s="113"/>
      <c r="BP306" s="108"/>
      <c r="BQ306" s="108"/>
      <c r="BR306" s="108"/>
      <c r="BS306" s="108"/>
      <c r="BT306" s="108"/>
      <c r="BU306" s="108"/>
      <c r="BV306" s="108"/>
      <c r="BW306" s="108"/>
      <c r="BX306" s="108"/>
      <c r="BY306" s="108"/>
      <c r="BZ306" s="108"/>
      <c r="CA306" s="108"/>
      <c r="CB306" s="108"/>
      <c r="CC306" s="108"/>
      <c r="CD306" s="108"/>
      <c r="CE306" s="108"/>
      <c r="CF306" s="108"/>
      <c r="CG306" s="108"/>
      <c r="CH306" s="108"/>
      <c r="CI306" s="108"/>
      <c r="CJ306" s="108"/>
      <c r="CK306" s="108"/>
      <c r="CL306" s="108"/>
      <c r="CM306" s="108"/>
    </row>
    <row r="307" spans="2:91" s="4" customFormat="1" ht="20.100000000000001" customHeight="1">
      <c r="C307" s="72">
        <f t="shared" si="1"/>
        <v>17</v>
      </c>
      <c r="D307" s="798"/>
      <c r="E307" s="798"/>
      <c r="F307" s="798"/>
      <c r="G307" s="798"/>
      <c r="H307" s="798"/>
      <c r="I307" s="798"/>
      <c r="J307" s="798"/>
      <c r="K307" s="798"/>
      <c r="L307" s="798"/>
      <c r="M307" s="798"/>
      <c r="N307" s="808"/>
      <c r="O307" s="808"/>
      <c r="P307" s="75"/>
      <c r="Q307" s="74"/>
      <c r="R307" s="71"/>
      <c r="S307" s="71"/>
      <c r="T307" s="71"/>
      <c r="U307" s="1259"/>
      <c r="V307" s="1259"/>
      <c r="W307" s="798" t="s">
        <v>161</v>
      </c>
      <c r="X307" s="798"/>
      <c r="Y307" s="798"/>
      <c r="Z307" s="798" t="s">
        <v>159</v>
      </c>
      <c r="AA307" s="798"/>
      <c r="AB307" s="798"/>
      <c r="AC307" s="798" t="s">
        <v>159</v>
      </c>
      <c r="AD307" s="798"/>
      <c r="AE307" s="798"/>
      <c r="AF307" s="175"/>
      <c r="AG307" s="176"/>
      <c r="AH307" s="176"/>
      <c r="AI307" s="176"/>
      <c r="AJ307" s="176"/>
      <c r="AK307" s="176"/>
      <c r="AL307" s="25"/>
      <c r="AN307" s="118"/>
      <c r="AO307" s="118"/>
      <c r="AP307" s="118"/>
      <c r="AQ307" s="118"/>
      <c r="AR307" s="118"/>
      <c r="AS307" s="118"/>
      <c r="AT307" s="118"/>
      <c r="AU307" s="118"/>
      <c r="AV307" s="118"/>
      <c r="AW307" s="118"/>
      <c r="AX307" s="118"/>
      <c r="AY307" s="118"/>
      <c r="AZ307" s="118"/>
      <c r="BA307" s="118"/>
      <c r="BB307" s="118"/>
      <c r="BC307" s="118"/>
      <c r="BD307" s="118"/>
      <c r="BE307" s="118"/>
      <c r="BF307" s="118"/>
      <c r="BG307" s="118"/>
      <c r="BH307" s="118"/>
      <c r="BI307" s="118"/>
      <c r="BJ307" s="118"/>
      <c r="BK307" s="118"/>
      <c r="BL307" s="118"/>
      <c r="BM307" s="118"/>
      <c r="BN307" s="118"/>
      <c r="BO307" s="113"/>
      <c r="BP307" s="108"/>
      <c r="BQ307" s="108"/>
      <c r="BR307" s="108"/>
      <c r="BS307" s="108"/>
      <c r="BT307" s="108"/>
      <c r="BU307" s="108"/>
      <c r="BV307" s="108"/>
      <c r="BW307" s="108"/>
      <c r="BX307" s="108"/>
      <c r="BY307" s="108"/>
      <c r="BZ307" s="108"/>
      <c r="CA307" s="108"/>
      <c r="CB307" s="108"/>
      <c r="CC307" s="108"/>
      <c r="CD307" s="108"/>
      <c r="CE307" s="108"/>
      <c r="CF307" s="108"/>
      <c r="CG307" s="108"/>
      <c r="CH307" s="108"/>
      <c r="CI307" s="108"/>
      <c r="CJ307" s="108"/>
      <c r="CK307" s="108"/>
      <c r="CL307" s="108"/>
      <c r="CM307" s="108"/>
    </row>
    <row r="308" spans="2:91" s="4" customFormat="1" ht="20.100000000000001" customHeight="1">
      <c r="C308" s="72">
        <f t="shared" si="1"/>
        <v>18</v>
      </c>
      <c r="D308" s="798"/>
      <c r="E308" s="798"/>
      <c r="F308" s="798"/>
      <c r="G308" s="798"/>
      <c r="H308" s="798"/>
      <c r="I308" s="798"/>
      <c r="J308" s="798"/>
      <c r="K308" s="798"/>
      <c r="L308" s="798"/>
      <c r="M308" s="798"/>
      <c r="N308" s="808"/>
      <c r="O308" s="808"/>
      <c r="P308" s="75"/>
      <c r="Q308" s="74"/>
      <c r="R308" s="71"/>
      <c r="S308" s="71"/>
      <c r="T308" s="71"/>
      <c r="U308" s="1259"/>
      <c r="V308" s="1259"/>
      <c r="W308" s="798" t="s">
        <v>161</v>
      </c>
      <c r="X308" s="798"/>
      <c r="Y308" s="798"/>
      <c r="Z308" s="798" t="s">
        <v>159</v>
      </c>
      <c r="AA308" s="798"/>
      <c r="AB308" s="798"/>
      <c r="AC308" s="798" t="s">
        <v>159</v>
      </c>
      <c r="AD308" s="798"/>
      <c r="AE308" s="798"/>
      <c r="AF308" s="175"/>
      <c r="AG308" s="176"/>
      <c r="AH308" s="176"/>
      <c r="AI308" s="176"/>
      <c r="AJ308" s="176"/>
      <c r="AK308" s="176"/>
      <c r="AL308" s="25"/>
      <c r="AN308" s="118"/>
      <c r="AO308" s="118"/>
      <c r="AP308" s="118"/>
      <c r="AQ308" s="118"/>
      <c r="AR308" s="118"/>
      <c r="AS308" s="118"/>
      <c r="AT308" s="118"/>
      <c r="AU308" s="118"/>
      <c r="AV308" s="118"/>
      <c r="AW308" s="118"/>
      <c r="AX308" s="118"/>
      <c r="AY308" s="118"/>
      <c r="AZ308" s="118"/>
      <c r="BA308" s="118"/>
      <c r="BB308" s="118"/>
      <c r="BC308" s="118"/>
      <c r="BD308" s="118"/>
      <c r="BE308" s="118"/>
      <c r="BF308" s="118"/>
      <c r="BG308" s="118"/>
      <c r="BH308" s="118"/>
      <c r="BI308" s="118"/>
      <c r="BJ308" s="118"/>
      <c r="BK308" s="118"/>
      <c r="BL308" s="118"/>
      <c r="BM308" s="118"/>
      <c r="BN308" s="118"/>
      <c r="BO308" s="113"/>
      <c r="BP308" s="108"/>
      <c r="BQ308" s="108"/>
      <c r="BR308" s="108"/>
      <c r="BS308" s="108"/>
      <c r="BT308" s="108"/>
      <c r="BU308" s="108"/>
      <c r="BV308" s="108"/>
      <c r="BW308" s="108"/>
      <c r="BX308" s="108"/>
      <c r="BY308" s="108"/>
      <c r="BZ308" s="108"/>
      <c r="CA308" s="108"/>
      <c r="CB308" s="108"/>
      <c r="CC308" s="108"/>
      <c r="CD308" s="108"/>
      <c r="CE308" s="108"/>
      <c r="CF308" s="108"/>
      <c r="CG308" s="108"/>
      <c r="CH308" s="108"/>
      <c r="CI308" s="108"/>
      <c r="CJ308" s="108"/>
      <c r="CK308" s="108"/>
      <c r="CL308" s="108"/>
      <c r="CM308" s="108"/>
    </row>
    <row r="309" spans="2:91" s="4" customFormat="1" ht="20.100000000000001" customHeight="1">
      <c r="B309" s="124"/>
      <c r="C309" s="72">
        <f t="shared" si="1"/>
        <v>19</v>
      </c>
      <c r="D309" s="798"/>
      <c r="E309" s="798"/>
      <c r="F309" s="798"/>
      <c r="G309" s="798"/>
      <c r="H309" s="798"/>
      <c r="I309" s="798"/>
      <c r="J309" s="798"/>
      <c r="K309" s="798"/>
      <c r="L309" s="798"/>
      <c r="M309" s="798"/>
      <c r="N309" s="808"/>
      <c r="O309" s="808"/>
      <c r="P309" s="75"/>
      <c r="Q309" s="74"/>
      <c r="R309" s="71"/>
      <c r="S309" s="71"/>
      <c r="T309" s="71"/>
      <c r="U309" s="1259"/>
      <c r="V309" s="1259"/>
      <c r="W309" s="798" t="s">
        <v>161</v>
      </c>
      <c r="X309" s="798"/>
      <c r="Y309" s="798"/>
      <c r="Z309" s="798" t="s">
        <v>159</v>
      </c>
      <c r="AA309" s="798"/>
      <c r="AB309" s="798"/>
      <c r="AC309" s="798" t="s">
        <v>159</v>
      </c>
      <c r="AD309" s="798"/>
      <c r="AE309" s="798"/>
      <c r="AF309" s="175"/>
      <c r="AG309" s="176"/>
      <c r="AH309" s="176"/>
      <c r="AI309" s="176"/>
      <c r="AJ309" s="176"/>
      <c r="AK309" s="176"/>
      <c r="AL309" s="25"/>
      <c r="AN309" s="118"/>
      <c r="AO309" s="118"/>
      <c r="AP309" s="118"/>
      <c r="AQ309" s="118"/>
      <c r="AR309" s="118"/>
      <c r="AS309" s="118"/>
      <c r="AT309" s="118"/>
      <c r="AU309" s="118"/>
      <c r="AV309" s="118"/>
      <c r="AW309" s="118"/>
      <c r="AX309" s="118"/>
      <c r="AY309" s="118"/>
      <c r="AZ309" s="118"/>
      <c r="BA309" s="118"/>
      <c r="BB309" s="118"/>
      <c r="BC309" s="118"/>
      <c r="BD309" s="118"/>
      <c r="BE309" s="118"/>
      <c r="BF309" s="118"/>
      <c r="BG309" s="118"/>
      <c r="BH309" s="118"/>
      <c r="BI309" s="118"/>
      <c r="BJ309" s="118"/>
      <c r="BK309" s="118"/>
      <c r="BL309" s="118"/>
      <c r="BM309" s="118"/>
      <c r="BN309" s="118"/>
      <c r="BO309" s="113"/>
      <c r="BP309" s="108"/>
      <c r="BQ309" s="108"/>
      <c r="BR309" s="108"/>
      <c r="BS309" s="108"/>
      <c r="BT309" s="108"/>
      <c r="BU309" s="108"/>
      <c r="BV309" s="108"/>
      <c r="BW309" s="108"/>
      <c r="BX309" s="108"/>
      <c r="BY309" s="108"/>
      <c r="BZ309" s="108"/>
      <c r="CA309" s="108"/>
      <c r="CB309" s="108"/>
      <c r="CC309" s="108"/>
      <c r="CD309" s="108"/>
      <c r="CE309" s="108"/>
      <c r="CF309" s="108"/>
      <c r="CG309" s="108"/>
      <c r="CH309" s="108"/>
      <c r="CI309" s="108"/>
      <c r="CJ309" s="108"/>
      <c r="CK309" s="108"/>
      <c r="CL309" s="108"/>
      <c r="CM309" s="108"/>
    </row>
    <row r="310" spans="2:91" s="4" customFormat="1" ht="20.100000000000001" customHeight="1">
      <c r="B310" s="124"/>
      <c r="C310" s="72">
        <f t="shared" si="1"/>
        <v>20</v>
      </c>
      <c r="D310" s="798"/>
      <c r="E310" s="798"/>
      <c r="F310" s="798"/>
      <c r="G310" s="798"/>
      <c r="H310" s="798"/>
      <c r="I310" s="798"/>
      <c r="J310" s="798"/>
      <c r="K310" s="798"/>
      <c r="L310" s="798"/>
      <c r="M310" s="798"/>
      <c r="N310" s="808"/>
      <c r="O310" s="808"/>
      <c r="P310" s="75"/>
      <c r="Q310" s="74"/>
      <c r="R310" s="71"/>
      <c r="S310" s="71"/>
      <c r="T310" s="71"/>
      <c r="U310" s="1259"/>
      <c r="V310" s="1259"/>
      <c r="W310" s="798" t="s">
        <v>161</v>
      </c>
      <c r="X310" s="798"/>
      <c r="Y310" s="798"/>
      <c r="Z310" s="798" t="s">
        <v>159</v>
      </c>
      <c r="AA310" s="798"/>
      <c r="AB310" s="798"/>
      <c r="AC310" s="798" t="s">
        <v>159</v>
      </c>
      <c r="AD310" s="798"/>
      <c r="AE310" s="798"/>
      <c r="AF310" s="175"/>
      <c r="AG310" s="176"/>
      <c r="AH310" s="176"/>
      <c r="AI310" s="176"/>
      <c r="AJ310" s="176"/>
      <c r="AK310" s="176"/>
      <c r="AL310" s="25"/>
      <c r="AN310" s="118"/>
      <c r="AO310" s="118"/>
      <c r="AP310" s="118"/>
      <c r="AQ310" s="118"/>
      <c r="AR310" s="118"/>
      <c r="AS310" s="118"/>
      <c r="AT310" s="118"/>
      <c r="AU310" s="118"/>
      <c r="AV310" s="118"/>
      <c r="AW310" s="118"/>
      <c r="AX310" s="118"/>
      <c r="AY310" s="118"/>
      <c r="AZ310" s="118"/>
      <c r="BA310" s="118"/>
      <c r="BB310" s="118"/>
      <c r="BC310" s="118"/>
      <c r="BD310" s="118"/>
      <c r="BE310" s="118"/>
      <c r="BF310" s="118"/>
      <c r="BG310" s="118"/>
      <c r="BH310" s="118"/>
      <c r="BI310" s="118"/>
      <c r="BJ310" s="118"/>
      <c r="BK310" s="118"/>
      <c r="BL310" s="118"/>
      <c r="BM310" s="118"/>
      <c r="BN310" s="118"/>
      <c r="BO310" s="113"/>
      <c r="BP310" s="108"/>
      <c r="BQ310" s="108"/>
      <c r="BR310" s="108"/>
      <c r="BS310" s="108"/>
      <c r="BT310" s="108"/>
      <c r="BU310" s="108"/>
      <c r="BV310" s="108"/>
      <c r="BW310" s="108"/>
      <c r="BX310" s="108"/>
      <c r="BY310" s="108"/>
      <c r="BZ310" s="108"/>
      <c r="CA310" s="108"/>
      <c r="CB310" s="108"/>
      <c r="CC310" s="108"/>
      <c r="CD310" s="108"/>
      <c r="CE310" s="108"/>
      <c r="CF310" s="108"/>
      <c r="CG310" s="108"/>
      <c r="CH310" s="108"/>
      <c r="CI310" s="108"/>
      <c r="CJ310" s="108"/>
      <c r="CK310" s="108"/>
      <c r="CL310" s="108"/>
      <c r="CM310" s="108"/>
    </row>
    <row r="311" spans="2:91" s="4" customFormat="1" ht="20.100000000000001" customHeight="1">
      <c r="B311" s="124"/>
      <c r="C311" s="72">
        <v>21</v>
      </c>
      <c r="D311" s="798"/>
      <c r="E311" s="798"/>
      <c r="F311" s="798"/>
      <c r="G311" s="798"/>
      <c r="H311" s="798"/>
      <c r="I311" s="798"/>
      <c r="J311" s="798"/>
      <c r="K311" s="798"/>
      <c r="L311" s="798"/>
      <c r="M311" s="798"/>
      <c r="N311" s="808"/>
      <c r="O311" s="808"/>
      <c r="P311" s="75"/>
      <c r="Q311" s="74"/>
      <c r="R311" s="71"/>
      <c r="S311" s="71"/>
      <c r="T311" s="71"/>
      <c r="U311" s="1259"/>
      <c r="V311" s="1259"/>
      <c r="W311" s="798" t="s">
        <v>161</v>
      </c>
      <c r="X311" s="798"/>
      <c r="Y311" s="798"/>
      <c r="Z311" s="798" t="s">
        <v>159</v>
      </c>
      <c r="AA311" s="798"/>
      <c r="AB311" s="798"/>
      <c r="AC311" s="798" t="s">
        <v>159</v>
      </c>
      <c r="AD311" s="798"/>
      <c r="AE311" s="798"/>
      <c r="AF311" s="175"/>
      <c r="AG311" s="176"/>
      <c r="AH311" s="176"/>
      <c r="AI311" s="176"/>
      <c r="AJ311" s="176"/>
      <c r="AK311" s="176"/>
      <c r="AL311" s="25"/>
      <c r="AN311" s="118"/>
      <c r="AO311" s="118"/>
      <c r="AP311" s="118"/>
      <c r="AQ311" s="118"/>
      <c r="AR311" s="118"/>
      <c r="AS311" s="118"/>
      <c r="AT311" s="118"/>
      <c r="AU311" s="118"/>
      <c r="AV311" s="118"/>
      <c r="AW311" s="118"/>
      <c r="AX311" s="118"/>
      <c r="AY311" s="118"/>
      <c r="AZ311" s="118"/>
      <c r="BA311" s="118"/>
      <c r="BB311" s="118"/>
      <c r="BC311" s="118"/>
      <c r="BD311" s="118"/>
      <c r="BE311" s="118"/>
      <c r="BF311" s="118"/>
      <c r="BG311" s="118"/>
      <c r="BH311" s="118"/>
      <c r="BI311" s="118"/>
      <c r="BJ311" s="118"/>
      <c r="BK311" s="118"/>
      <c r="BL311" s="118"/>
      <c r="BM311" s="118"/>
      <c r="BN311" s="118"/>
      <c r="BO311" s="113"/>
      <c r="BP311" s="108"/>
      <c r="BQ311" s="108"/>
      <c r="BR311" s="108"/>
      <c r="BS311" s="108"/>
      <c r="BT311" s="108"/>
      <c r="BU311" s="108"/>
      <c r="BV311" s="108"/>
      <c r="BW311" s="108"/>
      <c r="BX311" s="108"/>
      <c r="BY311" s="108"/>
      <c r="BZ311" s="108"/>
      <c r="CA311" s="108"/>
      <c r="CB311" s="108"/>
      <c r="CC311" s="108"/>
      <c r="CD311" s="108"/>
      <c r="CE311" s="108"/>
      <c r="CF311" s="108"/>
      <c r="CG311" s="108"/>
      <c r="CH311" s="108"/>
      <c r="CI311" s="108"/>
      <c r="CJ311" s="108"/>
      <c r="CK311" s="108"/>
      <c r="CL311" s="108"/>
      <c r="CM311" s="108"/>
    </row>
    <row r="312" spans="2:91" s="4" customFormat="1" ht="20.100000000000001" customHeight="1">
      <c r="B312" s="124"/>
      <c r="C312" s="72">
        <v>22</v>
      </c>
      <c r="D312" s="798"/>
      <c r="E312" s="798"/>
      <c r="F312" s="798"/>
      <c r="G312" s="798"/>
      <c r="H312" s="798"/>
      <c r="I312" s="798"/>
      <c r="J312" s="798"/>
      <c r="K312" s="798"/>
      <c r="L312" s="798"/>
      <c r="M312" s="798"/>
      <c r="N312" s="808"/>
      <c r="O312" s="808"/>
      <c r="P312" s="75"/>
      <c r="Q312" s="74"/>
      <c r="R312" s="71"/>
      <c r="S312" s="71"/>
      <c r="T312" s="71"/>
      <c r="U312" s="1259"/>
      <c r="V312" s="1259"/>
      <c r="W312" s="798" t="s">
        <v>161</v>
      </c>
      <c r="X312" s="798"/>
      <c r="Y312" s="798"/>
      <c r="Z312" s="798" t="s">
        <v>159</v>
      </c>
      <c r="AA312" s="798"/>
      <c r="AB312" s="798"/>
      <c r="AC312" s="798" t="s">
        <v>159</v>
      </c>
      <c r="AD312" s="798"/>
      <c r="AE312" s="798"/>
      <c r="AF312" s="175"/>
      <c r="AG312" s="176"/>
      <c r="AH312" s="176"/>
      <c r="AI312" s="176"/>
      <c r="AJ312" s="176"/>
      <c r="AK312" s="176"/>
      <c r="AL312" s="25"/>
      <c r="AN312" s="118"/>
      <c r="AO312" s="118"/>
      <c r="AP312" s="118"/>
      <c r="AQ312" s="118"/>
      <c r="AR312" s="118"/>
      <c r="AS312" s="118"/>
      <c r="AT312" s="118"/>
      <c r="AU312" s="118"/>
      <c r="AV312" s="118"/>
      <c r="AW312" s="118"/>
      <c r="AX312" s="118"/>
      <c r="AY312" s="118"/>
      <c r="AZ312" s="118"/>
      <c r="BA312" s="118"/>
      <c r="BB312" s="118"/>
      <c r="BC312" s="118"/>
      <c r="BD312" s="118"/>
      <c r="BE312" s="118"/>
      <c r="BF312" s="118"/>
      <c r="BG312" s="118"/>
      <c r="BH312" s="118"/>
      <c r="BI312" s="118"/>
      <c r="BJ312" s="118"/>
      <c r="BK312" s="118"/>
      <c r="BL312" s="118"/>
      <c r="BM312" s="118"/>
      <c r="BN312" s="118"/>
      <c r="BO312" s="113"/>
      <c r="BP312" s="108"/>
      <c r="BQ312" s="108"/>
      <c r="BR312" s="108"/>
      <c r="BS312" s="108"/>
      <c r="BT312" s="108"/>
      <c r="BU312" s="108"/>
      <c r="BV312" s="108"/>
      <c r="BW312" s="108"/>
      <c r="BX312" s="108"/>
      <c r="BY312" s="108"/>
      <c r="BZ312" s="108"/>
      <c r="CA312" s="108"/>
      <c r="CB312" s="108"/>
      <c r="CC312" s="108"/>
      <c r="CD312" s="108"/>
      <c r="CE312" s="108"/>
      <c r="CF312" s="108"/>
      <c r="CG312" s="108"/>
      <c r="CH312" s="108"/>
      <c r="CI312" s="108"/>
      <c r="CJ312" s="108"/>
      <c r="CK312" s="108"/>
      <c r="CL312" s="108"/>
      <c r="CM312" s="108"/>
    </row>
    <row r="313" spans="2:91" s="4" customFormat="1" ht="20.100000000000001" customHeight="1">
      <c r="B313" s="124"/>
      <c r="C313" s="72">
        <v>23</v>
      </c>
      <c r="D313" s="798"/>
      <c r="E313" s="798"/>
      <c r="F313" s="798"/>
      <c r="G313" s="798"/>
      <c r="H313" s="798"/>
      <c r="I313" s="798"/>
      <c r="J313" s="798"/>
      <c r="K313" s="798"/>
      <c r="L313" s="798"/>
      <c r="M313" s="798"/>
      <c r="N313" s="808"/>
      <c r="O313" s="808"/>
      <c r="P313" s="75"/>
      <c r="Q313" s="74"/>
      <c r="R313" s="71"/>
      <c r="S313" s="71"/>
      <c r="T313" s="71"/>
      <c r="U313" s="1259"/>
      <c r="V313" s="1259"/>
      <c r="W313" s="798" t="s">
        <v>161</v>
      </c>
      <c r="X313" s="798"/>
      <c r="Y313" s="798"/>
      <c r="Z313" s="798" t="s">
        <v>159</v>
      </c>
      <c r="AA313" s="798"/>
      <c r="AB313" s="798"/>
      <c r="AC313" s="798" t="s">
        <v>159</v>
      </c>
      <c r="AD313" s="798"/>
      <c r="AE313" s="798"/>
      <c r="AF313" s="175"/>
      <c r="AG313" s="176"/>
      <c r="AH313" s="176"/>
      <c r="AI313" s="176"/>
      <c r="AJ313" s="176"/>
      <c r="AK313" s="176"/>
      <c r="AL313" s="25"/>
      <c r="AN313" s="118"/>
      <c r="AO313" s="118"/>
      <c r="AP313" s="118"/>
      <c r="AQ313" s="118"/>
      <c r="AR313" s="118"/>
      <c r="AS313" s="118"/>
      <c r="AT313" s="118"/>
      <c r="AU313" s="118"/>
      <c r="AV313" s="118"/>
      <c r="AW313" s="118"/>
      <c r="AX313" s="118"/>
      <c r="AY313" s="118"/>
      <c r="AZ313" s="118"/>
      <c r="BA313" s="118"/>
      <c r="BB313" s="118"/>
      <c r="BC313" s="118"/>
      <c r="BD313" s="118"/>
      <c r="BE313" s="118"/>
      <c r="BF313" s="118"/>
      <c r="BG313" s="118"/>
      <c r="BH313" s="118"/>
      <c r="BI313" s="118"/>
      <c r="BJ313" s="118"/>
      <c r="BK313" s="118"/>
      <c r="BL313" s="118"/>
      <c r="BM313" s="118"/>
      <c r="BN313" s="118"/>
      <c r="BO313" s="113"/>
      <c r="BP313" s="108"/>
      <c r="BQ313" s="108"/>
      <c r="BR313" s="108"/>
      <c r="BS313" s="108"/>
      <c r="BT313" s="108"/>
      <c r="BU313" s="108"/>
      <c r="BV313" s="108"/>
      <c r="BW313" s="108"/>
      <c r="BX313" s="108"/>
      <c r="BY313" s="108"/>
      <c r="BZ313" s="108"/>
      <c r="CA313" s="108"/>
      <c r="CB313" s="108"/>
      <c r="CC313" s="108"/>
      <c r="CD313" s="108"/>
      <c r="CE313" s="108"/>
      <c r="CF313" s="108"/>
      <c r="CG313" s="108"/>
      <c r="CH313" s="108"/>
      <c r="CI313" s="108"/>
      <c r="CJ313" s="108"/>
      <c r="CK313" s="108"/>
      <c r="CL313" s="108"/>
      <c r="CM313" s="108"/>
    </row>
    <row r="314" spans="2:91" s="29" customFormat="1" ht="20.100000000000001" customHeight="1">
      <c r="B314" s="124"/>
      <c r="C314" s="72">
        <v>24</v>
      </c>
      <c r="D314" s="798"/>
      <c r="E314" s="798"/>
      <c r="F314" s="798"/>
      <c r="G314" s="798"/>
      <c r="H314" s="798"/>
      <c r="I314" s="798"/>
      <c r="J314" s="798"/>
      <c r="K314" s="798"/>
      <c r="L314" s="798"/>
      <c r="M314" s="798"/>
      <c r="N314" s="808"/>
      <c r="O314" s="808"/>
      <c r="P314" s="75"/>
      <c r="Q314" s="74"/>
      <c r="R314" s="71"/>
      <c r="S314" s="71"/>
      <c r="T314" s="71"/>
      <c r="U314" s="1259"/>
      <c r="V314" s="1259"/>
      <c r="W314" s="798" t="s">
        <v>161</v>
      </c>
      <c r="X314" s="798"/>
      <c r="Y314" s="798"/>
      <c r="Z314" s="798" t="s">
        <v>159</v>
      </c>
      <c r="AA314" s="798"/>
      <c r="AB314" s="798"/>
      <c r="AC314" s="798" t="s">
        <v>159</v>
      </c>
      <c r="AD314" s="798"/>
      <c r="AE314" s="798"/>
      <c r="AF314" s="175"/>
      <c r="AG314" s="176"/>
      <c r="AH314" s="176"/>
      <c r="AI314" s="176"/>
      <c r="AJ314" s="176"/>
      <c r="AK314" s="176"/>
      <c r="AL314" s="25"/>
      <c r="AN314" s="119"/>
      <c r="AO314" s="119"/>
      <c r="AP314" s="119"/>
      <c r="AQ314" s="119"/>
      <c r="AR314" s="119"/>
      <c r="AS314" s="119"/>
      <c r="AT314" s="119"/>
      <c r="AU314" s="119"/>
      <c r="AV314" s="119"/>
      <c r="AW314" s="119"/>
      <c r="AX314" s="119"/>
      <c r="AY314" s="119"/>
      <c r="AZ314" s="119"/>
      <c r="BA314" s="119"/>
      <c r="BB314" s="119"/>
      <c r="BC314" s="119"/>
      <c r="BD314" s="119"/>
      <c r="BE314" s="119"/>
      <c r="BF314" s="119"/>
      <c r="BG314" s="119"/>
      <c r="BH314" s="119"/>
      <c r="BI314" s="119"/>
      <c r="BJ314" s="119"/>
      <c r="BK314" s="119"/>
      <c r="BL314" s="119"/>
      <c r="BM314" s="119"/>
      <c r="BN314" s="119"/>
      <c r="BO314" s="115"/>
      <c r="BP314" s="110"/>
      <c r="BQ314" s="110"/>
      <c r="BR314" s="110"/>
      <c r="BS314" s="110"/>
      <c r="BT314" s="110"/>
      <c r="BU314" s="110"/>
      <c r="BV314" s="110"/>
      <c r="BW314" s="110"/>
      <c r="BX314" s="110"/>
      <c r="BY314" s="110"/>
      <c r="BZ314" s="110"/>
      <c r="CA314" s="110"/>
      <c r="CB314" s="110"/>
      <c r="CC314" s="110"/>
      <c r="CD314" s="110"/>
      <c r="CE314" s="110"/>
      <c r="CF314" s="110"/>
      <c r="CG314" s="110"/>
      <c r="CH314" s="110"/>
      <c r="CI314" s="110"/>
      <c r="CJ314" s="110"/>
      <c r="CK314" s="110"/>
      <c r="CL314" s="110"/>
      <c r="CM314" s="110"/>
    </row>
    <row r="315" spans="2:91" s="16" customFormat="1" ht="20.100000000000001" customHeight="1">
      <c r="B315" s="124"/>
      <c r="C315" s="72">
        <v>25</v>
      </c>
      <c r="D315" s="798"/>
      <c r="E315" s="798"/>
      <c r="F315" s="798"/>
      <c r="G315" s="798"/>
      <c r="H315" s="798"/>
      <c r="I315" s="798"/>
      <c r="J315" s="798"/>
      <c r="K315" s="798"/>
      <c r="L315" s="798"/>
      <c r="M315" s="798"/>
      <c r="N315" s="808"/>
      <c r="O315" s="808"/>
      <c r="P315" s="75"/>
      <c r="Q315" s="74"/>
      <c r="R315" s="71"/>
      <c r="S315" s="71"/>
      <c r="T315" s="71"/>
      <c r="U315" s="1259"/>
      <c r="V315" s="1259"/>
      <c r="W315" s="798" t="s">
        <v>161</v>
      </c>
      <c r="X315" s="798"/>
      <c r="Y315" s="798"/>
      <c r="Z315" s="798" t="s">
        <v>159</v>
      </c>
      <c r="AA315" s="798"/>
      <c r="AB315" s="798"/>
      <c r="AC315" s="798" t="s">
        <v>159</v>
      </c>
      <c r="AD315" s="798"/>
      <c r="AE315" s="798"/>
      <c r="AF315" s="175"/>
      <c r="AG315" s="176"/>
      <c r="AH315" s="176"/>
      <c r="AI315" s="176"/>
      <c r="AJ315" s="176"/>
      <c r="AK315" s="176"/>
      <c r="AL315" s="29"/>
      <c r="AM315" s="29"/>
      <c r="AN315" s="117"/>
      <c r="AO315" s="117"/>
      <c r="AP315" s="117"/>
      <c r="AQ315" s="117"/>
      <c r="AR315" s="117"/>
      <c r="AS315" s="117"/>
      <c r="AT315" s="117"/>
      <c r="AU315" s="117"/>
      <c r="AV315" s="117"/>
      <c r="AW315" s="117"/>
      <c r="AX315" s="117"/>
      <c r="AY315" s="117"/>
      <c r="AZ315" s="117"/>
      <c r="BA315" s="117"/>
      <c r="BB315" s="117"/>
      <c r="BC315" s="117"/>
      <c r="BD315" s="117"/>
      <c r="BE315" s="117"/>
      <c r="BF315" s="117"/>
      <c r="BG315" s="117"/>
      <c r="BH315" s="117"/>
      <c r="BI315" s="117"/>
      <c r="BJ315" s="117"/>
      <c r="BK315" s="117"/>
      <c r="BL315" s="117"/>
      <c r="BM315" s="117"/>
      <c r="BN315" s="117"/>
      <c r="BO315" s="114"/>
      <c r="BP315" s="109"/>
      <c r="BQ315" s="109"/>
      <c r="BR315" s="109"/>
      <c r="BS315" s="109"/>
      <c r="BT315" s="109"/>
      <c r="BU315" s="109"/>
      <c r="BV315" s="109"/>
      <c r="BW315" s="109"/>
      <c r="BX315" s="109"/>
      <c r="BY315" s="109"/>
      <c r="BZ315" s="109"/>
      <c r="CA315" s="109"/>
      <c r="CB315" s="109"/>
      <c r="CC315" s="109"/>
      <c r="CD315" s="109"/>
      <c r="CE315" s="109"/>
      <c r="CF315" s="109"/>
      <c r="CG315" s="109"/>
      <c r="CH315" s="109"/>
      <c r="CI315" s="109"/>
      <c r="CJ315" s="109"/>
      <c r="CK315" s="109"/>
      <c r="CL315" s="109"/>
      <c r="CM315" s="109"/>
    </row>
    <row r="316" spans="2:91" s="16" customFormat="1" ht="20.100000000000001" customHeight="1">
      <c r="B316" s="124"/>
      <c r="C316" s="72">
        <v>26</v>
      </c>
      <c r="D316" s="798"/>
      <c r="E316" s="798"/>
      <c r="F316" s="798"/>
      <c r="G316" s="798"/>
      <c r="H316" s="798"/>
      <c r="I316" s="798"/>
      <c r="J316" s="798"/>
      <c r="K316" s="798"/>
      <c r="L316" s="798"/>
      <c r="M316" s="798"/>
      <c r="N316" s="808"/>
      <c r="O316" s="808"/>
      <c r="P316" s="75"/>
      <c r="Q316" s="74"/>
      <c r="R316" s="71"/>
      <c r="S316" s="71"/>
      <c r="T316" s="71"/>
      <c r="U316" s="1259"/>
      <c r="V316" s="1259"/>
      <c r="W316" s="798" t="s">
        <v>161</v>
      </c>
      <c r="X316" s="798"/>
      <c r="Y316" s="798"/>
      <c r="Z316" s="798" t="s">
        <v>159</v>
      </c>
      <c r="AA316" s="798"/>
      <c r="AB316" s="798"/>
      <c r="AC316" s="798" t="s">
        <v>159</v>
      </c>
      <c r="AD316" s="798"/>
      <c r="AE316" s="798"/>
      <c r="AF316" s="175"/>
      <c r="AG316" s="176"/>
      <c r="AH316" s="176"/>
      <c r="AI316" s="176"/>
      <c r="AJ316" s="176"/>
      <c r="AK316" s="176"/>
      <c r="AM316" s="29"/>
      <c r="AN316" s="117"/>
      <c r="AO316" s="117"/>
      <c r="AP316" s="117"/>
      <c r="AQ316" s="117"/>
      <c r="AR316" s="117"/>
      <c r="AS316" s="117"/>
      <c r="AT316" s="117"/>
      <c r="AU316" s="117"/>
      <c r="AV316" s="117"/>
      <c r="AW316" s="117"/>
      <c r="AX316" s="117"/>
      <c r="AY316" s="117"/>
      <c r="AZ316" s="117"/>
      <c r="BA316" s="117"/>
      <c r="BB316" s="117"/>
      <c r="BC316" s="117"/>
      <c r="BD316" s="117"/>
      <c r="BE316" s="117"/>
      <c r="BF316" s="117"/>
      <c r="BG316" s="117"/>
      <c r="BH316" s="117"/>
      <c r="BI316" s="117"/>
      <c r="BJ316" s="117"/>
      <c r="BK316" s="117"/>
      <c r="BL316" s="117"/>
      <c r="BM316" s="117"/>
      <c r="BN316" s="117"/>
      <c r="BO316" s="114"/>
      <c r="BP316" s="109"/>
      <c r="BQ316" s="109"/>
      <c r="BR316" s="109"/>
      <c r="BS316" s="109"/>
      <c r="BT316" s="109"/>
      <c r="BU316" s="109"/>
      <c r="BV316" s="109"/>
      <c r="BW316" s="109"/>
      <c r="BX316" s="109"/>
      <c r="BY316" s="109"/>
      <c r="BZ316" s="109"/>
      <c r="CA316" s="109"/>
      <c r="CB316" s="109"/>
      <c r="CC316" s="109"/>
      <c r="CD316" s="109"/>
      <c r="CE316" s="109"/>
      <c r="CF316" s="109"/>
      <c r="CG316" s="109"/>
      <c r="CH316" s="109"/>
      <c r="CI316" s="109"/>
      <c r="CJ316" s="109"/>
      <c r="CK316" s="109"/>
      <c r="CL316" s="109"/>
      <c r="CM316" s="109"/>
    </row>
    <row r="317" spans="2:91" s="16" customFormat="1" ht="20.100000000000001" customHeight="1">
      <c r="B317" s="124"/>
      <c r="C317" s="72">
        <v>27</v>
      </c>
      <c r="D317" s="798"/>
      <c r="E317" s="798"/>
      <c r="F317" s="798"/>
      <c r="G317" s="798"/>
      <c r="H317" s="798"/>
      <c r="I317" s="798"/>
      <c r="J317" s="798"/>
      <c r="K317" s="798"/>
      <c r="L317" s="798"/>
      <c r="M317" s="798"/>
      <c r="N317" s="808"/>
      <c r="O317" s="808"/>
      <c r="P317" s="75"/>
      <c r="Q317" s="74"/>
      <c r="R317" s="71"/>
      <c r="S317" s="71"/>
      <c r="T317" s="71"/>
      <c r="U317" s="1259"/>
      <c r="V317" s="1259"/>
      <c r="W317" s="798" t="s">
        <v>161</v>
      </c>
      <c r="X317" s="798"/>
      <c r="Y317" s="798"/>
      <c r="Z317" s="798" t="s">
        <v>159</v>
      </c>
      <c r="AA317" s="798"/>
      <c r="AB317" s="798"/>
      <c r="AC317" s="798" t="s">
        <v>159</v>
      </c>
      <c r="AD317" s="798"/>
      <c r="AE317" s="798"/>
      <c r="AF317" s="175"/>
      <c r="AG317" s="176"/>
      <c r="AH317" s="176"/>
      <c r="AI317" s="176"/>
      <c r="AJ317" s="176"/>
      <c r="AK317" s="176"/>
      <c r="AM317" s="29"/>
      <c r="AN317" s="117"/>
      <c r="AO317" s="117"/>
      <c r="AP317" s="117"/>
      <c r="AQ317" s="117"/>
      <c r="AR317" s="117"/>
      <c r="AS317" s="117"/>
      <c r="AT317" s="117"/>
      <c r="AU317" s="117"/>
      <c r="AV317" s="117"/>
      <c r="AW317" s="117"/>
      <c r="AX317" s="117"/>
      <c r="AY317" s="117"/>
      <c r="AZ317" s="117"/>
      <c r="BA317" s="117"/>
      <c r="BB317" s="117"/>
      <c r="BC317" s="117"/>
      <c r="BD317" s="117"/>
      <c r="BE317" s="117"/>
      <c r="BF317" s="117"/>
      <c r="BG317" s="117"/>
      <c r="BH317" s="117"/>
      <c r="BI317" s="117"/>
      <c r="BJ317" s="117"/>
      <c r="BK317" s="117"/>
      <c r="BL317" s="117"/>
      <c r="BM317" s="117"/>
      <c r="BN317" s="117"/>
      <c r="BO317" s="114"/>
      <c r="BP317" s="109"/>
      <c r="BQ317" s="109"/>
      <c r="BR317" s="109"/>
      <c r="BS317" s="109"/>
      <c r="BT317" s="109"/>
      <c r="BU317" s="109"/>
      <c r="BV317" s="109"/>
      <c r="BW317" s="109"/>
      <c r="BX317" s="109"/>
      <c r="BY317" s="109"/>
      <c r="BZ317" s="109"/>
      <c r="CA317" s="109"/>
      <c r="CB317" s="109"/>
      <c r="CC317" s="109"/>
      <c r="CD317" s="109"/>
      <c r="CE317" s="109"/>
      <c r="CF317" s="109"/>
      <c r="CG317" s="109"/>
      <c r="CH317" s="109"/>
      <c r="CI317" s="109"/>
      <c r="CJ317" s="109"/>
      <c r="CK317" s="109"/>
      <c r="CL317" s="109"/>
      <c r="CM317" s="109"/>
    </row>
    <row r="318" spans="2:91" s="16" customFormat="1" ht="20.100000000000001" customHeight="1">
      <c r="B318" s="124"/>
      <c r="C318" s="72">
        <v>28</v>
      </c>
      <c r="D318" s="798"/>
      <c r="E318" s="798"/>
      <c r="F318" s="798"/>
      <c r="G318" s="798"/>
      <c r="H318" s="798"/>
      <c r="I318" s="798"/>
      <c r="J318" s="798"/>
      <c r="K318" s="798"/>
      <c r="L318" s="798"/>
      <c r="M318" s="798"/>
      <c r="N318" s="808"/>
      <c r="O318" s="808"/>
      <c r="P318" s="75"/>
      <c r="Q318" s="74"/>
      <c r="R318" s="71"/>
      <c r="S318" s="71"/>
      <c r="T318" s="71"/>
      <c r="U318" s="1259"/>
      <c r="V318" s="1259"/>
      <c r="W318" s="798" t="s">
        <v>161</v>
      </c>
      <c r="X318" s="798"/>
      <c r="Y318" s="798"/>
      <c r="Z318" s="798" t="s">
        <v>159</v>
      </c>
      <c r="AA318" s="798"/>
      <c r="AB318" s="798"/>
      <c r="AC318" s="798" t="s">
        <v>159</v>
      </c>
      <c r="AD318" s="798"/>
      <c r="AE318" s="798"/>
      <c r="AF318" s="175"/>
      <c r="AG318" s="176"/>
      <c r="AH318" s="176"/>
      <c r="AI318" s="176"/>
      <c r="AJ318" s="176"/>
      <c r="AK318" s="176"/>
      <c r="AM318" s="29"/>
      <c r="AN318" s="117"/>
      <c r="AO318" s="117"/>
      <c r="AP318" s="117"/>
      <c r="AQ318" s="117"/>
      <c r="AR318" s="117"/>
      <c r="AS318" s="117"/>
      <c r="AT318" s="117"/>
      <c r="AU318" s="117"/>
      <c r="AV318" s="117"/>
      <c r="AW318" s="117"/>
      <c r="AX318" s="117"/>
      <c r="AY318" s="117"/>
      <c r="AZ318" s="117"/>
      <c r="BA318" s="117"/>
      <c r="BB318" s="117"/>
      <c r="BC318" s="117"/>
      <c r="BD318" s="117"/>
      <c r="BE318" s="117"/>
      <c r="BF318" s="117"/>
      <c r="BG318" s="117"/>
      <c r="BH318" s="117"/>
      <c r="BI318" s="117"/>
      <c r="BJ318" s="117"/>
      <c r="BK318" s="117"/>
      <c r="BL318" s="117"/>
      <c r="BM318" s="117"/>
      <c r="BN318" s="117"/>
      <c r="BO318" s="114"/>
      <c r="BP318" s="109"/>
      <c r="BQ318" s="109"/>
      <c r="BR318" s="109"/>
      <c r="BS318" s="109"/>
      <c r="BT318" s="109"/>
      <c r="BU318" s="109"/>
      <c r="BV318" s="109"/>
      <c r="BW318" s="109"/>
      <c r="BX318" s="109"/>
      <c r="BY318" s="109"/>
      <c r="BZ318" s="109"/>
      <c r="CA318" s="109"/>
      <c r="CB318" s="109"/>
      <c r="CC318" s="109"/>
      <c r="CD318" s="109"/>
      <c r="CE318" s="109"/>
      <c r="CF318" s="109"/>
      <c r="CG318" s="109"/>
      <c r="CH318" s="109"/>
      <c r="CI318" s="109"/>
      <c r="CJ318" s="109"/>
      <c r="CK318" s="109"/>
      <c r="CL318" s="109"/>
      <c r="CM318" s="109"/>
    </row>
    <row r="319" spans="2:91" s="16" customFormat="1" ht="20.100000000000001" customHeight="1">
      <c r="B319" s="124"/>
      <c r="C319" s="72">
        <v>29</v>
      </c>
      <c r="D319" s="798"/>
      <c r="E319" s="798"/>
      <c r="F319" s="798"/>
      <c r="G319" s="798"/>
      <c r="H319" s="798"/>
      <c r="I319" s="798"/>
      <c r="J319" s="798"/>
      <c r="K319" s="798"/>
      <c r="L319" s="798"/>
      <c r="M319" s="798"/>
      <c r="N319" s="808"/>
      <c r="O319" s="808"/>
      <c r="P319" s="75"/>
      <c r="Q319" s="74"/>
      <c r="R319" s="71"/>
      <c r="S319" s="71"/>
      <c r="T319" s="71"/>
      <c r="U319" s="1259"/>
      <c r="V319" s="1259"/>
      <c r="W319" s="798" t="s">
        <v>161</v>
      </c>
      <c r="X319" s="798"/>
      <c r="Y319" s="798"/>
      <c r="Z319" s="798" t="s">
        <v>159</v>
      </c>
      <c r="AA319" s="798"/>
      <c r="AB319" s="798"/>
      <c r="AC319" s="798" t="s">
        <v>159</v>
      </c>
      <c r="AD319" s="798"/>
      <c r="AE319" s="798"/>
      <c r="AF319" s="175"/>
      <c r="AG319" s="176"/>
      <c r="AH319" s="176"/>
      <c r="AI319" s="176"/>
      <c r="AJ319" s="176"/>
      <c r="AK319" s="176"/>
      <c r="AM319" s="29"/>
      <c r="AN319" s="117"/>
      <c r="AO319" s="117"/>
      <c r="AP319" s="117"/>
      <c r="AQ319" s="117"/>
      <c r="AR319" s="117"/>
      <c r="AS319" s="117"/>
      <c r="AT319" s="117"/>
      <c r="AU319" s="117"/>
      <c r="AV319" s="117"/>
      <c r="AW319" s="117"/>
      <c r="AX319" s="117"/>
      <c r="AY319" s="117"/>
      <c r="AZ319" s="117"/>
      <c r="BA319" s="117"/>
      <c r="BB319" s="117"/>
      <c r="BC319" s="117"/>
      <c r="BD319" s="117"/>
      <c r="BE319" s="117"/>
      <c r="BF319" s="117"/>
      <c r="BG319" s="117"/>
      <c r="BH319" s="117"/>
      <c r="BI319" s="117"/>
      <c r="BJ319" s="117"/>
      <c r="BK319" s="117"/>
      <c r="BL319" s="117"/>
      <c r="BM319" s="117"/>
      <c r="BN319" s="117"/>
      <c r="BO319" s="114"/>
      <c r="BP319" s="109"/>
      <c r="BQ319" s="109"/>
      <c r="BR319" s="109"/>
      <c r="BS319" s="109"/>
      <c r="BT319" s="109"/>
      <c r="BU319" s="109"/>
      <c r="BV319" s="109"/>
      <c r="BW319" s="109"/>
      <c r="BX319" s="109"/>
      <c r="BY319" s="109"/>
      <c r="BZ319" s="109"/>
      <c r="CA319" s="109"/>
      <c r="CB319" s="109"/>
      <c r="CC319" s="109"/>
      <c r="CD319" s="109"/>
      <c r="CE319" s="109"/>
      <c r="CF319" s="109"/>
      <c r="CG319" s="109"/>
      <c r="CH319" s="109"/>
      <c r="CI319" s="109"/>
      <c r="CJ319" s="109"/>
      <c r="CK319" s="109"/>
      <c r="CL319" s="109"/>
      <c r="CM319" s="109"/>
    </row>
    <row r="320" spans="2:91" s="16" customFormat="1" ht="20.100000000000001" customHeight="1">
      <c r="B320" s="124"/>
      <c r="C320" s="72">
        <v>30</v>
      </c>
      <c r="D320" s="798"/>
      <c r="E320" s="798"/>
      <c r="F320" s="798"/>
      <c r="G320" s="798"/>
      <c r="H320" s="798"/>
      <c r="I320" s="798"/>
      <c r="J320" s="798"/>
      <c r="K320" s="798"/>
      <c r="L320" s="798"/>
      <c r="M320" s="798"/>
      <c r="N320" s="808"/>
      <c r="O320" s="808"/>
      <c r="P320" s="75"/>
      <c r="Q320" s="74"/>
      <c r="R320" s="71"/>
      <c r="S320" s="71"/>
      <c r="T320" s="71"/>
      <c r="U320" s="1259"/>
      <c r="V320" s="1259"/>
      <c r="W320" s="798" t="s">
        <v>161</v>
      </c>
      <c r="X320" s="798"/>
      <c r="Y320" s="798"/>
      <c r="Z320" s="798" t="s">
        <v>159</v>
      </c>
      <c r="AA320" s="798"/>
      <c r="AB320" s="798"/>
      <c r="AC320" s="798" t="s">
        <v>159</v>
      </c>
      <c r="AD320" s="798"/>
      <c r="AE320" s="798"/>
      <c r="AF320" s="175"/>
      <c r="AG320" s="176"/>
      <c r="AH320" s="176"/>
      <c r="AI320" s="176"/>
      <c r="AJ320" s="176"/>
      <c r="AK320" s="176"/>
      <c r="AM320" s="29"/>
      <c r="AN320" s="117"/>
      <c r="AO320" s="117"/>
      <c r="AP320" s="117"/>
      <c r="AQ320" s="117"/>
      <c r="AR320" s="117"/>
      <c r="AS320" s="117"/>
      <c r="AT320" s="117"/>
      <c r="AU320" s="117"/>
      <c r="AV320" s="117"/>
      <c r="AW320" s="117"/>
      <c r="AX320" s="117"/>
      <c r="AY320" s="117"/>
      <c r="AZ320" s="117"/>
      <c r="BA320" s="117"/>
      <c r="BB320" s="117"/>
      <c r="BC320" s="117"/>
      <c r="BD320" s="117"/>
      <c r="BE320" s="117"/>
      <c r="BF320" s="117"/>
      <c r="BG320" s="117"/>
      <c r="BH320" s="117"/>
      <c r="BI320" s="117"/>
      <c r="BJ320" s="117"/>
      <c r="BK320" s="117"/>
      <c r="BL320" s="117"/>
      <c r="BM320" s="117"/>
      <c r="BN320" s="117"/>
      <c r="BO320" s="114"/>
      <c r="BP320" s="109"/>
      <c r="BQ320" s="109"/>
      <c r="BR320" s="109"/>
      <c r="BS320" s="109"/>
      <c r="BT320" s="109"/>
      <c r="BU320" s="109"/>
      <c r="BV320" s="109"/>
      <c r="BW320" s="109"/>
      <c r="BX320" s="109"/>
      <c r="BY320" s="109"/>
      <c r="BZ320" s="109"/>
      <c r="CA320" s="109"/>
      <c r="CB320" s="109"/>
      <c r="CC320" s="109"/>
      <c r="CD320" s="109"/>
      <c r="CE320" s="109"/>
      <c r="CF320" s="109"/>
      <c r="CG320" s="109"/>
      <c r="CH320" s="109"/>
      <c r="CI320" s="109"/>
      <c r="CJ320" s="109"/>
      <c r="CK320" s="109"/>
      <c r="CL320" s="109"/>
      <c r="CM320" s="109"/>
    </row>
    <row r="321" spans="2:91" s="16" customFormat="1" ht="14.1" customHeight="1">
      <c r="C321" s="29" t="s">
        <v>448</v>
      </c>
      <c r="D321" s="29"/>
      <c r="E321" s="29"/>
      <c r="F321" s="29"/>
      <c r="G321" s="29"/>
      <c r="H321" s="29"/>
      <c r="I321" s="29"/>
      <c r="J321" s="29"/>
      <c r="K321" s="29"/>
      <c r="L321" s="29"/>
      <c r="M321" s="29"/>
      <c r="N321" s="29"/>
      <c r="O321" s="29"/>
      <c r="P321" s="29"/>
      <c r="Q321" s="29"/>
      <c r="R321" s="29"/>
      <c r="S321" s="29"/>
      <c r="T321" s="29"/>
      <c r="U321" s="29"/>
      <c r="V321" s="29"/>
      <c r="W321" s="29"/>
      <c r="X321" s="29"/>
      <c r="Y321" s="29"/>
      <c r="Z321" s="29"/>
      <c r="AA321" s="29"/>
      <c r="AB321" s="29"/>
      <c r="AC321" s="29"/>
      <c r="AD321" s="29"/>
      <c r="AE321" s="29"/>
      <c r="AF321" s="29"/>
      <c r="AG321" s="29"/>
      <c r="AH321" s="29"/>
      <c r="AI321" s="29"/>
      <c r="AJ321" s="29"/>
      <c r="AK321" s="29"/>
      <c r="AM321" s="29"/>
      <c r="BO321" s="114"/>
      <c r="BP321" s="109"/>
      <c r="BQ321" s="109"/>
      <c r="BR321" s="109"/>
      <c r="BS321" s="109"/>
      <c r="BT321" s="109"/>
      <c r="BU321" s="109"/>
      <c r="BV321" s="109"/>
      <c r="BW321" s="109"/>
      <c r="BX321" s="109"/>
      <c r="BY321" s="109"/>
      <c r="BZ321" s="109"/>
      <c r="CA321" s="109"/>
      <c r="CB321" s="109"/>
      <c r="CC321" s="109"/>
      <c r="CD321" s="109"/>
      <c r="CE321" s="109"/>
      <c r="CF321" s="109"/>
      <c r="CG321" s="109"/>
      <c r="CH321" s="109"/>
      <c r="CI321" s="109"/>
      <c r="CJ321" s="109"/>
      <c r="CK321" s="109"/>
      <c r="CL321" s="109"/>
      <c r="CM321" s="109"/>
    </row>
    <row r="322" spans="2:91" s="16" customFormat="1" ht="11.25" customHeight="1">
      <c r="B322" s="3"/>
      <c r="C322" s="29" t="s">
        <v>449</v>
      </c>
      <c r="D322" s="29"/>
      <c r="E322" s="29"/>
      <c r="F322" s="29"/>
      <c r="G322" s="29"/>
      <c r="H322" s="29"/>
      <c r="I322" s="29"/>
      <c r="J322" s="29"/>
      <c r="K322" s="29"/>
      <c r="L322" s="29"/>
      <c r="M322" s="29"/>
      <c r="N322" s="29"/>
      <c r="O322" s="29"/>
      <c r="P322" s="29"/>
      <c r="Q322" s="29"/>
      <c r="R322" s="29"/>
      <c r="S322" s="29"/>
      <c r="T322" s="29"/>
      <c r="U322" s="29"/>
      <c r="V322" s="29"/>
      <c r="W322" s="29"/>
      <c r="X322" s="29"/>
      <c r="Y322" s="29"/>
      <c r="Z322" s="29"/>
      <c r="AA322" s="29"/>
      <c r="AB322" s="29"/>
      <c r="AC322" s="29"/>
      <c r="AD322" s="29"/>
      <c r="AE322" s="29"/>
      <c r="AF322" s="29"/>
      <c r="AG322" s="29"/>
      <c r="AH322" s="29"/>
      <c r="AI322" s="29"/>
      <c r="AJ322" s="29"/>
      <c r="AK322" s="29"/>
      <c r="AM322" s="29"/>
      <c r="BO322" s="114"/>
      <c r="BP322" s="109"/>
      <c r="BQ322" s="109"/>
      <c r="BR322" s="109"/>
      <c r="BS322" s="109"/>
      <c r="BT322" s="109"/>
      <c r="BU322" s="109"/>
      <c r="BV322" s="109"/>
      <c r="BW322" s="109"/>
      <c r="BX322" s="109"/>
      <c r="BY322" s="109"/>
      <c r="BZ322" s="109"/>
      <c r="CA322" s="109"/>
      <c r="CB322" s="109"/>
      <c r="CC322" s="109"/>
      <c r="CD322" s="109"/>
      <c r="CE322" s="109"/>
      <c r="CF322" s="109"/>
      <c r="CG322" s="109"/>
      <c r="CH322" s="109"/>
      <c r="CI322" s="109"/>
      <c r="CJ322" s="109"/>
      <c r="CK322" s="109"/>
      <c r="CL322" s="109"/>
      <c r="CM322" s="109"/>
    </row>
    <row r="323" spans="2:91" s="4" customFormat="1" ht="20.100000000000001" customHeight="1">
      <c r="C323" s="29" t="s">
        <v>450</v>
      </c>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c r="AB323" s="29"/>
      <c r="AC323" s="29"/>
      <c r="AD323" s="29"/>
      <c r="AE323" s="29"/>
      <c r="AF323" s="29"/>
      <c r="AG323" s="29"/>
      <c r="AH323" s="29"/>
      <c r="AI323" s="29"/>
      <c r="AJ323" s="29"/>
      <c r="AK323" s="29"/>
      <c r="AL323" s="16"/>
      <c r="BO323" s="113"/>
      <c r="BP323" s="108"/>
      <c r="BQ323" s="108"/>
      <c r="BR323" s="108"/>
      <c r="BS323" s="108"/>
      <c r="BT323" s="108"/>
      <c r="BU323" s="108"/>
      <c r="BV323" s="108"/>
      <c r="BW323" s="108"/>
      <c r="BX323" s="108"/>
      <c r="BY323" s="108"/>
      <c r="BZ323" s="108"/>
      <c r="CA323" s="108"/>
      <c r="CB323" s="108"/>
      <c r="CC323" s="108"/>
      <c r="CD323" s="108"/>
      <c r="CE323" s="108"/>
      <c r="CF323" s="108"/>
      <c r="CG323" s="108"/>
      <c r="CH323" s="108"/>
      <c r="CI323" s="108"/>
      <c r="CJ323" s="108"/>
      <c r="CK323" s="108"/>
      <c r="CL323" s="108"/>
      <c r="CM323" s="108"/>
    </row>
    <row r="324" spans="2:91" s="4" customFormat="1" ht="20.100000000000001" customHeight="1">
      <c r="C324" s="29" t="s">
        <v>3</v>
      </c>
      <c r="D324" s="29"/>
      <c r="E324" s="29"/>
      <c r="F324" s="29"/>
      <c r="G324" s="29"/>
      <c r="H324" s="29"/>
      <c r="I324" s="29"/>
      <c r="J324" s="29"/>
      <c r="K324" s="29"/>
      <c r="L324" s="29"/>
      <c r="M324" s="29"/>
      <c r="N324" s="29"/>
      <c r="O324" s="29"/>
      <c r="P324" s="29"/>
      <c r="Q324" s="29"/>
      <c r="R324" s="29"/>
      <c r="S324" s="29"/>
      <c r="T324" s="29"/>
      <c r="U324" s="29"/>
      <c r="V324" s="29"/>
      <c r="W324" s="29"/>
      <c r="X324" s="29"/>
      <c r="Y324" s="29"/>
      <c r="Z324" s="29"/>
      <c r="AA324" s="29"/>
      <c r="AB324" s="29"/>
      <c r="AC324" s="29"/>
      <c r="AD324" s="29"/>
      <c r="AE324" s="29"/>
      <c r="AF324" s="29"/>
      <c r="AG324" s="29"/>
      <c r="AH324" s="29"/>
      <c r="AI324" s="29"/>
      <c r="AJ324" s="29"/>
      <c r="AK324" s="29"/>
      <c r="AL324" s="188"/>
    </row>
    <row r="325" spans="2:91" s="4" customFormat="1" ht="20.100000000000001" customHeight="1">
      <c r="C325" s="29" t="s">
        <v>468</v>
      </c>
      <c r="D325" s="29"/>
      <c r="E325" s="29"/>
      <c r="F325" s="29"/>
      <c r="G325" s="29"/>
      <c r="H325" s="29"/>
      <c r="I325" s="29"/>
      <c r="J325" s="29"/>
      <c r="K325" s="29"/>
      <c r="L325" s="29"/>
      <c r="M325" s="29"/>
      <c r="N325" s="29"/>
      <c r="O325" s="29"/>
      <c r="P325" s="29"/>
      <c r="Q325" s="29"/>
      <c r="R325" s="29"/>
      <c r="S325" s="29"/>
      <c r="T325" s="29"/>
      <c r="U325" s="29"/>
      <c r="V325" s="29"/>
      <c r="W325" s="29"/>
      <c r="X325" s="29"/>
      <c r="Y325" s="29"/>
      <c r="Z325" s="29"/>
      <c r="AA325" s="29"/>
      <c r="AB325" s="29"/>
      <c r="AC325" s="29"/>
      <c r="AD325" s="29"/>
      <c r="AE325" s="29"/>
      <c r="AF325" s="29"/>
      <c r="AG325" s="29"/>
      <c r="AH325" s="29"/>
      <c r="AI325" s="29"/>
      <c r="AJ325" s="29"/>
      <c r="AK325" s="29"/>
      <c r="AL325" s="188"/>
      <c r="AM325" s="113"/>
      <c r="AN325" s="108"/>
      <c r="AO325" s="108"/>
      <c r="AP325" s="108"/>
      <c r="AQ325" s="108"/>
      <c r="AR325" s="108"/>
      <c r="AS325" s="108"/>
      <c r="AT325" s="108"/>
      <c r="AU325" s="108"/>
      <c r="AV325" s="108"/>
      <c r="AW325" s="108"/>
      <c r="AX325" s="108"/>
      <c r="AY325" s="108"/>
      <c r="AZ325" s="108"/>
      <c r="BA325" s="108"/>
      <c r="BB325" s="108"/>
      <c r="BC325" s="108"/>
      <c r="BD325" s="108"/>
      <c r="BE325" s="108"/>
      <c r="BF325" s="108"/>
      <c r="BG325" s="108"/>
      <c r="BH325" s="108"/>
      <c r="BI325" s="108"/>
      <c r="BJ325" s="108"/>
      <c r="BK325" s="108"/>
    </row>
    <row r="326" spans="2:91" s="4" customFormat="1" ht="20.100000000000001" customHeight="1">
      <c r="C326" s="29" t="s">
        <v>123</v>
      </c>
      <c r="D326" s="16"/>
      <c r="E326" s="16"/>
      <c r="F326" s="16"/>
      <c r="G326" s="16"/>
      <c r="H326" s="16"/>
      <c r="I326" s="16"/>
      <c r="J326" s="16"/>
      <c r="K326" s="16"/>
      <c r="L326" s="16"/>
      <c r="M326" s="16"/>
      <c r="N326" s="16"/>
      <c r="O326" s="16"/>
      <c r="P326" s="16"/>
      <c r="Q326" s="16"/>
      <c r="R326" s="16"/>
      <c r="S326" s="16"/>
      <c r="T326" s="16"/>
      <c r="U326" s="16"/>
      <c r="V326" s="16"/>
      <c r="W326" s="16"/>
      <c r="X326" s="16"/>
      <c r="Y326" s="16"/>
      <c r="Z326" s="16"/>
      <c r="AA326" s="16"/>
      <c r="AB326" s="16"/>
      <c r="AC326" s="16"/>
      <c r="AD326" s="16"/>
      <c r="AE326" s="16"/>
      <c r="AF326" s="16"/>
      <c r="AG326" s="16"/>
      <c r="AH326" s="16"/>
      <c r="AI326" s="16"/>
      <c r="AJ326" s="16"/>
      <c r="AK326" s="16"/>
      <c r="AL326" s="25"/>
      <c r="AM326" s="113"/>
      <c r="AN326" s="108"/>
      <c r="AO326" s="108"/>
      <c r="AP326" s="108"/>
      <c r="AQ326" s="108"/>
      <c r="AR326" s="108"/>
      <c r="AS326" s="108"/>
      <c r="AT326" s="108"/>
      <c r="AU326" s="108"/>
      <c r="AV326" s="108"/>
      <c r="AW326" s="108"/>
      <c r="AX326" s="108"/>
      <c r="AY326" s="108"/>
      <c r="AZ326" s="108"/>
      <c r="BA326" s="108"/>
      <c r="BB326" s="108"/>
      <c r="BC326" s="108"/>
      <c r="BD326" s="108"/>
      <c r="BE326" s="108"/>
      <c r="BF326" s="108"/>
      <c r="BG326" s="108"/>
      <c r="BH326" s="108"/>
      <c r="BI326" s="108"/>
      <c r="BJ326" s="108"/>
      <c r="BK326" s="108"/>
    </row>
    <row r="327" spans="2:91" s="4" customFormat="1" ht="20.100000000000001" customHeight="1">
      <c r="C327" s="1261" t="s">
        <v>241</v>
      </c>
      <c r="D327" s="856" t="s">
        <v>79</v>
      </c>
      <c r="E327" s="1008"/>
      <c r="F327" s="1008"/>
      <c r="G327" s="1009"/>
      <c r="H327" s="856" t="s">
        <v>376</v>
      </c>
      <c r="I327" s="1008"/>
      <c r="J327" s="1008"/>
      <c r="K327" s="1009"/>
      <c r="L327" s="856" t="s">
        <v>464</v>
      </c>
      <c r="M327" s="1009"/>
      <c r="N327" s="856" t="s">
        <v>465</v>
      </c>
      <c r="O327" s="1009"/>
      <c r="P327" s="1261" t="s">
        <v>181</v>
      </c>
      <c r="Q327" s="1261" t="s">
        <v>208</v>
      </c>
      <c r="R327" s="1261" t="s">
        <v>174</v>
      </c>
      <c r="S327" s="1264" t="s">
        <v>13</v>
      </c>
      <c r="T327" s="1261" t="s">
        <v>176</v>
      </c>
      <c r="U327" s="856" t="s">
        <v>466</v>
      </c>
      <c r="V327" s="1009"/>
      <c r="W327" s="859" t="s">
        <v>182</v>
      </c>
      <c r="X327" s="899"/>
      <c r="Y327" s="899"/>
      <c r="Z327" s="899"/>
      <c r="AA327" s="899"/>
      <c r="AB327" s="899"/>
      <c r="AC327" s="899"/>
      <c r="AD327" s="899"/>
      <c r="AE327" s="900"/>
      <c r="AG327" s="118"/>
      <c r="AH327" s="118"/>
      <c r="AI327" s="118"/>
      <c r="AJ327" s="118"/>
      <c r="AK327" s="118"/>
      <c r="AL327" s="24"/>
      <c r="AM327" s="113"/>
      <c r="AN327" s="108"/>
      <c r="AO327" s="108"/>
      <c r="AP327" s="108"/>
      <c r="AQ327" s="108"/>
      <c r="AR327" s="108"/>
      <c r="AS327" s="108"/>
      <c r="AT327" s="108"/>
      <c r="AU327" s="108"/>
      <c r="AV327" s="108"/>
      <c r="AW327" s="108"/>
      <c r="AX327" s="108"/>
      <c r="AY327" s="108"/>
      <c r="AZ327" s="108"/>
      <c r="BA327" s="108"/>
      <c r="BB327" s="108"/>
      <c r="BC327" s="108"/>
      <c r="BD327" s="108"/>
      <c r="BE327" s="108"/>
      <c r="BF327" s="108"/>
      <c r="BG327" s="108"/>
      <c r="BH327" s="108"/>
      <c r="BI327" s="108"/>
      <c r="BJ327" s="108"/>
      <c r="BK327" s="108"/>
    </row>
    <row r="328" spans="2:91" s="4" customFormat="1" ht="20.100000000000001" customHeight="1">
      <c r="C328" s="1262"/>
      <c r="D328" s="1267"/>
      <c r="E328" s="1268"/>
      <c r="F328" s="1268"/>
      <c r="G328" s="1269"/>
      <c r="H328" s="1267"/>
      <c r="I328" s="1268"/>
      <c r="J328" s="1268"/>
      <c r="K328" s="1269"/>
      <c r="L328" s="1267"/>
      <c r="M328" s="1269"/>
      <c r="N328" s="1267"/>
      <c r="O328" s="1269"/>
      <c r="P328" s="1262"/>
      <c r="Q328" s="1262"/>
      <c r="R328" s="1262"/>
      <c r="S328" s="1265"/>
      <c r="T328" s="1262"/>
      <c r="U328" s="1267"/>
      <c r="V328" s="1269"/>
      <c r="W328" s="859" t="s">
        <v>183</v>
      </c>
      <c r="X328" s="899"/>
      <c r="Y328" s="899"/>
      <c r="Z328" s="899"/>
      <c r="AA328" s="899"/>
      <c r="AB328" s="900"/>
      <c r="AC328" s="856" t="s">
        <v>467</v>
      </c>
      <c r="AD328" s="1008"/>
      <c r="AE328" s="1009"/>
      <c r="AG328" s="118"/>
      <c r="AH328" s="118"/>
      <c r="AI328" s="118"/>
      <c r="AJ328" s="118"/>
      <c r="AK328" s="118"/>
      <c r="AL328" s="24"/>
      <c r="AM328" s="113"/>
      <c r="AN328" s="108"/>
      <c r="AO328" s="108"/>
      <c r="AP328" s="108"/>
      <c r="AQ328" s="108"/>
      <c r="AR328" s="108"/>
      <c r="AS328" s="108"/>
      <c r="AT328" s="108"/>
      <c r="AU328" s="108"/>
      <c r="AV328" s="108"/>
      <c r="AW328" s="108"/>
      <c r="AX328" s="108"/>
      <c r="AY328" s="108"/>
      <c r="AZ328" s="108"/>
      <c r="BA328" s="108"/>
      <c r="BB328" s="108"/>
      <c r="BC328" s="108"/>
      <c r="BD328" s="108"/>
      <c r="BE328" s="108"/>
      <c r="BF328" s="108"/>
      <c r="BG328" s="108"/>
      <c r="BH328" s="108"/>
      <c r="BI328" s="108"/>
      <c r="BJ328" s="108"/>
      <c r="BK328" s="108"/>
    </row>
    <row r="329" spans="2:91" s="4" customFormat="1" ht="20.100000000000001" customHeight="1">
      <c r="C329" s="1262"/>
      <c r="D329" s="1267"/>
      <c r="E329" s="1268"/>
      <c r="F329" s="1268"/>
      <c r="G329" s="1269"/>
      <c r="H329" s="1267"/>
      <c r="I329" s="1268"/>
      <c r="J329" s="1268"/>
      <c r="K329" s="1269"/>
      <c r="L329" s="1267"/>
      <c r="M329" s="1269"/>
      <c r="N329" s="1267"/>
      <c r="O329" s="1269"/>
      <c r="P329" s="1262"/>
      <c r="Q329" s="1262"/>
      <c r="R329" s="1262"/>
      <c r="S329" s="1265"/>
      <c r="T329" s="1262"/>
      <c r="U329" s="1267"/>
      <c r="V329" s="1269"/>
      <c r="W329" s="856" t="s">
        <v>469</v>
      </c>
      <c r="X329" s="1008"/>
      <c r="Y329" s="1008"/>
      <c r="Z329" s="856" t="s">
        <v>182</v>
      </c>
      <c r="AA329" s="1008"/>
      <c r="AB329" s="1009"/>
      <c r="AC329" s="1267"/>
      <c r="AD329" s="1268"/>
      <c r="AE329" s="1269"/>
      <c r="AG329" s="118"/>
      <c r="AH329" s="118"/>
      <c r="AI329" s="118"/>
      <c r="AJ329" s="118"/>
      <c r="AK329" s="118"/>
      <c r="AL329" s="24"/>
      <c r="AM329" s="113"/>
      <c r="AN329" s="108"/>
      <c r="AO329" s="108"/>
      <c r="AP329" s="108"/>
      <c r="AQ329" s="108"/>
      <c r="AR329" s="108"/>
      <c r="AS329" s="108"/>
      <c r="AT329" s="108"/>
      <c r="AU329" s="108"/>
      <c r="AV329" s="108"/>
      <c r="AW329" s="108"/>
      <c r="AX329" s="108"/>
      <c r="AY329" s="108"/>
      <c r="AZ329" s="108"/>
      <c r="BA329" s="108"/>
      <c r="BB329" s="108"/>
      <c r="BC329" s="108"/>
      <c r="BD329" s="108"/>
      <c r="BE329" s="108"/>
      <c r="BF329" s="108"/>
      <c r="BG329" s="108"/>
      <c r="BH329" s="108"/>
      <c r="BI329" s="108"/>
      <c r="BJ329" s="108"/>
      <c r="BK329" s="108"/>
    </row>
    <row r="330" spans="2:91" s="4" customFormat="1" ht="14.1" customHeight="1">
      <c r="C330" s="1263"/>
      <c r="D330" s="1002"/>
      <c r="E330" s="1003"/>
      <c r="F330" s="1003"/>
      <c r="G330" s="1010"/>
      <c r="H330" s="1002"/>
      <c r="I330" s="1003"/>
      <c r="J330" s="1003"/>
      <c r="K330" s="1010"/>
      <c r="L330" s="1002"/>
      <c r="M330" s="1010"/>
      <c r="N330" s="1002"/>
      <c r="O330" s="1010"/>
      <c r="P330" s="1263"/>
      <c r="Q330" s="1263"/>
      <c r="R330" s="1263"/>
      <c r="S330" s="1266"/>
      <c r="T330" s="1263"/>
      <c r="U330" s="1002"/>
      <c r="V330" s="1010"/>
      <c r="W330" s="1002"/>
      <c r="X330" s="1003"/>
      <c r="Y330" s="1003"/>
      <c r="Z330" s="1002"/>
      <c r="AA330" s="1003"/>
      <c r="AB330" s="1010"/>
      <c r="AC330" s="1002"/>
      <c r="AD330" s="1003"/>
      <c r="AE330" s="1010"/>
      <c r="AG330" s="118"/>
      <c r="AH330" s="118"/>
      <c r="AI330" s="118"/>
      <c r="AJ330" s="118"/>
      <c r="AK330" s="118"/>
      <c r="AL330" s="29"/>
      <c r="AM330" s="113"/>
      <c r="AN330" s="108"/>
      <c r="AO330" s="108"/>
      <c r="AP330" s="108"/>
      <c r="AQ330" s="108"/>
      <c r="AR330" s="108"/>
      <c r="AS330" s="108"/>
      <c r="AT330" s="108"/>
      <c r="AU330" s="108"/>
      <c r="AV330" s="108"/>
      <c r="AW330" s="108"/>
      <c r="AX330" s="108"/>
      <c r="AY330" s="108"/>
      <c r="AZ330" s="108"/>
      <c r="BA330" s="108"/>
      <c r="BB330" s="108"/>
      <c r="BC330" s="108"/>
      <c r="BD330" s="108"/>
      <c r="BE330" s="108"/>
      <c r="BF330" s="108"/>
      <c r="BG330" s="108"/>
      <c r="BH330" s="108"/>
      <c r="BI330" s="108"/>
      <c r="BJ330" s="108"/>
      <c r="BK330" s="108"/>
    </row>
    <row r="331" spans="2:91" s="4" customFormat="1" ht="20.100000000000001" customHeight="1">
      <c r="C331" s="72">
        <v>31</v>
      </c>
      <c r="D331" s="798"/>
      <c r="E331" s="798"/>
      <c r="F331" s="798"/>
      <c r="G331" s="798"/>
      <c r="H331" s="798"/>
      <c r="I331" s="798"/>
      <c r="J331" s="798"/>
      <c r="K331" s="798"/>
      <c r="L331" s="798"/>
      <c r="M331" s="798"/>
      <c r="N331" s="808"/>
      <c r="O331" s="808"/>
      <c r="P331" s="75"/>
      <c r="Q331" s="74"/>
      <c r="R331" s="71"/>
      <c r="S331" s="71"/>
      <c r="T331" s="71"/>
      <c r="U331" s="1259"/>
      <c r="V331" s="1259"/>
      <c r="W331" s="798" t="s">
        <v>161</v>
      </c>
      <c r="X331" s="798"/>
      <c r="Y331" s="798"/>
      <c r="Z331" s="798" t="s">
        <v>159</v>
      </c>
      <c r="AA331" s="798"/>
      <c r="AB331" s="798"/>
      <c r="AC331" s="798" t="s">
        <v>159</v>
      </c>
      <c r="AD331" s="798"/>
      <c r="AE331" s="798"/>
      <c r="AG331" s="118"/>
      <c r="AH331" s="118"/>
      <c r="AI331" s="118"/>
      <c r="AJ331" s="118"/>
      <c r="AK331" s="118"/>
      <c r="AL331" s="29"/>
      <c r="AM331" s="113"/>
      <c r="AN331" s="108"/>
      <c r="AO331" s="108"/>
      <c r="AP331" s="108"/>
      <c r="AQ331" s="108"/>
      <c r="AR331" s="108"/>
      <c r="AS331" s="108"/>
      <c r="AT331" s="108"/>
      <c r="AU331" s="108"/>
      <c r="AV331" s="108"/>
      <c r="AW331" s="108"/>
      <c r="AX331" s="108"/>
      <c r="AY331" s="108"/>
      <c r="AZ331" s="108"/>
      <c r="BA331" s="108"/>
      <c r="BB331" s="108"/>
      <c r="BC331" s="108"/>
      <c r="BD331" s="108"/>
      <c r="BE331" s="108"/>
      <c r="BF331" s="108"/>
      <c r="BG331" s="108"/>
      <c r="BH331" s="108"/>
      <c r="BI331" s="108"/>
      <c r="BJ331" s="108"/>
      <c r="BK331" s="108"/>
    </row>
    <row r="332" spans="2:91" s="4" customFormat="1" ht="20.100000000000001" customHeight="1">
      <c r="C332" s="72">
        <f t="shared" ref="C332:C340" si="2">+C331+1</f>
        <v>32</v>
      </c>
      <c r="D332" s="798"/>
      <c r="E332" s="798"/>
      <c r="F332" s="798"/>
      <c r="G332" s="798"/>
      <c r="H332" s="798"/>
      <c r="I332" s="798"/>
      <c r="J332" s="798"/>
      <c r="K332" s="798"/>
      <c r="L332" s="798"/>
      <c r="M332" s="798"/>
      <c r="N332" s="808"/>
      <c r="O332" s="808"/>
      <c r="P332" s="75"/>
      <c r="Q332" s="74"/>
      <c r="R332" s="71"/>
      <c r="S332" s="71"/>
      <c r="T332" s="71"/>
      <c r="U332" s="1259"/>
      <c r="V332" s="1259"/>
      <c r="W332" s="798" t="s">
        <v>161</v>
      </c>
      <c r="X332" s="798"/>
      <c r="Y332" s="798"/>
      <c r="Z332" s="798" t="s">
        <v>159</v>
      </c>
      <c r="AA332" s="798"/>
      <c r="AB332" s="798"/>
      <c r="AC332" s="798" t="s">
        <v>159</v>
      </c>
      <c r="AD332" s="798"/>
      <c r="AE332" s="798"/>
      <c r="AG332" s="118"/>
      <c r="AH332" s="118"/>
      <c r="AI332" s="118"/>
      <c r="AJ332" s="118"/>
      <c r="AK332" s="118"/>
      <c r="AL332" s="29"/>
      <c r="AM332" s="113"/>
      <c r="AN332" s="108"/>
      <c r="AO332" s="108"/>
      <c r="AP332" s="108"/>
      <c r="AQ332" s="108"/>
      <c r="AR332" s="108"/>
      <c r="AS332" s="108"/>
      <c r="AT332" s="108"/>
      <c r="AU332" s="108"/>
      <c r="AV332" s="108"/>
      <c r="AW332" s="108"/>
      <c r="AX332" s="108"/>
      <c r="AY332" s="108"/>
      <c r="AZ332" s="108"/>
      <c r="BA332" s="108"/>
      <c r="BB332" s="108"/>
      <c r="BC332" s="108"/>
      <c r="BD332" s="108"/>
      <c r="BE332" s="108"/>
      <c r="BF332" s="108"/>
      <c r="BG332" s="108"/>
      <c r="BH332" s="108"/>
      <c r="BI332" s="108"/>
      <c r="BJ332" s="108"/>
      <c r="BK332" s="108"/>
    </row>
    <row r="333" spans="2:91" s="4" customFormat="1" ht="20.100000000000001" customHeight="1">
      <c r="C333" s="72">
        <f t="shared" si="2"/>
        <v>33</v>
      </c>
      <c r="D333" s="798"/>
      <c r="E333" s="798"/>
      <c r="F333" s="798"/>
      <c r="G333" s="798"/>
      <c r="H333" s="798"/>
      <c r="I333" s="798"/>
      <c r="J333" s="798"/>
      <c r="K333" s="798"/>
      <c r="L333" s="798"/>
      <c r="M333" s="798"/>
      <c r="N333" s="808"/>
      <c r="O333" s="808"/>
      <c r="P333" s="75"/>
      <c r="Q333" s="74"/>
      <c r="R333" s="71"/>
      <c r="S333" s="71"/>
      <c r="T333" s="71"/>
      <c r="U333" s="1259"/>
      <c r="V333" s="1259"/>
      <c r="W333" s="798" t="s">
        <v>161</v>
      </c>
      <c r="X333" s="798"/>
      <c r="Y333" s="798"/>
      <c r="Z333" s="798" t="s">
        <v>159</v>
      </c>
      <c r="AA333" s="798"/>
      <c r="AB333" s="798"/>
      <c r="AC333" s="798" t="s">
        <v>159</v>
      </c>
      <c r="AD333" s="798"/>
      <c r="AE333" s="798"/>
      <c r="AF333" s="16"/>
      <c r="AG333" s="117"/>
      <c r="AH333" s="117"/>
      <c r="AI333" s="117"/>
      <c r="AJ333" s="117"/>
      <c r="AK333" s="117"/>
      <c r="AM333" s="113"/>
      <c r="AN333" s="108"/>
      <c r="AO333" s="108"/>
      <c r="AP333" s="108"/>
      <c r="AQ333" s="108"/>
      <c r="AR333" s="108"/>
      <c r="AS333" s="108"/>
      <c r="AT333" s="108"/>
      <c r="AU333" s="108"/>
      <c r="AV333" s="108"/>
      <c r="AW333" s="108"/>
      <c r="AX333" s="108"/>
      <c r="AY333" s="108"/>
      <c r="AZ333" s="108"/>
      <c r="BA333" s="108"/>
      <c r="BB333" s="108"/>
      <c r="BC333" s="108"/>
      <c r="BD333" s="108"/>
      <c r="BE333" s="108"/>
      <c r="BF333" s="108"/>
      <c r="BG333" s="108"/>
      <c r="BH333" s="108"/>
      <c r="BI333" s="108"/>
      <c r="BJ333" s="108"/>
      <c r="BK333" s="108"/>
    </row>
    <row r="334" spans="2:91" s="4" customFormat="1" ht="20.100000000000001" customHeight="1">
      <c r="B334" s="16"/>
      <c r="C334" s="72">
        <f t="shared" si="2"/>
        <v>34</v>
      </c>
      <c r="D334" s="798"/>
      <c r="E334" s="798"/>
      <c r="F334" s="798"/>
      <c r="G334" s="798"/>
      <c r="H334" s="798"/>
      <c r="I334" s="798"/>
      <c r="J334" s="798"/>
      <c r="K334" s="798"/>
      <c r="L334" s="798"/>
      <c r="M334" s="798"/>
      <c r="N334" s="808"/>
      <c r="O334" s="808"/>
      <c r="P334" s="75"/>
      <c r="Q334" s="74"/>
      <c r="R334" s="71"/>
      <c r="S334" s="71"/>
      <c r="T334" s="71"/>
      <c r="U334" s="1259"/>
      <c r="V334" s="1259"/>
      <c r="W334" s="798" t="s">
        <v>161</v>
      </c>
      <c r="X334" s="798"/>
      <c r="Y334" s="798"/>
      <c r="Z334" s="798" t="s">
        <v>159</v>
      </c>
      <c r="AA334" s="798"/>
      <c r="AB334" s="798"/>
      <c r="AC334" s="798" t="s">
        <v>159</v>
      </c>
      <c r="AD334" s="798"/>
      <c r="AE334" s="798"/>
      <c r="AF334" s="16"/>
      <c r="AG334" s="117"/>
      <c r="AH334" s="117"/>
      <c r="AI334" s="117"/>
      <c r="AJ334" s="117"/>
      <c r="AK334" s="117"/>
      <c r="AM334" s="113"/>
      <c r="AN334" s="108"/>
      <c r="AO334" s="108"/>
      <c r="AP334" s="108"/>
      <c r="AQ334" s="108"/>
      <c r="AR334" s="108"/>
      <c r="AS334" s="108"/>
      <c r="AT334" s="108"/>
      <c r="AU334" s="108"/>
      <c r="AV334" s="108"/>
      <c r="AW334" s="108"/>
      <c r="AX334" s="108"/>
      <c r="AY334" s="108"/>
      <c r="AZ334" s="108"/>
      <c r="BA334" s="108"/>
      <c r="BB334" s="108"/>
      <c r="BC334" s="108"/>
      <c r="BD334" s="108"/>
      <c r="BE334" s="108"/>
      <c r="BF334" s="108"/>
      <c r="BG334" s="108"/>
      <c r="BH334" s="108"/>
      <c r="BI334" s="108"/>
      <c r="BJ334" s="108"/>
      <c r="BK334" s="108"/>
    </row>
    <row r="335" spans="2:91" s="4" customFormat="1" ht="20.100000000000001" customHeight="1">
      <c r="B335" s="16"/>
      <c r="C335" s="72">
        <f t="shared" si="2"/>
        <v>35</v>
      </c>
      <c r="D335" s="798"/>
      <c r="E335" s="798"/>
      <c r="F335" s="798"/>
      <c r="G335" s="798"/>
      <c r="H335" s="798"/>
      <c r="I335" s="798"/>
      <c r="J335" s="798"/>
      <c r="K335" s="798"/>
      <c r="L335" s="798"/>
      <c r="M335" s="798"/>
      <c r="N335" s="808"/>
      <c r="O335" s="808"/>
      <c r="P335" s="75"/>
      <c r="Q335" s="74"/>
      <c r="R335" s="71"/>
      <c r="S335" s="71"/>
      <c r="T335" s="71"/>
      <c r="U335" s="1259"/>
      <c r="V335" s="1259"/>
      <c r="W335" s="798" t="s">
        <v>161</v>
      </c>
      <c r="X335" s="798"/>
      <c r="Y335" s="798"/>
      <c r="Z335" s="798" t="s">
        <v>159</v>
      </c>
      <c r="AA335" s="798"/>
      <c r="AB335" s="798"/>
      <c r="AC335" s="798" t="s">
        <v>159</v>
      </c>
      <c r="AD335" s="798"/>
      <c r="AE335" s="798"/>
      <c r="AG335" s="118"/>
      <c r="AH335" s="118"/>
      <c r="AI335" s="118"/>
      <c r="AJ335" s="118"/>
      <c r="AK335" s="118"/>
      <c r="AL335" s="35"/>
      <c r="AM335" s="113"/>
      <c r="AN335" s="108"/>
      <c r="AO335" s="108"/>
      <c r="AP335" s="108"/>
      <c r="AQ335" s="108"/>
      <c r="AR335" s="108"/>
      <c r="AS335" s="108"/>
      <c r="AT335" s="108"/>
      <c r="AU335" s="108"/>
      <c r="AV335" s="108"/>
      <c r="AW335" s="108"/>
      <c r="AX335" s="108"/>
      <c r="AY335" s="108"/>
      <c r="AZ335" s="108"/>
      <c r="BA335" s="108"/>
      <c r="BB335" s="108"/>
      <c r="BC335" s="108"/>
      <c r="BD335" s="108"/>
      <c r="BE335" s="108"/>
      <c r="BF335" s="108"/>
      <c r="BG335" s="108"/>
      <c r="BH335" s="108"/>
      <c r="BI335" s="108"/>
      <c r="BJ335" s="108"/>
      <c r="BK335" s="108"/>
    </row>
    <row r="336" spans="2:91" s="4" customFormat="1" ht="20.100000000000001" customHeight="1">
      <c r="C336" s="72">
        <f t="shared" si="2"/>
        <v>36</v>
      </c>
      <c r="D336" s="798"/>
      <c r="E336" s="798"/>
      <c r="F336" s="798"/>
      <c r="G336" s="798"/>
      <c r="H336" s="798"/>
      <c r="I336" s="798"/>
      <c r="J336" s="798"/>
      <c r="K336" s="798"/>
      <c r="L336" s="798"/>
      <c r="M336" s="798"/>
      <c r="N336" s="808"/>
      <c r="O336" s="808"/>
      <c r="P336" s="75"/>
      <c r="Q336" s="74"/>
      <c r="R336" s="71"/>
      <c r="S336" s="71"/>
      <c r="T336" s="71"/>
      <c r="U336" s="1259"/>
      <c r="V336" s="1259"/>
      <c r="W336" s="798" t="s">
        <v>161</v>
      </c>
      <c r="X336" s="798"/>
      <c r="Y336" s="798"/>
      <c r="Z336" s="798" t="s">
        <v>159</v>
      </c>
      <c r="AA336" s="798"/>
      <c r="AB336" s="798"/>
      <c r="AC336" s="798" t="s">
        <v>159</v>
      </c>
      <c r="AD336" s="798"/>
      <c r="AE336" s="798"/>
      <c r="AG336" s="118"/>
      <c r="AH336" s="118"/>
      <c r="AI336" s="118"/>
      <c r="AJ336" s="118"/>
      <c r="AK336" s="118"/>
      <c r="AL336" s="35"/>
      <c r="AM336" s="113"/>
      <c r="AN336" s="108"/>
      <c r="AO336" s="108"/>
      <c r="AP336" s="108"/>
      <c r="AQ336" s="108"/>
      <c r="AR336" s="108"/>
      <c r="AS336" s="108"/>
      <c r="AT336" s="108"/>
      <c r="AU336" s="108"/>
      <c r="AV336" s="108"/>
      <c r="AW336" s="108"/>
      <c r="AX336" s="108"/>
      <c r="AY336" s="108"/>
      <c r="AZ336" s="108"/>
      <c r="BA336" s="108"/>
      <c r="BB336" s="108"/>
      <c r="BC336" s="108"/>
      <c r="BD336" s="108"/>
      <c r="BE336" s="108"/>
      <c r="BF336" s="108"/>
      <c r="BG336" s="108"/>
      <c r="BH336" s="108"/>
      <c r="BI336" s="108"/>
      <c r="BJ336" s="108"/>
      <c r="BK336" s="108"/>
    </row>
    <row r="337" spans="2:91" s="4" customFormat="1" ht="20.100000000000001" customHeight="1">
      <c r="C337" s="72">
        <f t="shared" si="2"/>
        <v>37</v>
      </c>
      <c r="D337" s="798"/>
      <c r="E337" s="798"/>
      <c r="F337" s="798"/>
      <c r="G337" s="798"/>
      <c r="H337" s="798"/>
      <c r="I337" s="798"/>
      <c r="J337" s="798"/>
      <c r="K337" s="798"/>
      <c r="L337" s="798"/>
      <c r="M337" s="798"/>
      <c r="N337" s="808"/>
      <c r="O337" s="808"/>
      <c r="P337" s="75"/>
      <c r="Q337" s="74"/>
      <c r="R337" s="71"/>
      <c r="S337" s="71"/>
      <c r="T337" s="71"/>
      <c r="U337" s="1259"/>
      <c r="V337" s="1259"/>
      <c r="W337" s="798" t="s">
        <v>161</v>
      </c>
      <c r="X337" s="798"/>
      <c r="Y337" s="798"/>
      <c r="Z337" s="798" t="s">
        <v>159</v>
      </c>
      <c r="AA337" s="798"/>
      <c r="AB337" s="798"/>
      <c r="AC337" s="798" t="s">
        <v>159</v>
      </c>
      <c r="AD337" s="798"/>
      <c r="AE337" s="798"/>
      <c r="AG337" s="118"/>
      <c r="AH337" s="118"/>
      <c r="AI337" s="118"/>
      <c r="AJ337" s="118"/>
      <c r="AK337" s="118"/>
      <c r="AL337" s="35"/>
      <c r="AM337" s="113"/>
      <c r="AN337" s="108"/>
      <c r="AO337" s="108"/>
      <c r="AP337" s="108"/>
      <c r="AQ337" s="108"/>
      <c r="AR337" s="108"/>
      <c r="AS337" s="108"/>
      <c r="AT337" s="108"/>
      <c r="AU337" s="108"/>
      <c r="AV337" s="108"/>
      <c r="AW337" s="108"/>
      <c r="AX337" s="108"/>
      <c r="AY337" s="108"/>
      <c r="AZ337" s="108"/>
      <c r="BA337" s="108"/>
      <c r="BB337" s="108"/>
      <c r="BC337" s="108"/>
      <c r="BD337" s="108"/>
      <c r="BE337" s="108"/>
      <c r="BF337" s="108"/>
      <c r="BG337" s="108"/>
      <c r="BH337" s="108"/>
      <c r="BI337" s="108"/>
      <c r="BJ337" s="108"/>
      <c r="BK337" s="108"/>
    </row>
    <row r="338" spans="2:91" s="4" customFormat="1" ht="20.100000000000001" customHeight="1">
      <c r="C338" s="72">
        <f t="shared" si="2"/>
        <v>38</v>
      </c>
      <c r="D338" s="798"/>
      <c r="E338" s="798"/>
      <c r="F338" s="798"/>
      <c r="G338" s="798"/>
      <c r="H338" s="798"/>
      <c r="I338" s="798"/>
      <c r="J338" s="798"/>
      <c r="K338" s="798"/>
      <c r="L338" s="798"/>
      <c r="M338" s="798"/>
      <c r="N338" s="808"/>
      <c r="O338" s="808"/>
      <c r="P338" s="75"/>
      <c r="Q338" s="74"/>
      <c r="R338" s="71"/>
      <c r="S338" s="71"/>
      <c r="T338" s="71"/>
      <c r="U338" s="1259"/>
      <c r="V338" s="1259"/>
      <c r="W338" s="798" t="s">
        <v>161</v>
      </c>
      <c r="X338" s="798"/>
      <c r="Y338" s="798"/>
      <c r="Z338" s="798" t="s">
        <v>159</v>
      </c>
      <c r="AA338" s="798"/>
      <c r="AB338" s="798"/>
      <c r="AC338" s="798" t="s">
        <v>159</v>
      </c>
      <c r="AD338" s="798"/>
      <c r="AE338" s="798"/>
      <c r="AG338" s="118"/>
      <c r="AH338" s="118"/>
      <c r="AI338" s="118"/>
      <c r="AJ338" s="118"/>
      <c r="AK338" s="118"/>
      <c r="AL338" s="35"/>
      <c r="AM338" s="113"/>
      <c r="AN338" s="108"/>
      <c r="AO338" s="108"/>
      <c r="AP338" s="108"/>
      <c r="AQ338" s="108"/>
      <c r="AR338" s="108"/>
      <c r="AS338" s="108"/>
      <c r="AT338" s="108"/>
      <c r="AU338" s="108"/>
      <c r="AV338" s="108"/>
      <c r="AW338" s="108"/>
      <c r="AX338" s="108"/>
      <c r="AY338" s="108"/>
      <c r="AZ338" s="108"/>
      <c r="BA338" s="108"/>
      <c r="BB338" s="108"/>
      <c r="BC338" s="108"/>
      <c r="BD338" s="108"/>
      <c r="BE338" s="108"/>
      <c r="BF338" s="108"/>
      <c r="BG338" s="108"/>
      <c r="BH338" s="108"/>
      <c r="BI338" s="108"/>
      <c r="BJ338" s="108"/>
      <c r="BK338" s="108"/>
    </row>
    <row r="339" spans="2:91" s="4" customFormat="1" ht="20.100000000000001" customHeight="1">
      <c r="C339" s="72">
        <f t="shared" si="2"/>
        <v>39</v>
      </c>
      <c r="D339" s="798"/>
      <c r="E339" s="798"/>
      <c r="F339" s="798"/>
      <c r="G339" s="798"/>
      <c r="H339" s="798"/>
      <c r="I339" s="798"/>
      <c r="J339" s="798"/>
      <c r="K339" s="798"/>
      <c r="L339" s="798"/>
      <c r="M339" s="798"/>
      <c r="N339" s="808"/>
      <c r="O339" s="808"/>
      <c r="P339" s="75"/>
      <c r="Q339" s="74"/>
      <c r="R339" s="71"/>
      <c r="S339" s="71"/>
      <c r="T339" s="71"/>
      <c r="U339" s="1259"/>
      <c r="V339" s="1259"/>
      <c r="W339" s="798" t="s">
        <v>161</v>
      </c>
      <c r="X339" s="798"/>
      <c r="Y339" s="798"/>
      <c r="Z339" s="798" t="s">
        <v>159</v>
      </c>
      <c r="AA339" s="798"/>
      <c r="AB339" s="798"/>
      <c r="AC339" s="798" t="s">
        <v>159</v>
      </c>
      <c r="AD339" s="798"/>
      <c r="AE339" s="798"/>
      <c r="AG339" s="118"/>
      <c r="AH339" s="118"/>
      <c r="AI339" s="118"/>
      <c r="AJ339" s="118"/>
      <c r="AK339" s="118"/>
      <c r="AL339" s="35"/>
      <c r="AM339" s="113"/>
      <c r="AN339" s="108"/>
      <c r="AO339" s="108"/>
      <c r="AP339" s="108"/>
      <c r="AQ339" s="108"/>
      <c r="AR339" s="108"/>
      <c r="AS339" s="108"/>
      <c r="AT339" s="108"/>
      <c r="AU339" s="108"/>
      <c r="AV339" s="108"/>
      <c r="AW339" s="108"/>
      <c r="AX339" s="108"/>
      <c r="AY339" s="108"/>
      <c r="AZ339" s="108"/>
      <c r="BA339" s="108"/>
      <c r="BB339" s="108"/>
      <c r="BC339" s="108"/>
      <c r="BD339" s="108"/>
      <c r="BE339" s="108"/>
      <c r="BF339" s="108"/>
      <c r="BG339" s="108"/>
      <c r="BH339" s="108"/>
      <c r="BI339" s="108"/>
      <c r="BJ339" s="108"/>
      <c r="BK339" s="108"/>
    </row>
    <row r="340" spans="2:91" s="16" customFormat="1" ht="20.100000000000001" customHeight="1">
      <c r="B340" s="4"/>
      <c r="C340" s="72">
        <f t="shared" si="2"/>
        <v>40</v>
      </c>
      <c r="D340" s="798"/>
      <c r="E340" s="798"/>
      <c r="F340" s="798"/>
      <c r="G340" s="798"/>
      <c r="H340" s="798"/>
      <c r="I340" s="798"/>
      <c r="J340" s="798"/>
      <c r="K340" s="798"/>
      <c r="L340" s="798"/>
      <c r="M340" s="798"/>
      <c r="N340" s="808"/>
      <c r="O340" s="808"/>
      <c r="P340" s="75"/>
      <c r="Q340" s="74"/>
      <c r="R340" s="71"/>
      <c r="S340" s="71"/>
      <c r="T340" s="71"/>
      <c r="U340" s="1259"/>
      <c r="V340" s="1259"/>
      <c r="W340" s="798" t="s">
        <v>161</v>
      </c>
      <c r="X340" s="798"/>
      <c r="Y340" s="798"/>
      <c r="Z340" s="798" t="s">
        <v>159</v>
      </c>
      <c r="AA340" s="798"/>
      <c r="AB340" s="798"/>
      <c r="AC340" s="798" t="s">
        <v>159</v>
      </c>
      <c r="AD340" s="798"/>
      <c r="AE340" s="798"/>
      <c r="AG340" s="117"/>
      <c r="AH340" s="117"/>
      <c r="AI340" s="117"/>
      <c r="AJ340" s="117"/>
      <c r="AK340" s="117"/>
      <c r="AL340" s="35"/>
      <c r="AM340" s="114"/>
      <c r="AN340" s="109"/>
      <c r="AO340" s="109"/>
      <c r="AP340" s="109"/>
      <c r="AQ340" s="109"/>
      <c r="AR340" s="109"/>
      <c r="AS340" s="109"/>
      <c r="AT340" s="109"/>
      <c r="AU340" s="109"/>
      <c r="AV340" s="109"/>
      <c r="AW340" s="109"/>
      <c r="AX340" s="109"/>
      <c r="AY340" s="109"/>
      <c r="AZ340" s="109"/>
      <c r="BA340" s="109"/>
      <c r="BB340" s="109"/>
      <c r="BC340" s="109"/>
      <c r="BD340" s="109"/>
      <c r="BE340" s="109"/>
      <c r="BF340" s="109"/>
      <c r="BG340" s="109"/>
      <c r="BH340" s="109"/>
      <c r="BI340" s="109"/>
      <c r="BJ340" s="109"/>
      <c r="BK340" s="109"/>
    </row>
    <row r="341" spans="2:91" s="16" customFormat="1" ht="20.100000000000001" customHeight="1">
      <c r="C341" s="29"/>
      <c r="AL341" s="35"/>
      <c r="AM341" s="114"/>
      <c r="AN341" s="109"/>
      <c r="AO341" s="109"/>
      <c r="AP341" s="109"/>
      <c r="AQ341" s="109"/>
      <c r="AR341" s="109"/>
      <c r="AS341" s="109"/>
      <c r="AT341" s="109"/>
      <c r="AU341" s="109"/>
      <c r="AV341" s="109"/>
      <c r="AW341" s="109"/>
      <c r="AX341" s="109"/>
      <c r="AY341" s="109"/>
      <c r="AZ341" s="109"/>
      <c r="BA341" s="109"/>
      <c r="BB341" s="109"/>
      <c r="BC341" s="109"/>
      <c r="BD341" s="109"/>
      <c r="BE341" s="109"/>
      <c r="BF341" s="109"/>
      <c r="BG341" s="109"/>
      <c r="BH341" s="109"/>
      <c r="BI341" s="109"/>
      <c r="BJ341" s="109"/>
      <c r="BK341" s="109"/>
    </row>
    <row r="342" spans="2:91" s="16" customFormat="1" ht="20.100000000000001" customHeight="1">
      <c r="C342" s="3" t="s">
        <v>76</v>
      </c>
      <c r="AL342" s="35"/>
      <c r="AM342" s="114"/>
      <c r="AN342" s="109"/>
      <c r="AO342" s="109"/>
      <c r="AP342" s="109"/>
      <c r="AQ342" s="109"/>
      <c r="AR342" s="109"/>
      <c r="AS342" s="109"/>
      <c r="AT342" s="109"/>
      <c r="AU342" s="109"/>
      <c r="AV342" s="109"/>
      <c r="AW342" s="109"/>
      <c r="AX342" s="109"/>
      <c r="AY342" s="109"/>
      <c r="AZ342" s="109"/>
      <c r="BA342" s="109"/>
      <c r="BB342" s="109"/>
      <c r="BC342" s="109"/>
      <c r="BD342" s="109"/>
      <c r="BE342" s="109"/>
      <c r="BF342" s="109"/>
      <c r="BG342" s="109"/>
      <c r="BH342" s="109"/>
      <c r="BI342" s="109"/>
      <c r="BJ342" s="109"/>
      <c r="BK342" s="109"/>
    </row>
    <row r="343" spans="2:91" s="16" customFormat="1" ht="20.100000000000001" customHeight="1">
      <c r="C343" s="1277" t="s">
        <v>241</v>
      </c>
      <c r="D343" s="792" t="s">
        <v>79</v>
      </c>
      <c r="E343" s="793"/>
      <c r="F343" s="793"/>
      <c r="G343" s="857"/>
      <c r="H343" s="792" t="s">
        <v>376</v>
      </c>
      <c r="I343" s="793"/>
      <c r="J343" s="793"/>
      <c r="K343" s="857"/>
      <c r="L343" s="144" t="s">
        <v>154</v>
      </c>
      <c r="M343" s="145"/>
      <c r="N343" s="145"/>
      <c r="O343" s="145"/>
      <c r="P343" s="145"/>
      <c r="Q343" s="145"/>
      <c r="R343" s="145"/>
      <c r="S343" s="145"/>
      <c r="T343" s="145"/>
      <c r="U343" s="145"/>
      <c r="V343" s="145"/>
      <c r="W343" s="145"/>
      <c r="X343" s="145"/>
      <c r="Y343" s="145"/>
      <c r="Z343" s="145"/>
      <c r="AA343" s="145"/>
      <c r="AB343" s="145"/>
      <c r="AC343" s="145"/>
      <c r="AD343" s="145"/>
      <c r="AE343" s="145"/>
      <c r="AF343" s="145"/>
      <c r="AG343" s="145"/>
      <c r="AH343" s="145"/>
      <c r="AI343" s="145"/>
      <c r="AJ343" s="145"/>
      <c r="AK343" s="146"/>
      <c r="AM343" s="109"/>
      <c r="AN343" s="109"/>
      <c r="AO343" s="109"/>
      <c r="AP343" s="109"/>
      <c r="AQ343" s="109"/>
      <c r="AR343" s="109"/>
      <c r="AS343" s="109"/>
      <c r="AT343" s="109"/>
      <c r="AU343" s="109"/>
      <c r="AV343" s="109"/>
      <c r="AW343" s="109"/>
      <c r="AX343" s="109"/>
      <c r="AY343" s="109"/>
    </row>
    <row r="344" spans="2:91" s="16" customFormat="1" ht="20.100000000000001" customHeight="1">
      <c r="C344" s="1278"/>
      <c r="D344" s="1280"/>
      <c r="E344" s="1281"/>
      <c r="F344" s="1281"/>
      <c r="G344" s="1282"/>
      <c r="H344" s="1280"/>
      <c r="I344" s="1281"/>
      <c r="J344" s="1281"/>
      <c r="K344" s="1282"/>
      <c r="L344" s="792" t="s">
        <v>413</v>
      </c>
      <c r="M344" s="793"/>
      <c r="N344" s="793"/>
      <c r="O344" s="793"/>
      <c r="P344" s="793"/>
      <c r="Q344" s="857"/>
      <c r="R344" s="792" t="s">
        <v>79</v>
      </c>
      <c r="S344" s="793"/>
      <c r="T344" s="793"/>
      <c r="U344" s="857"/>
      <c r="V344" s="792" t="s">
        <v>414</v>
      </c>
      <c r="W344" s="793"/>
      <c r="X344" s="793"/>
      <c r="Y344" s="793"/>
      <c r="Z344" s="793"/>
      <c r="AA344" s="793"/>
      <c r="AB344" s="857"/>
      <c r="AC344" s="856" t="s">
        <v>124</v>
      </c>
      <c r="AD344" s="1008"/>
      <c r="AE344" s="1008"/>
      <c r="AF344" s="1008"/>
      <c r="AG344" s="1009"/>
      <c r="AH344" s="856" t="s">
        <v>125</v>
      </c>
      <c r="AI344" s="1008"/>
      <c r="AJ344" s="1008"/>
      <c r="AK344" s="1009"/>
      <c r="AL344" s="180"/>
      <c r="AM344" s="114"/>
      <c r="AN344" s="109"/>
      <c r="AO344" s="109"/>
      <c r="AP344" s="109"/>
      <c r="AQ344" s="109"/>
      <c r="AR344" s="109"/>
      <c r="AS344" s="109"/>
      <c r="AT344" s="109"/>
      <c r="AU344" s="109"/>
      <c r="AV344" s="109"/>
      <c r="AW344" s="109"/>
      <c r="AX344" s="109"/>
      <c r="AY344" s="109"/>
      <c r="AZ344" s="109"/>
      <c r="BA344" s="109"/>
      <c r="BB344" s="109"/>
      <c r="BC344" s="109"/>
      <c r="BD344" s="109"/>
      <c r="BE344" s="109"/>
      <c r="BF344" s="109"/>
      <c r="BG344" s="109"/>
      <c r="BH344" s="109"/>
      <c r="BI344" s="109"/>
      <c r="BJ344" s="109"/>
      <c r="BK344" s="109"/>
    </row>
    <row r="345" spans="2:91" s="16" customFormat="1" ht="20.100000000000001" customHeight="1">
      <c r="B345" s="4"/>
      <c r="C345" s="1279"/>
      <c r="D345" s="794"/>
      <c r="E345" s="795"/>
      <c r="F345" s="795"/>
      <c r="G345" s="858"/>
      <c r="H345" s="794"/>
      <c r="I345" s="795"/>
      <c r="J345" s="795"/>
      <c r="K345" s="858"/>
      <c r="L345" s="794"/>
      <c r="M345" s="795"/>
      <c r="N345" s="795"/>
      <c r="O345" s="795"/>
      <c r="P345" s="795"/>
      <c r="Q345" s="858"/>
      <c r="R345" s="794"/>
      <c r="S345" s="795"/>
      <c r="T345" s="795"/>
      <c r="U345" s="858"/>
      <c r="V345" s="794"/>
      <c r="W345" s="795"/>
      <c r="X345" s="795"/>
      <c r="Y345" s="795"/>
      <c r="Z345" s="795"/>
      <c r="AA345" s="795"/>
      <c r="AB345" s="858"/>
      <c r="AC345" s="1002"/>
      <c r="AD345" s="1003"/>
      <c r="AE345" s="1003"/>
      <c r="AF345" s="1003"/>
      <c r="AG345" s="1010"/>
      <c r="AH345" s="1002"/>
      <c r="AI345" s="1003"/>
      <c r="AJ345" s="1003"/>
      <c r="AK345" s="1010"/>
      <c r="AL345" s="4"/>
      <c r="AM345" s="4"/>
      <c r="BO345" s="114"/>
      <c r="BP345" s="109"/>
      <c r="BQ345" s="109"/>
      <c r="BR345" s="109"/>
      <c r="BS345" s="109"/>
      <c r="BT345" s="109"/>
      <c r="BU345" s="109"/>
      <c r="BV345" s="109"/>
      <c r="BW345" s="109"/>
      <c r="BX345" s="109"/>
      <c r="BY345" s="109"/>
      <c r="BZ345" s="109"/>
      <c r="CA345" s="109"/>
      <c r="CB345" s="109"/>
      <c r="CC345" s="109"/>
      <c r="CD345" s="109"/>
      <c r="CE345" s="109"/>
      <c r="CF345" s="109"/>
      <c r="CG345" s="109"/>
      <c r="CH345" s="109"/>
      <c r="CI345" s="109"/>
      <c r="CJ345" s="109"/>
      <c r="CK345" s="109"/>
      <c r="CL345" s="109"/>
      <c r="CM345" s="109"/>
    </row>
    <row r="346" spans="2:91" s="16" customFormat="1" ht="20.100000000000001" customHeight="1">
      <c r="B346" s="4"/>
      <c r="C346" s="78" t="s">
        <v>212</v>
      </c>
      <c r="D346" s="958" t="s">
        <v>230</v>
      </c>
      <c r="E346" s="958"/>
      <c r="F346" s="958"/>
      <c r="G346" s="958"/>
      <c r="H346" s="958" t="s">
        <v>114</v>
      </c>
      <c r="I346" s="958"/>
      <c r="J346" s="958"/>
      <c r="K346" s="958"/>
      <c r="L346" s="958" t="s">
        <v>217</v>
      </c>
      <c r="M346" s="958"/>
      <c r="N346" s="958"/>
      <c r="O346" s="958"/>
      <c r="P346" s="958"/>
      <c r="Q346" s="958"/>
      <c r="R346" s="958" t="s">
        <v>231</v>
      </c>
      <c r="S346" s="958"/>
      <c r="T346" s="958"/>
      <c r="U346" s="958"/>
      <c r="V346" s="958" t="s">
        <v>88</v>
      </c>
      <c r="W346" s="958"/>
      <c r="X346" s="958"/>
      <c r="Y346" s="958"/>
      <c r="Z346" s="958"/>
      <c r="AA346" s="958"/>
      <c r="AB346" s="958"/>
      <c r="AC346" s="958" t="s">
        <v>89</v>
      </c>
      <c r="AD346" s="958"/>
      <c r="AE346" s="958"/>
      <c r="AF346" s="958"/>
      <c r="AG346" s="958"/>
      <c r="AH346" s="958" t="s">
        <v>90</v>
      </c>
      <c r="AI346" s="958"/>
      <c r="AJ346" s="958"/>
      <c r="AK346" s="958"/>
      <c r="AL346" s="4"/>
      <c r="AM346" s="4"/>
      <c r="BO346" s="114"/>
      <c r="BP346" s="109"/>
      <c r="BQ346" s="109"/>
      <c r="BR346" s="109"/>
      <c r="BS346" s="109"/>
      <c r="BT346" s="109"/>
      <c r="BU346" s="109"/>
      <c r="BV346" s="109"/>
      <c r="BW346" s="109"/>
      <c r="BX346" s="109"/>
      <c r="BY346" s="109"/>
      <c r="BZ346" s="109"/>
      <c r="CA346" s="109"/>
      <c r="CB346" s="109"/>
      <c r="CC346" s="109"/>
      <c r="CD346" s="109"/>
      <c r="CE346" s="109"/>
      <c r="CF346" s="109"/>
      <c r="CG346" s="109"/>
      <c r="CH346" s="109"/>
      <c r="CI346" s="109"/>
      <c r="CJ346" s="109"/>
      <c r="CK346" s="109"/>
      <c r="CL346" s="109"/>
      <c r="CM346" s="109"/>
    </row>
    <row r="347" spans="2:91" s="29" customFormat="1" ht="20.100000000000001" customHeight="1">
      <c r="B347" s="4"/>
      <c r="C347" s="74"/>
      <c r="D347" s="798"/>
      <c r="E347" s="798"/>
      <c r="F347" s="798"/>
      <c r="G347" s="798"/>
      <c r="H347" s="798"/>
      <c r="I347" s="798"/>
      <c r="J347" s="798"/>
      <c r="K347" s="798"/>
      <c r="L347" s="798"/>
      <c r="M347" s="798"/>
      <c r="N347" s="798"/>
      <c r="O347" s="798"/>
      <c r="P347" s="798"/>
      <c r="Q347" s="798"/>
      <c r="R347" s="798"/>
      <c r="S347" s="798"/>
      <c r="T347" s="798"/>
      <c r="U347" s="798"/>
      <c r="V347" s="798"/>
      <c r="W347" s="798"/>
      <c r="X347" s="798"/>
      <c r="Y347" s="798"/>
      <c r="Z347" s="798"/>
      <c r="AA347" s="798"/>
      <c r="AB347" s="798"/>
      <c r="AC347" s="798"/>
      <c r="AD347" s="798"/>
      <c r="AE347" s="798"/>
      <c r="AF347" s="798"/>
      <c r="AG347" s="798"/>
      <c r="AH347" s="770"/>
      <c r="AI347" s="771"/>
      <c r="AJ347" s="771"/>
      <c r="AK347" s="134" t="s">
        <v>157</v>
      </c>
      <c r="AL347" s="35"/>
      <c r="BO347" s="115"/>
      <c r="BP347" s="110"/>
      <c r="BQ347" s="110"/>
      <c r="BR347" s="110"/>
      <c r="BS347" s="110"/>
      <c r="BT347" s="110"/>
      <c r="BU347" s="110"/>
      <c r="BV347" s="110"/>
      <c r="BW347" s="110"/>
      <c r="BX347" s="110"/>
      <c r="BY347" s="110"/>
      <c r="BZ347" s="110"/>
      <c r="CA347" s="110"/>
      <c r="CB347" s="110"/>
      <c r="CC347" s="110"/>
      <c r="CD347" s="110"/>
      <c r="CE347" s="110"/>
      <c r="CF347" s="110"/>
      <c r="CG347" s="110"/>
      <c r="CH347" s="110"/>
      <c r="CI347" s="110"/>
      <c r="CJ347" s="110"/>
      <c r="CK347" s="110"/>
      <c r="CL347" s="110"/>
      <c r="CM347" s="110"/>
    </row>
    <row r="348" spans="2:91" s="29" customFormat="1" ht="20.100000000000001" customHeight="1">
      <c r="B348" s="4"/>
      <c r="C348" s="74"/>
      <c r="D348" s="798"/>
      <c r="E348" s="798"/>
      <c r="F348" s="798"/>
      <c r="G348" s="798"/>
      <c r="H348" s="798"/>
      <c r="I348" s="798"/>
      <c r="J348" s="798"/>
      <c r="K348" s="798"/>
      <c r="L348" s="798"/>
      <c r="M348" s="798"/>
      <c r="N348" s="798"/>
      <c r="O348" s="798"/>
      <c r="P348" s="798"/>
      <c r="Q348" s="798"/>
      <c r="R348" s="798"/>
      <c r="S348" s="798"/>
      <c r="T348" s="798"/>
      <c r="U348" s="798"/>
      <c r="V348" s="798"/>
      <c r="W348" s="798"/>
      <c r="X348" s="798"/>
      <c r="Y348" s="798"/>
      <c r="Z348" s="798"/>
      <c r="AA348" s="798"/>
      <c r="AB348" s="798"/>
      <c r="AC348" s="798"/>
      <c r="AD348" s="798"/>
      <c r="AE348" s="798"/>
      <c r="AF348" s="798"/>
      <c r="AG348" s="798"/>
      <c r="AH348" s="770"/>
      <c r="AI348" s="771"/>
      <c r="AJ348" s="771"/>
      <c r="AK348" s="134" t="s">
        <v>157</v>
      </c>
      <c r="AL348" s="35"/>
      <c r="AN348" s="119"/>
      <c r="AO348" s="119"/>
      <c r="AP348" s="119"/>
      <c r="AQ348" s="119"/>
      <c r="AR348" s="119"/>
      <c r="AS348" s="119"/>
      <c r="AT348" s="119"/>
      <c r="AU348" s="119"/>
      <c r="AV348" s="119"/>
      <c r="AW348" s="119"/>
      <c r="AX348" s="119"/>
      <c r="AY348" s="119"/>
      <c r="AZ348" s="119"/>
      <c r="BA348" s="119"/>
      <c r="BB348" s="119"/>
      <c r="BC348" s="119"/>
      <c r="BD348" s="119"/>
      <c r="BE348" s="119"/>
      <c r="BF348" s="119"/>
      <c r="BG348" s="119"/>
      <c r="BH348" s="119"/>
      <c r="BI348" s="119"/>
      <c r="BJ348" s="119"/>
      <c r="BK348" s="119"/>
      <c r="BL348" s="119"/>
      <c r="BM348" s="119"/>
      <c r="BN348" s="119"/>
      <c r="BO348" s="115"/>
      <c r="BP348" s="110"/>
      <c r="BQ348" s="110"/>
      <c r="BR348" s="110"/>
      <c r="BS348" s="110"/>
      <c r="BT348" s="110"/>
      <c r="BU348" s="110"/>
      <c r="BV348" s="110"/>
      <c r="BW348" s="110"/>
      <c r="BX348" s="110"/>
      <c r="BY348" s="110"/>
      <c r="BZ348" s="110"/>
      <c r="CA348" s="110"/>
      <c r="CB348" s="110"/>
      <c r="CC348" s="110"/>
      <c r="CD348" s="110"/>
      <c r="CE348" s="110"/>
      <c r="CF348" s="110"/>
      <c r="CG348" s="110"/>
      <c r="CH348" s="110"/>
      <c r="CI348" s="110"/>
      <c r="CJ348" s="110"/>
      <c r="CK348" s="110"/>
      <c r="CL348" s="110"/>
      <c r="CM348" s="110"/>
    </row>
    <row r="349" spans="2:91" ht="20.100000000000001" customHeight="1">
      <c r="B349" s="16"/>
      <c r="C349" s="74"/>
      <c r="D349" s="798"/>
      <c r="E349" s="798"/>
      <c r="F349" s="798"/>
      <c r="G349" s="798"/>
      <c r="H349" s="798"/>
      <c r="I349" s="798"/>
      <c r="J349" s="798"/>
      <c r="K349" s="798"/>
      <c r="L349" s="798"/>
      <c r="M349" s="798"/>
      <c r="N349" s="798"/>
      <c r="O349" s="798"/>
      <c r="P349" s="798"/>
      <c r="Q349" s="798"/>
      <c r="R349" s="798"/>
      <c r="S349" s="798"/>
      <c r="T349" s="798"/>
      <c r="U349" s="798"/>
      <c r="V349" s="798"/>
      <c r="W349" s="798"/>
      <c r="X349" s="798"/>
      <c r="Y349" s="798"/>
      <c r="Z349" s="798"/>
      <c r="AA349" s="798"/>
      <c r="AB349" s="798"/>
      <c r="AC349" s="798"/>
      <c r="AD349" s="798"/>
      <c r="AE349" s="798"/>
      <c r="AF349" s="798"/>
      <c r="AG349" s="798"/>
      <c r="AH349" s="770"/>
      <c r="AI349" s="771"/>
      <c r="AJ349" s="771"/>
      <c r="AK349" s="134" t="s">
        <v>157</v>
      </c>
      <c r="AL349" s="35"/>
      <c r="AM349" s="27"/>
      <c r="BO349" s="116"/>
      <c r="BP349" s="111"/>
      <c r="BQ349" s="111"/>
      <c r="BR349" s="111"/>
      <c r="BS349" s="111"/>
      <c r="BT349" s="111"/>
      <c r="BU349" s="111"/>
      <c r="BV349" s="111"/>
      <c r="BW349" s="111"/>
      <c r="BX349" s="111"/>
      <c r="BY349" s="111"/>
      <c r="BZ349" s="111"/>
      <c r="CA349" s="111"/>
      <c r="CB349" s="111"/>
      <c r="CC349" s="111"/>
      <c r="CD349" s="111"/>
      <c r="CE349" s="111"/>
      <c r="CF349" s="111"/>
      <c r="CG349" s="111"/>
      <c r="CH349" s="111"/>
      <c r="CI349" s="111"/>
      <c r="CJ349" s="111"/>
      <c r="CK349" s="111"/>
      <c r="CL349" s="111"/>
      <c r="CM349" s="111"/>
    </row>
    <row r="350" spans="2:91" ht="20.100000000000001" customHeight="1">
      <c r="B350" s="16"/>
      <c r="C350" s="29" t="s">
        <v>451</v>
      </c>
      <c r="D350" s="29"/>
      <c r="E350" s="29"/>
      <c r="F350" s="29"/>
      <c r="G350" s="29"/>
      <c r="H350" s="29"/>
      <c r="I350" s="29"/>
      <c r="J350" s="29"/>
      <c r="K350" s="29"/>
      <c r="L350" s="29"/>
      <c r="M350" s="29"/>
      <c r="N350" s="29"/>
      <c r="O350" s="29"/>
      <c r="P350" s="29"/>
      <c r="Q350" s="29"/>
      <c r="R350" s="29"/>
      <c r="S350" s="29"/>
      <c r="T350" s="29"/>
      <c r="U350" s="29"/>
      <c r="V350" s="29"/>
      <c r="W350" s="29"/>
      <c r="X350" s="29"/>
      <c r="Y350" s="29"/>
      <c r="Z350" s="29"/>
      <c r="AA350" s="29"/>
      <c r="AB350" s="29"/>
      <c r="AC350" s="29"/>
      <c r="AD350" s="29"/>
      <c r="AE350" s="29"/>
      <c r="AF350" s="29"/>
      <c r="AG350" s="29"/>
      <c r="AH350" s="29"/>
      <c r="AI350" s="29"/>
      <c r="AJ350" s="29"/>
      <c r="AK350" s="29"/>
      <c r="AL350" s="69"/>
      <c r="AM350" s="27"/>
      <c r="BO350" s="116"/>
      <c r="BP350" s="111"/>
      <c r="BQ350" s="111"/>
      <c r="BR350" s="111"/>
      <c r="BS350" s="111"/>
      <c r="BT350" s="111"/>
      <c r="BU350" s="111"/>
      <c r="BV350" s="111"/>
      <c r="BW350" s="111"/>
      <c r="BX350" s="111"/>
      <c r="BY350" s="111"/>
      <c r="BZ350" s="111"/>
      <c r="CA350" s="111"/>
      <c r="CB350" s="111"/>
      <c r="CC350" s="111"/>
      <c r="CD350" s="111"/>
      <c r="CE350" s="111"/>
      <c r="CF350" s="111"/>
      <c r="CG350" s="111"/>
      <c r="CH350" s="111"/>
      <c r="CI350" s="111"/>
      <c r="CJ350" s="111"/>
      <c r="CK350" s="111"/>
      <c r="CL350" s="111"/>
      <c r="CM350" s="111"/>
    </row>
    <row r="351" spans="2:91" ht="20.100000000000001" customHeight="1">
      <c r="B351" s="16"/>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c r="AC351" s="29"/>
      <c r="AD351" s="29"/>
      <c r="AE351" s="29"/>
      <c r="AF351" s="29"/>
      <c r="AG351" s="29"/>
      <c r="AH351" s="29"/>
      <c r="AI351" s="29"/>
      <c r="AJ351" s="29"/>
      <c r="AK351" s="29"/>
      <c r="AL351" s="13"/>
      <c r="AM351" s="27"/>
      <c r="BO351" s="116"/>
      <c r="BP351" s="111"/>
      <c r="BQ351" s="111"/>
      <c r="BR351" s="111"/>
      <c r="BS351" s="111"/>
      <c r="BT351" s="111"/>
      <c r="BU351" s="111"/>
      <c r="BV351" s="111"/>
      <c r="BW351" s="111"/>
      <c r="BX351" s="111"/>
      <c r="BY351" s="111"/>
      <c r="BZ351" s="111"/>
      <c r="CA351" s="111"/>
      <c r="CB351" s="111"/>
      <c r="CC351" s="111"/>
      <c r="CD351" s="111"/>
      <c r="CE351" s="111"/>
      <c r="CF351" s="111"/>
      <c r="CG351" s="111"/>
      <c r="CH351" s="111"/>
      <c r="CI351" s="111"/>
      <c r="CJ351" s="111"/>
      <c r="CK351" s="111"/>
      <c r="CL351" s="111"/>
      <c r="CM351" s="111"/>
    </row>
    <row r="352" spans="2:91" s="473" customFormat="1" ht="20.100000000000001" customHeight="1">
      <c r="B352" s="442"/>
      <c r="C352" s="464" t="s">
        <v>990</v>
      </c>
      <c r="D352" s="464"/>
      <c r="E352" s="464"/>
      <c r="F352" s="464"/>
      <c r="G352" s="464"/>
      <c r="H352" s="464"/>
      <c r="I352" s="464"/>
      <c r="J352" s="464"/>
      <c r="K352" s="464"/>
      <c r="L352" s="464"/>
      <c r="M352" s="464"/>
      <c r="N352" s="464"/>
      <c r="O352" s="464"/>
      <c r="P352" s="464"/>
      <c r="Q352" s="464"/>
      <c r="R352" s="464"/>
      <c r="S352" s="464"/>
      <c r="T352" s="464"/>
      <c r="U352" s="464"/>
      <c r="V352" s="464"/>
      <c r="W352" s="464"/>
      <c r="X352" s="464"/>
      <c r="Y352" s="463"/>
      <c r="Z352" s="463"/>
      <c r="AA352" s="463"/>
      <c r="AB352" s="463"/>
      <c r="AC352" s="463"/>
      <c r="AD352" s="463"/>
      <c r="AE352" s="463"/>
      <c r="AF352" s="463"/>
      <c r="AG352" s="463"/>
      <c r="AH352" s="463"/>
      <c r="AI352" s="463"/>
      <c r="AJ352" s="477"/>
      <c r="AK352" s="463"/>
      <c r="AL352" s="464"/>
    </row>
    <row r="353" spans="2:38" s="473" customFormat="1" ht="20.100000000000001" customHeight="1">
      <c r="B353" s="442"/>
      <c r="C353" s="464" t="s">
        <v>991</v>
      </c>
      <c r="D353" s="464"/>
      <c r="E353" s="464"/>
      <c r="F353" s="464"/>
      <c r="G353" s="464"/>
      <c r="H353" s="464"/>
      <c r="I353" s="464"/>
      <c r="J353" s="464"/>
      <c r="K353" s="464"/>
      <c r="L353" s="464"/>
      <c r="M353" s="464"/>
      <c r="N353" s="464"/>
      <c r="O353" s="464"/>
      <c r="P353" s="464"/>
      <c r="Q353" s="42"/>
      <c r="R353" s="42"/>
      <c r="S353" s="42"/>
      <c r="T353" s="42"/>
      <c r="U353" s="42"/>
      <c r="V353" s="42"/>
      <c r="W353" s="42"/>
      <c r="X353" s="42"/>
      <c r="Y353" s="478"/>
      <c r="Z353" s="478"/>
      <c r="AA353" s="478"/>
      <c r="AB353" s="478"/>
      <c r="AC353" s="478"/>
      <c r="AD353" s="478"/>
      <c r="AE353" s="478"/>
      <c r="AF353" s="478"/>
      <c r="AG353" s="478"/>
      <c r="AH353" s="478"/>
      <c r="AI353" s="478"/>
      <c r="AJ353" s="463"/>
      <c r="AK353" s="463"/>
      <c r="AL353" s="464"/>
    </row>
    <row r="354" spans="2:38" s="473" customFormat="1" ht="14.1" customHeight="1">
      <c r="B354" s="442"/>
      <c r="C354" s="42"/>
      <c r="D354" s="802" t="s">
        <v>369</v>
      </c>
      <c r="E354" s="803"/>
      <c r="F354" s="803"/>
      <c r="G354" s="803"/>
      <c r="H354" s="803"/>
      <c r="I354" s="803"/>
      <c r="J354" s="614" t="s">
        <v>992</v>
      </c>
      <c r="K354" s="615"/>
      <c r="L354" s="615"/>
      <c r="M354" s="615"/>
      <c r="N354" s="615"/>
      <c r="O354" s="615"/>
      <c r="P354" s="615"/>
      <c r="Q354" s="615"/>
      <c r="R354" s="615"/>
      <c r="S354" s="615"/>
      <c r="T354" s="615"/>
      <c r="U354" s="616"/>
      <c r="V354" s="396"/>
      <c r="W354" s="396"/>
      <c r="X354" s="396"/>
      <c r="Y354" s="475"/>
      <c r="Z354" s="475"/>
      <c r="AA354" s="475"/>
      <c r="AB354" s="475"/>
      <c r="AC354" s="475"/>
      <c r="AD354" s="475"/>
      <c r="AE354" s="475"/>
      <c r="AF354" s="475"/>
      <c r="AG354" s="475"/>
      <c r="AH354" s="475"/>
      <c r="AI354" s="475"/>
      <c r="AJ354" s="475"/>
      <c r="AK354" s="475"/>
      <c r="AL354" s="396"/>
    </row>
    <row r="355" spans="2:38" s="473" customFormat="1" ht="14.1" customHeight="1">
      <c r="B355" s="442"/>
      <c r="C355" s="42"/>
      <c r="D355" s="804"/>
      <c r="E355" s="805"/>
      <c r="F355" s="805"/>
      <c r="G355" s="805"/>
      <c r="H355" s="805"/>
      <c r="I355" s="805"/>
      <c r="J355" s="614" t="s">
        <v>993</v>
      </c>
      <c r="K355" s="615"/>
      <c r="L355" s="615"/>
      <c r="M355" s="615"/>
      <c r="N355" s="614" t="s">
        <v>994</v>
      </c>
      <c r="O355" s="617"/>
      <c r="P355" s="617"/>
      <c r="Q355" s="617"/>
      <c r="R355" s="614" t="s">
        <v>995</v>
      </c>
      <c r="S355" s="615"/>
      <c r="T355" s="615"/>
      <c r="U355" s="616"/>
      <c r="V355" s="396"/>
      <c r="W355" s="396"/>
      <c r="X355" s="396"/>
      <c r="Y355" s="475"/>
      <c r="Z355" s="475"/>
      <c r="AA355" s="475"/>
      <c r="AB355" s="475"/>
      <c r="AC355" s="475"/>
      <c r="AD355" s="475"/>
      <c r="AE355" s="475"/>
      <c r="AF355" s="475"/>
      <c r="AG355" s="475"/>
      <c r="AH355" s="475"/>
      <c r="AI355" s="475"/>
      <c r="AJ355" s="475"/>
      <c r="AK355" s="475"/>
      <c r="AL355" s="396"/>
    </row>
    <row r="356" spans="2:38" s="473" customFormat="1" ht="20.100000000000001" customHeight="1">
      <c r="B356" s="442"/>
      <c r="C356" s="396"/>
      <c r="D356" s="806" t="s">
        <v>996</v>
      </c>
      <c r="E356" s="800"/>
      <c r="F356" s="800"/>
      <c r="G356" s="800"/>
      <c r="H356" s="800"/>
      <c r="I356" s="807"/>
      <c r="J356" s="808" t="s">
        <v>361</v>
      </c>
      <c r="K356" s="808"/>
      <c r="L356" s="808"/>
      <c r="M356" s="808"/>
      <c r="N356" s="808" t="s">
        <v>361</v>
      </c>
      <c r="O356" s="808"/>
      <c r="P356" s="808"/>
      <c r="Q356" s="808"/>
      <c r="R356" s="808" t="s">
        <v>361</v>
      </c>
      <c r="S356" s="808"/>
      <c r="T356" s="808"/>
      <c r="U356" s="808"/>
      <c r="V356" s="396"/>
      <c r="W356" s="396"/>
      <c r="X356" s="396"/>
      <c r="Y356" s="475"/>
      <c r="Z356" s="475"/>
      <c r="AA356" s="475"/>
      <c r="AB356" s="475"/>
      <c r="AC356" s="475"/>
      <c r="AD356" s="475"/>
      <c r="AE356" s="475"/>
      <c r="AF356" s="475"/>
      <c r="AG356" s="475"/>
      <c r="AH356" s="475"/>
      <c r="AI356" s="475"/>
      <c r="AJ356" s="475"/>
      <c r="AK356" s="475"/>
      <c r="AL356" s="396"/>
    </row>
    <row r="357" spans="2:38" s="473" customFormat="1" ht="20.100000000000001" customHeight="1">
      <c r="B357" s="442"/>
      <c r="C357" s="396"/>
      <c r="D357" s="806" t="s">
        <v>997</v>
      </c>
      <c r="E357" s="800"/>
      <c r="F357" s="800"/>
      <c r="G357" s="800"/>
      <c r="H357" s="800"/>
      <c r="I357" s="807"/>
      <c r="J357" s="808" t="s">
        <v>361</v>
      </c>
      <c r="K357" s="808"/>
      <c r="L357" s="808"/>
      <c r="M357" s="808"/>
      <c r="N357" s="808" t="s">
        <v>361</v>
      </c>
      <c r="O357" s="808"/>
      <c r="P357" s="808"/>
      <c r="Q357" s="808"/>
      <c r="R357" s="808" t="s">
        <v>361</v>
      </c>
      <c r="S357" s="808"/>
      <c r="T357" s="808"/>
      <c r="U357" s="808"/>
      <c r="V357" s="396"/>
      <c r="W357" s="396"/>
      <c r="X357" s="396"/>
      <c r="Y357" s="475"/>
      <c r="Z357" s="475"/>
      <c r="AA357" s="475"/>
      <c r="AB357" s="475"/>
      <c r="AC357" s="475"/>
      <c r="AD357" s="475"/>
      <c r="AE357" s="475"/>
      <c r="AF357" s="475"/>
      <c r="AG357" s="475"/>
      <c r="AH357" s="475"/>
      <c r="AI357" s="475"/>
      <c r="AJ357" s="475"/>
      <c r="AK357" s="475"/>
      <c r="AL357" s="396"/>
    </row>
    <row r="358" spans="2:38" s="473" customFormat="1" ht="20.100000000000001" customHeight="1">
      <c r="B358" s="442"/>
      <c r="C358" s="396"/>
      <c r="D358" s="809" t="s">
        <v>998</v>
      </c>
      <c r="E358" s="811" t="s">
        <v>999</v>
      </c>
      <c r="F358" s="400" t="s">
        <v>1000</v>
      </c>
      <c r="G358" s="560"/>
      <c r="H358" s="560"/>
      <c r="I358" s="401"/>
      <c r="J358" s="808" t="s">
        <v>361</v>
      </c>
      <c r="K358" s="808"/>
      <c r="L358" s="808"/>
      <c r="M358" s="808"/>
      <c r="N358" s="808" t="s">
        <v>361</v>
      </c>
      <c r="O358" s="808"/>
      <c r="P358" s="808"/>
      <c r="Q358" s="808"/>
      <c r="R358" s="808" t="s">
        <v>361</v>
      </c>
      <c r="S358" s="808"/>
      <c r="T358" s="808"/>
      <c r="U358" s="808"/>
      <c r="V358" s="396"/>
      <c r="W358" s="396"/>
      <c r="X358" s="396"/>
      <c r="Y358" s="475"/>
      <c r="Z358" s="475"/>
      <c r="AA358" s="475"/>
      <c r="AB358" s="475"/>
      <c r="AC358" s="475"/>
      <c r="AD358" s="475"/>
      <c r="AE358" s="475"/>
      <c r="AF358" s="475"/>
      <c r="AG358" s="475"/>
      <c r="AH358" s="475"/>
      <c r="AI358" s="475"/>
      <c r="AJ358" s="475"/>
      <c r="AK358" s="475"/>
      <c r="AL358" s="396"/>
    </row>
    <row r="359" spans="2:38" s="473" customFormat="1" ht="20.100000000000001" customHeight="1">
      <c r="B359" s="442"/>
      <c r="C359" s="396"/>
      <c r="D359" s="810"/>
      <c r="E359" s="812"/>
      <c r="F359" s="402" t="s">
        <v>1001</v>
      </c>
      <c r="G359" s="561"/>
      <c r="H359" s="561"/>
      <c r="I359" s="403"/>
      <c r="J359" s="808" t="s">
        <v>361</v>
      </c>
      <c r="K359" s="808"/>
      <c r="L359" s="808"/>
      <c r="M359" s="808"/>
      <c r="N359" s="808" t="s">
        <v>361</v>
      </c>
      <c r="O359" s="808"/>
      <c r="P359" s="808"/>
      <c r="Q359" s="808"/>
      <c r="R359" s="808" t="s">
        <v>361</v>
      </c>
      <c r="S359" s="808"/>
      <c r="T359" s="808"/>
      <c r="U359" s="808"/>
      <c r="V359" s="42"/>
      <c r="W359" s="42"/>
      <c r="X359" s="42"/>
      <c r="Y359" s="478"/>
      <c r="Z359" s="478"/>
      <c r="AA359" s="478"/>
      <c r="AB359" s="478"/>
      <c r="AC359" s="478"/>
      <c r="AD359" s="478"/>
      <c r="AE359" s="478"/>
      <c r="AF359" s="478"/>
      <c r="AG359" s="478"/>
      <c r="AH359" s="478"/>
      <c r="AI359" s="478"/>
      <c r="AJ359" s="478"/>
      <c r="AK359" s="478"/>
      <c r="AL359" s="42"/>
    </row>
    <row r="360" spans="2:38" s="473" customFormat="1" ht="18" customHeight="1">
      <c r="B360" s="442"/>
      <c r="C360" s="442"/>
      <c r="D360" s="442" t="s">
        <v>1005</v>
      </c>
      <c r="E360" s="442"/>
      <c r="F360" s="442"/>
      <c r="G360" s="618"/>
      <c r="H360" s="618"/>
      <c r="I360" s="442"/>
      <c r="J360" s="442"/>
      <c r="K360" s="442"/>
      <c r="L360" s="442"/>
      <c r="M360" s="442"/>
      <c r="N360" s="442"/>
      <c r="O360" s="442"/>
      <c r="P360" s="442"/>
      <c r="Q360" s="442"/>
      <c r="R360" s="442"/>
      <c r="S360" s="442"/>
      <c r="T360" s="442"/>
      <c r="U360" s="442"/>
      <c r="V360" s="442"/>
      <c r="W360" s="442"/>
      <c r="X360" s="442"/>
      <c r="Y360" s="476"/>
      <c r="Z360" s="476"/>
      <c r="AA360" s="476"/>
      <c r="AB360" s="476"/>
      <c r="AC360" s="476"/>
      <c r="AD360" s="476"/>
      <c r="AE360" s="476"/>
      <c r="AF360" s="476"/>
      <c r="AG360" s="476"/>
      <c r="AH360" s="476"/>
      <c r="AI360" s="476"/>
      <c r="AJ360" s="476"/>
      <c r="AK360" s="476"/>
      <c r="AL360" s="442"/>
    </row>
    <row r="361" spans="2:38" s="473" customFormat="1" ht="18" customHeight="1">
      <c r="B361" s="442"/>
      <c r="C361" s="42"/>
      <c r="D361" s="442"/>
      <c r="E361" s="42"/>
      <c r="F361" s="42"/>
      <c r="G361" s="42"/>
      <c r="H361" s="42"/>
      <c r="I361" s="42"/>
      <c r="J361" s="42"/>
      <c r="K361" s="42"/>
      <c r="L361" s="42"/>
      <c r="M361" s="42"/>
      <c r="N361" s="42"/>
      <c r="O361" s="42"/>
      <c r="P361" s="42"/>
      <c r="Q361" s="42"/>
      <c r="R361" s="42"/>
      <c r="S361" s="42"/>
      <c r="T361" s="42"/>
      <c r="U361" s="42"/>
      <c r="V361" s="42"/>
      <c r="W361" s="42"/>
      <c r="X361" s="42"/>
      <c r="Y361" s="478"/>
      <c r="Z361" s="478"/>
      <c r="AA361" s="478"/>
      <c r="AB361" s="478"/>
      <c r="AC361" s="478"/>
      <c r="AD361" s="478"/>
      <c r="AE361" s="478"/>
      <c r="AF361" s="478"/>
      <c r="AG361" s="478"/>
      <c r="AH361" s="478"/>
      <c r="AI361" s="478"/>
      <c r="AJ361" s="478"/>
      <c r="AK361" s="478"/>
      <c r="AL361" s="42"/>
    </row>
    <row r="362" spans="2:38" s="473" customFormat="1" ht="20.100000000000001" customHeight="1">
      <c r="B362" s="442"/>
      <c r="C362" s="468" t="s">
        <v>1006</v>
      </c>
      <c r="D362" s="464"/>
      <c r="E362" s="464"/>
      <c r="F362" s="464"/>
      <c r="G362" s="464"/>
      <c r="H362" s="464"/>
      <c r="I362" s="464"/>
      <c r="J362" s="464"/>
      <c r="K362" s="464"/>
      <c r="L362" s="464"/>
      <c r="M362" s="464"/>
      <c r="N362" s="464"/>
      <c r="O362" s="464"/>
      <c r="P362" s="464"/>
      <c r="Q362" s="464"/>
      <c r="R362" s="464"/>
      <c r="S362" s="464"/>
      <c r="T362" s="464"/>
      <c r="U362" s="464"/>
      <c r="V362" s="42"/>
      <c r="W362" s="42"/>
      <c r="X362" s="42"/>
      <c r="Y362" s="478"/>
      <c r="Z362" s="478"/>
      <c r="AA362" s="478"/>
      <c r="AB362" s="478"/>
      <c r="AC362" s="478"/>
      <c r="AD362" s="478"/>
      <c r="AE362" s="478"/>
      <c r="AF362" s="478"/>
      <c r="AG362" s="478"/>
      <c r="AH362" s="478"/>
      <c r="AI362" s="478"/>
      <c r="AJ362" s="478"/>
      <c r="AK362" s="478"/>
      <c r="AL362" s="42"/>
    </row>
    <row r="363" spans="2:38" s="473" customFormat="1" ht="20.100000000000001" customHeight="1">
      <c r="B363" s="442"/>
      <c r="C363" s="42"/>
      <c r="D363" s="614" t="s">
        <v>369</v>
      </c>
      <c r="E363" s="615"/>
      <c r="F363" s="615"/>
      <c r="G363" s="615"/>
      <c r="H363" s="615"/>
      <c r="I363" s="615"/>
      <c r="J363" s="615"/>
      <c r="K363" s="615"/>
      <c r="L363" s="615"/>
      <c r="M363" s="615"/>
      <c r="N363" s="615"/>
      <c r="O363" s="616"/>
      <c r="P363" s="614" t="s">
        <v>992</v>
      </c>
      <c r="Q363" s="615"/>
      <c r="R363" s="615"/>
      <c r="S363" s="616"/>
      <c r="T363" s="42"/>
      <c r="U363" s="42"/>
      <c r="V363" s="42"/>
      <c r="W363" s="42"/>
      <c r="X363" s="42"/>
      <c r="Y363" s="478"/>
      <c r="Z363" s="478"/>
      <c r="AA363" s="478"/>
      <c r="AB363" s="478"/>
      <c r="AC363" s="478"/>
      <c r="AD363" s="478"/>
      <c r="AE363" s="478"/>
      <c r="AF363" s="478"/>
      <c r="AG363" s="478"/>
      <c r="AH363" s="478"/>
      <c r="AI363" s="478"/>
      <c r="AJ363" s="463"/>
      <c r="AK363" s="463"/>
      <c r="AL363" s="464"/>
    </row>
    <row r="364" spans="2:38" s="473" customFormat="1" ht="20.100000000000001" customHeight="1">
      <c r="B364" s="442"/>
      <c r="C364" s="396"/>
      <c r="D364" s="402" t="s">
        <v>1002</v>
      </c>
      <c r="E364" s="561"/>
      <c r="F364" s="561"/>
      <c r="G364" s="561"/>
      <c r="H364" s="561"/>
      <c r="I364" s="561"/>
      <c r="J364" s="561"/>
      <c r="K364" s="561"/>
      <c r="L364" s="561"/>
      <c r="M364" s="561"/>
      <c r="N364" s="561"/>
      <c r="O364" s="403"/>
      <c r="P364" s="832" t="s">
        <v>361</v>
      </c>
      <c r="Q364" s="908"/>
      <c r="R364" s="908"/>
      <c r="S364" s="833"/>
      <c r="T364" s="42"/>
      <c r="U364" s="42"/>
      <c r="V364" s="42"/>
      <c r="W364" s="42"/>
      <c r="X364" s="42"/>
      <c r="Y364" s="478"/>
      <c r="Z364" s="478"/>
      <c r="AA364" s="478"/>
      <c r="AB364" s="478"/>
      <c r="AC364" s="478"/>
      <c r="AD364" s="478"/>
      <c r="AE364" s="478"/>
      <c r="AF364" s="478"/>
      <c r="AG364" s="478"/>
      <c r="AH364" s="478"/>
      <c r="AI364" s="478"/>
      <c r="AJ364" s="463"/>
      <c r="AK364" s="463"/>
      <c r="AL364" s="464"/>
    </row>
    <row r="365" spans="2:38" s="473" customFormat="1" ht="20.100000000000001" customHeight="1">
      <c r="B365" s="442"/>
      <c r="C365" s="396"/>
      <c r="D365" s="607" t="s">
        <v>1003</v>
      </c>
      <c r="E365" s="608"/>
      <c r="F365" s="605" t="s">
        <v>973</v>
      </c>
      <c r="G365" s="800"/>
      <c r="H365" s="800"/>
      <c r="I365" s="800"/>
      <c r="J365" s="800"/>
      <c r="K365" s="800"/>
      <c r="L365" s="800"/>
      <c r="M365" s="800"/>
      <c r="N365" s="800"/>
      <c r="O365" s="606" t="s">
        <v>975</v>
      </c>
      <c r="P365" s="619"/>
      <c r="Q365" s="620"/>
      <c r="R365" s="620"/>
      <c r="S365" s="621"/>
      <c r="T365" s="42"/>
      <c r="U365" s="42"/>
      <c r="V365" s="42"/>
      <c r="W365" s="42"/>
      <c r="X365" s="42"/>
      <c r="Y365" s="478"/>
      <c r="Z365" s="478"/>
      <c r="AA365" s="478"/>
      <c r="AB365" s="478"/>
      <c r="AC365" s="478"/>
      <c r="AD365" s="478"/>
      <c r="AE365" s="478"/>
      <c r="AF365" s="478"/>
      <c r="AG365" s="478"/>
      <c r="AH365" s="478"/>
      <c r="AI365" s="478"/>
      <c r="AJ365" s="463"/>
      <c r="AK365" s="463"/>
      <c r="AL365" s="464"/>
    </row>
    <row r="366" spans="2:38" s="473" customFormat="1" ht="10.5" customHeight="1">
      <c r="B366" s="442"/>
      <c r="C366" s="396"/>
      <c r="D366" s="396"/>
      <c r="E366" s="396"/>
      <c r="F366" s="546"/>
      <c r="G366" s="612"/>
      <c r="H366" s="612"/>
      <c r="I366" s="612"/>
      <c r="J366" s="612"/>
      <c r="K366" s="612"/>
      <c r="L366" s="612"/>
      <c r="M366" s="612"/>
      <c r="N366" s="612"/>
      <c r="O366" s="546"/>
      <c r="P366" s="546"/>
      <c r="Q366" s="546"/>
      <c r="R366" s="546"/>
      <c r="S366" s="546"/>
      <c r="T366" s="42"/>
      <c r="U366" s="42"/>
      <c r="V366" s="42"/>
      <c r="W366" s="42"/>
      <c r="X366" s="42"/>
      <c r="Y366" s="478"/>
      <c r="Z366" s="478"/>
      <c r="AA366" s="478"/>
      <c r="AB366" s="478"/>
      <c r="AC366" s="478"/>
      <c r="AD366" s="478"/>
      <c r="AE366" s="478"/>
      <c r="AF366" s="478"/>
      <c r="AG366" s="478"/>
      <c r="AH366" s="478"/>
      <c r="AI366" s="478"/>
      <c r="AJ366" s="463"/>
      <c r="AK366" s="463"/>
      <c r="AL366" s="464"/>
    </row>
    <row r="367" spans="2:38" s="473" customFormat="1" ht="20.100000000000001" customHeight="1">
      <c r="B367" s="442"/>
      <c r="C367" s="464" t="s">
        <v>1007</v>
      </c>
      <c r="D367" s="464"/>
      <c r="E367" s="464"/>
      <c r="F367" s="464"/>
      <c r="G367" s="464"/>
      <c r="H367" s="464"/>
      <c r="I367" s="464"/>
      <c r="J367" s="464"/>
      <c r="K367" s="464"/>
      <c r="L367" s="464"/>
      <c r="M367" s="464"/>
      <c r="N367" s="464"/>
      <c r="O367" s="464"/>
      <c r="P367" s="464"/>
      <c r="Q367" s="464"/>
      <c r="R367" s="464"/>
      <c r="S367" s="464"/>
      <c r="T367" s="464"/>
      <c r="U367" s="464"/>
      <c r="V367" s="464"/>
      <c r="W367" s="464"/>
      <c r="X367" s="464"/>
      <c r="Y367" s="463"/>
      <c r="Z367" s="463"/>
      <c r="AA367" s="463"/>
      <c r="AB367" s="463"/>
      <c r="AC367" s="463"/>
      <c r="AD367" s="463"/>
      <c r="AE367" s="463"/>
      <c r="AF367" s="463"/>
      <c r="AG367" s="463"/>
      <c r="AH367" s="463"/>
      <c r="AI367" s="463"/>
      <c r="AJ367" s="478"/>
      <c r="AK367" s="478"/>
      <c r="AL367" s="42"/>
    </row>
    <row r="368" spans="2:38" s="473" customFormat="1" ht="20.100000000000001" customHeight="1">
      <c r="B368" s="442"/>
      <c r="C368" s="42"/>
      <c r="D368" s="614" t="s">
        <v>369</v>
      </c>
      <c r="E368" s="615"/>
      <c r="F368" s="615"/>
      <c r="G368" s="615"/>
      <c r="H368" s="615"/>
      <c r="I368" s="615"/>
      <c r="J368" s="615"/>
      <c r="K368" s="615"/>
      <c r="L368" s="615"/>
      <c r="M368" s="615"/>
      <c r="N368" s="615"/>
      <c r="O368" s="616"/>
      <c r="P368" s="614" t="s">
        <v>992</v>
      </c>
      <c r="Q368" s="615"/>
      <c r="R368" s="615"/>
      <c r="S368" s="616"/>
      <c r="T368" s="42"/>
      <c r="U368" s="42"/>
      <c r="V368" s="42"/>
      <c r="W368" s="42"/>
      <c r="X368" s="42"/>
      <c r="Y368" s="478"/>
      <c r="Z368" s="478"/>
      <c r="AA368" s="478"/>
      <c r="AB368" s="478"/>
      <c r="AC368" s="478"/>
      <c r="AD368" s="478"/>
      <c r="AE368" s="478"/>
      <c r="AF368" s="478"/>
      <c r="AG368" s="478"/>
      <c r="AH368" s="478"/>
      <c r="AI368" s="478"/>
      <c r="AJ368" s="463"/>
      <c r="AK368" s="463"/>
      <c r="AL368" s="464"/>
    </row>
    <row r="369" spans="2:66" s="473" customFormat="1" ht="20.100000000000001" customHeight="1">
      <c r="B369" s="442"/>
      <c r="C369" s="42"/>
      <c r="D369" s="402" t="s">
        <v>1004</v>
      </c>
      <c r="E369" s="561"/>
      <c r="F369" s="561"/>
      <c r="G369" s="561"/>
      <c r="H369" s="561"/>
      <c r="I369" s="561"/>
      <c r="J369" s="561"/>
      <c r="K369" s="561"/>
      <c r="L369" s="561"/>
      <c r="M369" s="561"/>
      <c r="N369" s="561"/>
      <c r="O369" s="403"/>
      <c r="P369" s="832" t="s">
        <v>361</v>
      </c>
      <c r="Q369" s="908"/>
      <c r="R369" s="908"/>
      <c r="S369" s="833"/>
      <c r="T369" s="42"/>
      <c r="U369" s="42"/>
      <c r="V369" s="42"/>
      <c r="W369" s="42"/>
      <c r="X369" s="42"/>
      <c r="Y369" s="478"/>
      <c r="Z369" s="478"/>
      <c r="AA369" s="478"/>
      <c r="AB369" s="478"/>
      <c r="AC369" s="478"/>
      <c r="AD369" s="478"/>
      <c r="AE369" s="478"/>
      <c r="AF369" s="478"/>
      <c r="AG369" s="478"/>
      <c r="AH369" s="478"/>
      <c r="AI369" s="478"/>
      <c r="AJ369" s="478"/>
      <c r="AK369" s="478"/>
      <c r="AL369" s="42"/>
    </row>
    <row r="370" spans="2:66" s="473" customFormat="1" ht="20.100000000000001" customHeight="1">
      <c r="B370" s="442"/>
      <c r="C370" s="42"/>
      <c r="D370" s="607" t="s">
        <v>1003</v>
      </c>
      <c r="E370" s="608"/>
      <c r="F370" s="605" t="s">
        <v>973</v>
      </c>
      <c r="G370" s="800"/>
      <c r="H370" s="800"/>
      <c r="I370" s="800"/>
      <c r="J370" s="800"/>
      <c r="K370" s="800"/>
      <c r="L370" s="800"/>
      <c r="M370" s="800"/>
      <c r="N370" s="800"/>
      <c r="O370" s="606" t="s">
        <v>975</v>
      </c>
      <c r="P370" s="619"/>
      <c r="Q370" s="620"/>
      <c r="R370" s="620"/>
      <c r="S370" s="621"/>
      <c r="T370" s="42"/>
      <c r="U370" s="42"/>
      <c r="V370" s="42"/>
      <c r="W370" s="42"/>
      <c r="X370" s="42"/>
      <c r="Y370" s="478"/>
      <c r="Z370" s="478"/>
      <c r="AA370" s="478"/>
      <c r="AB370" s="478"/>
      <c r="AC370" s="478"/>
      <c r="AD370" s="478"/>
      <c r="AE370" s="478"/>
      <c r="AF370" s="478"/>
      <c r="AG370" s="478"/>
      <c r="AH370" s="478"/>
      <c r="AI370" s="478"/>
      <c r="AJ370" s="478"/>
      <c r="AK370" s="478"/>
      <c r="AL370" s="42"/>
    </row>
    <row r="371" spans="2:66" s="473" customFormat="1" ht="20.100000000000001" customHeight="1">
      <c r="B371" s="476"/>
      <c r="C371" s="478"/>
      <c r="D371" s="479"/>
      <c r="E371" s="479"/>
      <c r="F371" s="480"/>
      <c r="G371" s="801"/>
      <c r="H371" s="801"/>
      <c r="I371" s="801"/>
      <c r="J371" s="801"/>
      <c r="K371" s="801"/>
      <c r="L371" s="801"/>
      <c r="M371" s="801"/>
      <c r="N371" s="801"/>
      <c r="O371" s="480"/>
      <c r="P371" s="481"/>
      <c r="Q371" s="481"/>
      <c r="R371" s="481"/>
      <c r="S371" s="481"/>
      <c r="T371" s="478"/>
      <c r="U371" s="478"/>
      <c r="V371" s="478"/>
      <c r="W371" s="478"/>
      <c r="X371" s="478"/>
      <c r="Y371" s="478"/>
      <c r="Z371" s="478"/>
      <c r="AA371" s="478"/>
      <c r="AB371" s="478"/>
      <c r="AC371" s="478"/>
      <c r="AD371" s="478"/>
      <c r="AE371" s="478"/>
      <c r="AF371" s="478"/>
      <c r="AG371" s="478"/>
      <c r="AH371" s="478"/>
      <c r="AI371" s="478"/>
      <c r="AJ371" s="478"/>
      <c r="AK371" s="478"/>
      <c r="AL371" s="42"/>
    </row>
    <row r="372" spans="2:66" s="113" customFormat="1" ht="20.100000000000001" customHeight="1">
      <c r="B372" s="4"/>
      <c r="C372" s="3" t="s">
        <v>1008</v>
      </c>
      <c r="D372" s="16"/>
      <c r="E372" s="16"/>
      <c r="F372" s="16"/>
      <c r="G372" s="16"/>
      <c r="H372" s="16"/>
      <c r="I372" s="16"/>
      <c r="J372" s="16"/>
      <c r="K372" s="16"/>
      <c r="L372" s="16"/>
      <c r="M372" s="16"/>
      <c r="N372" s="16"/>
      <c r="O372" s="16"/>
      <c r="P372" s="16"/>
      <c r="Q372" s="16"/>
      <c r="R372" s="16"/>
      <c r="S372" s="16"/>
      <c r="T372" s="16"/>
      <c r="U372" s="16"/>
      <c r="V372" s="16"/>
      <c r="W372" s="16"/>
      <c r="X372" s="16"/>
      <c r="Y372" s="16"/>
      <c r="Z372" s="16"/>
      <c r="AA372" s="16"/>
      <c r="AB372" s="16"/>
      <c r="AC372" s="16"/>
      <c r="AD372" s="16"/>
      <c r="AE372" s="16"/>
      <c r="AF372" s="16"/>
      <c r="AG372" s="16"/>
      <c r="AH372" s="16"/>
      <c r="AI372" s="16"/>
      <c r="AJ372" s="4"/>
      <c r="AK372" s="17"/>
      <c r="AL372" s="176"/>
      <c r="AM372" s="4"/>
      <c r="AN372" s="118"/>
      <c r="AO372" s="118"/>
      <c r="AP372" s="118"/>
      <c r="AQ372" s="118"/>
      <c r="AR372" s="118"/>
      <c r="AS372" s="118"/>
      <c r="AT372" s="118"/>
      <c r="AU372" s="118"/>
      <c r="AV372" s="118"/>
      <c r="AW372" s="118"/>
      <c r="AX372" s="118"/>
      <c r="AY372" s="118"/>
      <c r="AZ372" s="118"/>
      <c r="BA372" s="118"/>
      <c r="BB372" s="118"/>
      <c r="BC372" s="118"/>
      <c r="BD372" s="118"/>
      <c r="BE372" s="118"/>
      <c r="BF372" s="118"/>
      <c r="BG372" s="118"/>
      <c r="BH372" s="118"/>
      <c r="BI372" s="118"/>
      <c r="BJ372" s="118"/>
      <c r="BK372" s="118"/>
      <c r="BL372" s="118"/>
      <c r="BM372" s="118"/>
      <c r="BN372" s="118"/>
    </row>
    <row r="373" spans="2:66" s="114" customFormat="1" ht="20.100000000000001" customHeight="1">
      <c r="B373" s="16"/>
      <c r="C373" s="1261" t="s">
        <v>241</v>
      </c>
      <c r="D373" s="856" t="s">
        <v>79</v>
      </c>
      <c r="E373" s="1008"/>
      <c r="F373" s="1008"/>
      <c r="G373" s="1009"/>
      <c r="H373" s="856" t="s">
        <v>367</v>
      </c>
      <c r="I373" s="1008"/>
      <c r="J373" s="1008"/>
      <c r="K373" s="1009"/>
      <c r="L373" s="1283" t="s">
        <v>208</v>
      </c>
      <c r="M373" s="1284"/>
      <c r="N373" s="144" t="s">
        <v>366</v>
      </c>
      <c r="O373" s="145"/>
      <c r="P373" s="145"/>
      <c r="Q373" s="145"/>
      <c r="R373" s="145"/>
      <c r="S373" s="145"/>
      <c r="T373" s="145"/>
      <c r="U373" s="145"/>
      <c r="V373" s="145"/>
      <c r="W373" s="145"/>
      <c r="X373" s="145"/>
      <c r="Y373" s="146"/>
      <c r="Z373" s="144" t="s">
        <v>368</v>
      </c>
      <c r="AA373" s="145"/>
      <c r="AB373" s="145"/>
      <c r="AC373" s="145"/>
      <c r="AD373" s="145"/>
      <c r="AE373" s="145"/>
      <c r="AF373" s="145"/>
      <c r="AG373" s="145"/>
      <c r="AH373" s="145"/>
      <c r="AI373" s="145"/>
      <c r="AJ373" s="145"/>
      <c r="AK373" s="146"/>
      <c r="AL373" s="176"/>
      <c r="AM373" s="16"/>
      <c r="AN373" s="117"/>
      <c r="AO373" s="117"/>
      <c r="AP373" s="117"/>
      <c r="AQ373" s="117"/>
      <c r="AR373" s="117"/>
      <c r="AS373" s="117"/>
      <c r="AT373" s="117"/>
      <c r="AU373" s="117"/>
      <c r="AV373" s="117"/>
      <c r="AW373" s="117"/>
      <c r="AX373" s="117"/>
      <c r="AY373" s="117"/>
      <c r="AZ373" s="117"/>
      <c r="BA373" s="117"/>
      <c r="BB373" s="117"/>
      <c r="BC373" s="117"/>
      <c r="BD373" s="117"/>
      <c r="BE373" s="117"/>
      <c r="BF373" s="117"/>
      <c r="BG373" s="117"/>
      <c r="BH373" s="117"/>
      <c r="BI373" s="117"/>
      <c r="BJ373" s="117"/>
      <c r="BK373" s="117"/>
      <c r="BL373" s="117"/>
      <c r="BM373" s="117"/>
      <c r="BN373" s="117"/>
    </row>
    <row r="374" spans="2:66" s="114" customFormat="1" ht="20.100000000000001" customHeight="1">
      <c r="B374" s="16"/>
      <c r="C374" s="1262"/>
      <c r="D374" s="1267"/>
      <c r="E374" s="1268"/>
      <c r="F374" s="1268"/>
      <c r="G374" s="1269"/>
      <c r="H374" s="1267"/>
      <c r="I374" s="1268"/>
      <c r="J374" s="1268"/>
      <c r="K374" s="1269"/>
      <c r="L374" s="1283"/>
      <c r="M374" s="1284"/>
      <c r="N374" s="856" t="s">
        <v>155</v>
      </c>
      <c r="O374" s="1008"/>
      <c r="P374" s="1008"/>
      <c r="Q374" s="1009"/>
      <c r="R374" s="1250" t="s">
        <v>156</v>
      </c>
      <c r="S374" s="1251"/>
      <c r="T374" s="1251"/>
      <c r="U374" s="1252"/>
      <c r="V374" s="1250" t="s">
        <v>334</v>
      </c>
      <c r="W374" s="1251"/>
      <c r="X374" s="1251"/>
      <c r="Y374" s="1252"/>
      <c r="Z374" s="154" t="s">
        <v>362</v>
      </c>
      <c r="AA374" s="155"/>
      <c r="AB374" s="155"/>
      <c r="AC374" s="156"/>
      <c r="AD374" s="154" t="s">
        <v>363</v>
      </c>
      <c r="AE374" s="155"/>
      <c r="AF374" s="155"/>
      <c r="AG374" s="156"/>
      <c r="AH374" s="157" t="s">
        <v>365</v>
      </c>
      <c r="AI374" s="158"/>
      <c r="AJ374" s="158"/>
      <c r="AK374" s="159"/>
      <c r="AL374" s="176"/>
      <c r="AM374" s="16"/>
      <c r="AN374" s="117"/>
      <c r="AO374" s="117"/>
      <c r="AP374" s="117"/>
      <c r="AQ374" s="117"/>
      <c r="AR374" s="117"/>
      <c r="AS374" s="117"/>
      <c r="AT374" s="117"/>
      <c r="AU374" s="117"/>
      <c r="AV374" s="117"/>
      <c r="AW374" s="117"/>
      <c r="AX374" s="117"/>
      <c r="AY374" s="117"/>
      <c r="AZ374" s="117"/>
      <c r="BA374" s="117"/>
      <c r="BB374" s="117"/>
      <c r="BC374" s="117"/>
      <c r="BD374" s="117"/>
      <c r="BE374" s="117"/>
      <c r="BF374" s="117"/>
      <c r="BG374" s="117"/>
      <c r="BH374" s="117"/>
      <c r="BI374" s="117"/>
      <c r="BJ374" s="117"/>
      <c r="BK374" s="117"/>
      <c r="BL374" s="117"/>
      <c r="BM374" s="117"/>
      <c r="BN374" s="117"/>
    </row>
    <row r="375" spans="2:66" s="113" customFormat="1" ht="20.100000000000001" customHeight="1">
      <c r="B375" s="4"/>
      <c r="C375" s="1262"/>
      <c r="D375" s="1002"/>
      <c r="E375" s="1003"/>
      <c r="F375" s="1003"/>
      <c r="G375" s="1010"/>
      <c r="H375" s="1002"/>
      <c r="I375" s="1003"/>
      <c r="J375" s="1003"/>
      <c r="K375" s="1010"/>
      <c r="L375" s="1283"/>
      <c r="M375" s="1284"/>
      <c r="N375" s="1002"/>
      <c r="O375" s="1003"/>
      <c r="P375" s="1003"/>
      <c r="Q375" s="1010"/>
      <c r="R375" s="147" t="s">
        <v>335</v>
      </c>
      <c r="S375" s="147"/>
      <c r="T375" s="147"/>
      <c r="U375" s="147"/>
      <c r="V375" s="147" t="s">
        <v>335</v>
      </c>
      <c r="W375" s="147"/>
      <c r="X375" s="147"/>
      <c r="Y375" s="147"/>
      <c r="Z375" s="147" t="s">
        <v>226</v>
      </c>
      <c r="AA375" s="147"/>
      <c r="AB375" s="147"/>
      <c r="AC375" s="147"/>
      <c r="AD375" s="160" t="s">
        <v>227</v>
      </c>
      <c r="AE375" s="160"/>
      <c r="AF375" s="160"/>
      <c r="AG375" s="160"/>
      <c r="AH375" s="1260" t="s">
        <v>364</v>
      </c>
      <c r="AI375" s="1260"/>
      <c r="AJ375" s="1260"/>
      <c r="AK375" s="1260"/>
      <c r="AL375" s="176"/>
      <c r="AM375" s="4"/>
      <c r="AN375" s="118"/>
      <c r="AO375" s="118"/>
      <c r="AP375" s="118"/>
      <c r="AQ375" s="118"/>
      <c r="AR375" s="118"/>
      <c r="AS375" s="118"/>
      <c r="AT375" s="118"/>
      <c r="AU375" s="118"/>
      <c r="AV375" s="118"/>
      <c r="AW375" s="118"/>
      <c r="AX375" s="118"/>
      <c r="AY375" s="118"/>
      <c r="AZ375" s="118"/>
      <c r="BA375" s="118"/>
      <c r="BB375" s="118"/>
      <c r="BC375" s="118"/>
      <c r="BD375" s="118"/>
      <c r="BE375" s="118"/>
      <c r="BF375" s="118"/>
      <c r="BG375" s="118"/>
      <c r="BH375" s="118"/>
      <c r="BI375" s="118"/>
      <c r="BJ375" s="118"/>
      <c r="BK375" s="118"/>
      <c r="BL375" s="118"/>
      <c r="BM375" s="118"/>
      <c r="BN375" s="118"/>
    </row>
    <row r="376" spans="2:66" s="113" customFormat="1" ht="20.100000000000001" customHeight="1">
      <c r="B376" s="4"/>
      <c r="C376" s="1292" t="s">
        <v>297</v>
      </c>
      <c r="D376" s="1017" t="s">
        <v>126</v>
      </c>
      <c r="E376" s="1018"/>
      <c r="F376" s="1018"/>
      <c r="G376" s="1019"/>
      <c r="H376" s="1017" t="s">
        <v>196</v>
      </c>
      <c r="I376" s="1018"/>
      <c r="J376" s="1018"/>
      <c r="K376" s="1019"/>
      <c r="L376" s="1255" t="s">
        <v>167</v>
      </c>
      <c r="M376" s="1256"/>
      <c r="N376" s="1246" t="s">
        <v>166</v>
      </c>
      <c r="O376" s="1247"/>
      <c r="P376" s="1247"/>
      <c r="Q376" s="1290" t="s">
        <v>157</v>
      </c>
      <c r="R376" s="1288" t="s">
        <v>869</v>
      </c>
      <c r="S376" s="1289"/>
      <c r="T376" s="1289"/>
      <c r="U376" s="1289"/>
      <c r="V376" s="1288" t="s">
        <v>869</v>
      </c>
      <c r="W376" s="1289"/>
      <c r="X376" s="1289"/>
      <c r="Y376" s="1289"/>
      <c r="Z376" s="1253" t="s">
        <v>165</v>
      </c>
      <c r="AA376" s="1254"/>
      <c r="AB376" s="1254"/>
      <c r="AC376" s="133" t="s">
        <v>157</v>
      </c>
      <c r="AD376" s="1253" t="s">
        <v>165</v>
      </c>
      <c r="AE376" s="1254"/>
      <c r="AF376" s="1254"/>
      <c r="AG376" s="133" t="s">
        <v>157</v>
      </c>
      <c r="AH376" s="1253" t="s">
        <v>165</v>
      </c>
      <c r="AI376" s="1254"/>
      <c r="AJ376" s="1254"/>
      <c r="AK376" s="133" t="s">
        <v>157</v>
      </c>
      <c r="AL376" s="176"/>
      <c r="AM376" s="4"/>
      <c r="AN376" s="118"/>
      <c r="AO376" s="118"/>
      <c r="AP376" s="118"/>
      <c r="AQ376" s="118"/>
      <c r="AR376" s="118"/>
      <c r="AS376" s="118"/>
      <c r="AT376" s="118"/>
      <c r="AU376" s="118"/>
      <c r="AV376" s="118"/>
      <c r="AW376" s="118"/>
      <c r="AX376" s="118"/>
      <c r="AY376" s="118"/>
      <c r="AZ376" s="118"/>
      <c r="BA376" s="118"/>
      <c r="BB376" s="118"/>
      <c r="BC376" s="118"/>
      <c r="BD376" s="118"/>
      <c r="BE376" s="118"/>
      <c r="BF376" s="118"/>
      <c r="BG376" s="118"/>
      <c r="BH376" s="118"/>
      <c r="BI376" s="118"/>
      <c r="BJ376" s="118"/>
      <c r="BK376" s="118"/>
      <c r="BL376" s="118"/>
      <c r="BM376" s="118"/>
      <c r="BN376" s="118"/>
    </row>
    <row r="377" spans="2:66" s="113" customFormat="1" ht="20.100000000000001" customHeight="1">
      <c r="B377" s="4"/>
      <c r="C377" s="1293"/>
      <c r="D377" s="1020"/>
      <c r="E377" s="1021"/>
      <c r="F377" s="1021"/>
      <c r="G377" s="1022"/>
      <c r="H377" s="1020"/>
      <c r="I377" s="1021"/>
      <c r="J377" s="1021"/>
      <c r="K377" s="1022"/>
      <c r="L377" s="1257"/>
      <c r="M377" s="1258"/>
      <c r="N377" s="1248"/>
      <c r="O377" s="1249"/>
      <c r="P377" s="1249"/>
      <c r="Q377" s="1291"/>
      <c r="R377" s="1253" t="s">
        <v>164</v>
      </c>
      <c r="S377" s="1254"/>
      <c r="T377" s="1254"/>
      <c r="U377" s="133" t="s">
        <v>157</v>
      </c>
      <c r="V377" s="1253" t="s">
        <v>164</v>
      </c>
      <c r="W377" s="1254"/>
      <c r="X377" s="1254"/>
      <c r="Y377" s="133" t="s">
        <v>157</v>
      </c>
      <c r="Z377" s="1253" t="s">
        <v>165</v>
      </c>
      <c r="AA377" s="1254"/>
      <c r="AB377" s="1254"/>
      <c r="AC377" s="133" t="s">
        <v>157</v>
      </c>
      <c r="AD377" s="1253" t="s">
        <v>165</v>
      </c>
      <c r="AE377" s="1254"/>
      <c r="AF377" s="1254"/>
      <c r="AG377" s="133" t="s">
        <v>157</v>
      </c>
      <c r="AH377" s="1298"/>
      <c r="AI377" s="1254"/>
      <c r="AJ377" s="1254"/>
      <c r="AK377" s="133" t="s">
        <v>157</v>
      </c>
      <c r="AL377" s="176"/>
      <c r="AM377" s="4"/>
      <c r="AN377" s="118"/>
      <c r="AO377" s="118"/>
      <c r="AP377" s="118"/>
      <c r="AQ377" s="118"/>
      <c r="AR377" s="118"/>
      <c r="AS377" s="118"/>
      <c r="AT377" s="118"/>
      <c r="AU377" s="118"/>
      <c r="AV377" s="118"/>
      <c r="AW377" s="118"/>
      <c r="AX377" s="118"/>
      <c r="AY377" s="118"/>
      <c r="AZ377" s="118"/>
      <c r="BA377" s="118"/>
      <c r="BB377" s="118"/>
      <c r="BC377" s="118"/>
      <c r="BD377" s="118"/>
      <c r="BE377" s="118"/>
      <c r="BF377" s="118"/>
      <c r="BG377" s="118"/>
      <c r="BH377" s="118"/>
      <c r="BI377" s="118"/>
      <c r="BJ377" s="118"/>
      <c r="BK377" s="118"/>
      <c r="BL377" s="118"/>
      <c r="BM377" s="118"/>
      <c r="BN377" s="118"/>
    </row>
    <row r="378" spans="2:66" s="113" customFormat="1" ht="20.100000000000001" customHeight="1">
      <c r="B378" s="4"/>
      <c r="C378" s="1286">
        <f>+C374+1</f>
        <v>1</v>
      </c>
      <c r="D378" s="775"/>
      <c r="E378" s="776"/>
      <c r="F378" s="776"/>
      <c r="G378" s="777"/>
      <c r="H378" s="775"/>
      <c r="I378" s="776"/>
      <c r="J378" s="776"/>
      <c r="K378" s="777"/>
      <c r="L378" s="778" t="s">
        <v>310</v>
      </c>
      <c r="M378" s="779"/>
      <c r="N378" s="784"/>
      <c r="O378" s="785"/>
      <c r="P378" s="785"/>
      <c r="Q378" s="782" t="s">
        <v>157</v>
      </c>
      <c r="R378" s="775" t="s">
        <v>163</v>
      </c>
      <c r="S378" s="776"/>
      <c r="T378" s="776"/>
      <c r="U378" s="777"/>
      <c r="V378" s="775" t="s">
        <v>163</v>
      </c>
      <c r="W378" s="776"/>
      <c r="X378" s="776"/>
      <c r="Y378" s="777"/>
      <c r="Z378" s="770"/>
      <c r="AA378" s="771"/>
      <c r="AB378" s="771"/>
      <c r="AC378" s="132" t="s">
        <v>157</v>
      </c>
      <c r="AD378" s="770"/>
      <c r="AE378" s="771"/>
      <c r="AF378" s="771"/>
      <c r="AG378" s="132" t="s">
        <v>157</v>
      </c>
      <c r="AH378" s="770"/>
      <c r="AI378" s="771"/>
      <c r="AJ378" s="771"/>
      <c r="AK378" s="132" t="s">
        <v>157</v>
      </c>
      <c r="AL378" s="176"/>
      <c r="AM378" s="4"/>
      <c r="AN378" s="118"/>
      <c r="AO378" s="118"/>
      <c r="AP378" s="118"/>
      <c r="AQ378" s="118"/>
      <c r="AR378" s="118"/>
      <c r="AS378" s="118"/>
      <c r="AT378" s="118"/>
      <c r="AU378" s="118"/>
      <c r="AV378" s="118"/>
      <c r="AW378" s="118"/>
      <c r="AX378" s="118"/>
      <c r="AY378" s="118"/>
      <c r="AZ378" s="118"/>
      <c r="BA378" s="118"/>
      <c r="BB378" s="118"/>
      <c r="BC378" s="118"/>
      <c r="BD378" s="118"/>
      <c r="BE378" s="118"/>
      <c r="BF378" s="118"/>
      <c r="BG378" s="118"/>
      <c r="BH378" s="118"/>
      <c r="BI378" s="118"/>
      <c r="BJ378" s="118"/>
      <c r="BK378" s="118"/>
      <c r="BL378" s="118"/>
      <c r="BM378" s="118"/>
      <c r="BN378" s="118"/>
    </row>
    <row r="379" spans="2:66" s="113" customFormat="1" ht="20.100000000000001" customHeight="1">
      <c r="B379" s="4"/>
      <c r="C379" s="1285"/>
      <c r="D379" s="996"/>
      <c r="E379" s="997"/>
      <c r="F379" s="997"/>
      <c r="G379" s="998"/>
      <c r="H379" s="996"/>
      <c r="I379" s="997"/>
      <c r="J379" s="997"/>
      <c r="K379" s="998"/>
      <c r="L379" s="780"/>
      <c r="M379" s="781"/>
      <c r="N379" s="786"/>
      <c r="O379" s="787"/>
      <c r="P379" s="787"/>
      <c r="Q379" s="783"/>
      <c r="R379" s="770"/>
      <c r="S379" s="771"/>
      <c r="T379" s="771"/>
      <c r="U379" s="132" t="s">
        <v>157</v>
      </c>
      <c r="V379" s="770"/>
      <c r="W379" s="771"/>
      <c r="X379" s="771"/>
      <c r="Y379" s="132" t="s">
        <v>157</v>
      </c>
      <c r="Z379" s="770"/>
      <c r="AA379" s="771"/>
      <c r="AB379" s="771"/>
      <c r="AC379" s="132" t="s">
        <v>157</v>
      </c>
      <c r="AD379" s="770"/>
      <c r="AE379" s="771"/>
      <c r="AF379" s="771"/>
      <c r="AG379" s="132" t="s">
        <v>157</v>
      </c>
      <c r="AH379" s="770"/>
      <c r="AI379" s="771"/>
      <c r="AJ379" s="771"/>
      <c r="AK379" s="132" t="s">
        <v>157</v>
      </c>
      <c r="AL379" s="176"/>
      <c r="AM379" s="4"/>
      <c r="AN379" s="118"/>
      <c r="AO379" s="118"/>
      <c r="AP379" s="118"/>
      <c r="AQ379" s="118"/>
      <c r="AR379" s="118"/>
      <c r="AS379" s="118"/>
      <c r="AT379" s="118"/>
      <c r="AU379" s="118"/>
      <c r="AV379" s="118"/>
      <c r="AW379" s="118"/>
      <c r="AX379" s="118"/>
      <c r="AY379" s="118"/>
      <c r="AZ379" s="118"/>
      <c r="BA379" s="118"/>
      <c r="BB379" s="118"/>
      <c r="BC379" s="118"/>
      <c r="BD379" s="118"/>
      <c r="BE379" s="118"/>
      <c r="BF379" s="118"/>
      <c r="BG379" s="118"/>
      <c r="BH379" s="118"/>
      <c r="BI379" s="118"/>
      <c r="BJ379" s="118"/>
      <c r="BK379" s="118"/>
      <c r="BL379" s="118"/>
      <c r="BM379" s="118"/>
      <c r="BN379" s="118"/>
    </row>
    <row r="380" spans="2:66" s="114" customFormat="1" ht="20.100000000000001" customHeight="1">
      <c r="B380" s="16"/>
      <c r="C380" s="1286">
        <f>+C378+1</f>
        <v>2</v>
      </c>
      <c r="D380" s="775"/>
      <c r="E380" s="776"/>
      <c r="F380" s="776"/>
      <c r="G380" s="777"/>
      <c r="H380" s="775"/>
      <c r="I380" s="776"/>
      <c r="J380" s="776"/>
      <c r="K380" s="777"/>
      <c r="L380" s="778" t="s">
        <v>310</v>
      </c>
      <c r="M380" s="779"/>
      <c r="N380" s="784"/>
      <c r="O380" s="785"/>
      <c r="P380" s="785"/>
      <c r="Q380" s="782" t="s">
        <v>157</v>
      </c>
      <c r="R380" s="775" t="s">
        <v>163</v>
      </c>
      <c r="S380" s="776"/>
      <c r="T380" s="776"/>
      <c r="U380" s="777"/>
      <c r="V380" s="775" t="s">
        <v>163</v>
      </c>
      <c r="W380" s="776"/>
      <c r="X380" s="776"/>
      <c r="Y380" s="777"/>
      <c r="Z380" s="770"/>
      <c r="AA380" s="771"/>
      <c r="AB380" s="771"/>
      <c r="AC380" s="132" t="s">
        <v>157</v>
      </c>
      <c r="AD380" s="770"/>
      <c r="AE380" s="771"/>
      <c r="AF380" s="771"/>
      <c r="AG380" s="132" t="s">
        <v>157</v>
      </c>
      <c r="AH380" s="770"/>
      <c r="AI380" s="771"/>
      <c r="AJ380" s="771"/>
      <c r="AK380" s="132" t="s">
        <v>157</v>
      </c>
      <c r="AL380" s="176"/>
      <c r="AM380" s="16"/>
      <c r="AN380" s="117"/>
      <c r="AO380" s="117"/>
      <c r="AP380" s="117"/>
      <c r="AQ380" s="117"/>
      <c r="AR380" s="117"/>
      <c r="AS380" s="117"/>
      <c r="AT380" s="117"/>
      <c r="AU380" s="117"/>
      <c r="AV380" s="117"/>
      <c r="AW380" s="117"/>
      <c r="AX380" s="117"/>
      <c r="AY380" s="117"/>
      <c r="AZ380" s="117"/>
      <c r="BA380" s="117"/>
      <c r="BB380" s="117"/>
      <c r="BC380" s="117"/>
      <c r="BD380" s="117"/>
      <c r="BE380" s="117"/>
      <c r="BF380" s="117"/>
      <c r="BG380" s="117"/>
      <c r="BH380" s="117"/>
      <c r="BI380" s="117"/>
      <c r="BJ380" s="117"/>
      <c r="BK380" s="117"/>
      <c r="BL380" s="117"/>
      <c r="BM380" s="117"/>
      <c r="BN380" s="117"/>
    </row>
    <row r="381" spans="2:66" s="114" customFormat="1" ht="20.100000000000001" customHeight="1">
      <c r="B381" s="16"/>
      <c r="C381" s="1287"/>
      <c r="D381" s="986"/>
      <c r="E381" s="987"/>
      <c r="F381" s="987"/>
      <c r="G381" s="988"/>
      <c r="H381" s="986"/>
      <c r="I381" s="987"/>
      <c r="J381" s="987"/>
      <c r="K381" s="988"/>
      <c r="L381" s="780"/>
      <c r="M381" s="781"/>
      <c r="N381" s="786"/>
      <c r="O381" s="787"/>
      <c r="P381" s="787"/>
      <c r="Q381" s="783"/>
      <c r="R381" s="770"/>
      <c r="S381" s="771"/>
      <c r="T381" s="771"/>
      <c r="U381" s="132" t="s">
        <v>157</v>
      </c>
      <c r="V381" s="770"/>
      <c r="W381" s="771"/>
      <c r="X381" s="771"/>
      <c r="Y381" s="132" t="s">
        <v>157</v>
      </c>
      <c r="Z381" s="770"/>
      <c r="AA381" s="771"/>
      <c r="AB381" s="771"/>
      <c r="AC381" s="132" t="s">
        <v>157</v>
      </c>
      <c r="AD381" s="770"/>
      <c r="AE381" s="771"/>
      <c r="AF381" s="771"/>
      <c r="AG381" s="132" t="s">
        <v>157</v>
      </c>
      <c r="AH381" s="770"/>
      <c r="AI381" s="771"/>
      <c r="AJ381" s="771"/>
      <c r="AK381" s="132" t="s">
        <v>157</v>
      </c>
      <c r="AL381" s="176"/>
      <c r="AM381" s="16"/>
      <c r="AN381" s="117"/>
      <c r="AO381" s="117"/>
      <c r="AP381" s="117"/>
      <c r="AQ381" s="117"/>
      <c r="AR381" s="117"/>
      <c r="AS381" s="117"/>
      <c r="AT381" s="117"/>
      <c r="AU381" s="117"/>
      <c r="AV381" s="117"/>
      <c r="AW381" s="117"/>
      <c r="AX381" s="117"/>
      <c r="AY381" s="117"/>
      <c r="AZ381" s="117"/>
      <c r="BA381" s="117"/>
      <c r="BB381" s="117"/>
      <c r="BC381" s="117"/>
      <c r="BD381" s="117"/>
      <c r="BE381" s="117"/>
      <c r="BF381" s="117"/>
      <c r="BG381" s="117"/>
      <c r="BH381" s="117"/>
      <c r="BI381" s="117"/>
      <c r="BJ381" s="117"/>
      <c r="BK381" s="117"/>
      <c r="BL381" s="117"/>
      <c r="BM381" s="117"/>
      <c r="BN381" s="117"/>
    </row>
    <row r="382" spans="2:66" s="114" customFormat="1" ht="20.100000000000001" customHeight="1">
      <c r="B382" s="4"/>
      <c r="C382" s="1286">
        <f>+C380+1</f>
        <v>3</v>
      </c>
      <c r="D382" s="775"/>
      <c r="E382" s="776"/>
      <c r="F382" s="776"/>
      <c r="G382" s="777"/>
      <c r="H382" s="775"/>
      <c r="I382" s="776"/>
      <c r="J382" s="776"/>
      <c r="K382" s="777"/>
      <c r="L382" s="778" t="s">
        <v>310</v>
      </c>
      <c r="M382" s="779"/>
      <c r="N382" s="784"/>
      <c r="O382" s="785"/>
      <c r="P382" s="785"/>
      <c r="Q382" s="782" t="s">
        <v>157</v>
      </c>
      <c r="R382" s="775" t="s">
        <v>163</v>
      </c>
      <c r="S382" s="776"/>
      <c r="T382" s="776"/>
      <c r="U382" s="777"/>
      <c r="V382" s="775" t="s">
        <v>163</v>
      </c>
      <c r="W382" s="776"/>
      <c r="X382" s="776"/>
      <c r="Y382" s="777"/>
      <c r="Z382" s="770"/>
      <c r="AA382" s="771"/>
      <c r="AB382" s="771"/>
      <c r="AC382" s="132" t="s">
        <v>157</v>
      </c>
      <c r="AD382" s="770"/>
      <c r="AE382" s="771"/>
      <c r="AF382" s="771"/>
      <c r="AG382" s="132" t="s">
        <v>157</v>
      </c>
      <c r="AH382" s="770"/>
      <c r="AI382" s="771"/>
      <c r="AJ382" s="771"/>
      <c r="AK382" s="132" t="s">
        <v>157</v>
      </c>
      <c r="AL382" s="176"/>
      <c r="AM382" s="16"/>
      <c r="AN382" s="117"/>
      <c r="AO382" s="117"/>
      <c r="AP382" s="117"/>
      <c r="AQ382" s="117"/>
      <c r="AR382" s="117"/>
      <c r="AS382" s="117"/>
      <c r="AT382" s="117"/>
      <c r="AU382" s="117"/>
      <c r="AV382" s="117"/>
      <c r="AW382" s="117"/>
      <c r="AX382" s="117"/>
      <c r="AY382" s="117"/>
      <c r="AZ382" s="117"/>
      <c r="BA382" s="117"/>
      <c r="BB382" s="117"/>
      <c r="BC382" s="117"/>
      <c r="BD382" s="117"/>
      <c r="BE382" s="117"/>
      <c r="BF382" s="117"/>
      <c r="BG382" s="117"/>
      <c r="BH382" s="117"/>
      <c r="BI382" s="117"/>
      <c r="BJ382" s="117"/>
      <c r="BK382" s="117"/>
      <c r="BL382" s="117"/>
      <c r="BM382" s="117"/>
      <c r="BN382" s="117"/>
    </row>
    <row r="383" spans="2:66" s="114" customFormat="1" ht="20.100000000000001" customHeight="1">
      <c r="B383" s="4"/>
      <c r="C383" s="1287"/>
      <c r="D383" s="986"/>
      <c r="E383" s="987"/>
      <c r="F383" s="987"/>
      <c r="G383" s="988"/>
      <c r="H383" s="986"/>
      <c r="I383" s="987"/>
      <c r="J383" s="987"/>
      <c r="K383" s="988"/>
      <c r="L383" s="780"/>
      <c r="M383" s="781"/>
      <c r="N383" s="786"/>
      <c r="O383" s="787"/>
      <c r="P383" s="787"/>
      <c r="Q383" s="783"/>
      <c r="R383" s="770"/>
      <c r="S383" s="771"/>
      <c r="T383" s="771"/>
      <c r="U383" s="132" t="s">
        <v>157</v>
      </c>
      <c r="V383" s="770"/>
      <c r="W383" s="771"/>
      <c r="X383" s="771"/>
      <c r="Y383" s="132" t="s">
        <v>157</v>
      </c>
      <c r="Z383" s="770"/>
      <c r="AA383" s="771"/>
      <c r="AB383" s="771"/>
      <c r="AC383" s="132" t="s">
        <v>157</v>
      </c>
      <c r="AD383" s="770"/>
      <c r="AE383" s="771"/>
      <c r="AF383" s="771"/>
      <c r="AG383" s="132" t="s">
        <v>157</v>
      </c>
      <c r="AH383" s="770"/>
      <c r="AI383" s="771"/>
      <c r="AJ383" s="771"/>
      <c r="AK383" s="132" t="s">
        <v>157</v>
      </c>
      <c r="AL383" s="176"/>
      <c r="AM383" s="16"/>
      <c r="AN383" s="117"/>
      <c r="AO383" s="117"/>
      <c r="AP383" s="117"/>
      <c r="AQ383" s="117"/>
      <c r="AR383" s="117"/>
      <c r="AS383" s="117"/>
      <c r="AT383" s="117"/>
      <c r="AU383" s="117"/>
      <c r="AV383" s="117"/>
      <c r="AW383" s="117"/>
      <c r="AX383" s="117"/>
      <c r="AY383" s="117"/>
      <c r="AZ383" s="117"/>
      <c r="BA383" s="117"/>
      <c r="BB383" s="117"/>
      <c r="BC383" s="117"/>
      <c r="BD383" s="117"/>
      <c r="BE383" s="117"/>
      <c r="BF383" s="117"/>
      <c r="BG383" s="117"/>
      <c r="BH383" s="117"/>
      <c r="BI383" s="117"/>
      <c r="BJ383" s="117"/>
      <c r="BK383" s="117"/>
      <c r="BL383" s="117"/>
      <c r="BM383" s="117"/>
      <c r="BN383" s="117"/>
    </row>
    <row r="384" spans="2:66" s="113" customFormat="1" ht="20.100000000000001" customHeight="1">
      <c r="B384" s="4"/>
      <c r="C384" s="1286">
        <f>+C382+1</f>
        <v>4</v>
      </c>
      <c r="D384" s="775"/>
      <c r="E384" s="776"/>
      <c r="F384" s="776"/>
      <c r="G384" s="777"/>
      <c r="H384" s="775"/>
      <c r="I384" s="776"/>
      <c r="J384" s="776"/>
      <c r="K384" s="777"/>
      <c r="L384" s="778" t="s">
        <v>310</v>
      </c>
      <c r="M384" s="779"/>
      <c r="N384" s="784"/>
      <c r="O384" s="785"/>
      <c r="P384" s="785"/>
      <c r="Q384" s="782" t="s">
        <v>157</v>
      </c>
      <c r="R384" s="775" t="s">
        <v>163</v>
      </c>
      <c r="S384" s="776"/>
      <c r="T384" s="776"/>
      <c r="U384" s="777"/>
      <c r="V384" s="775" t="s">
        <v>163</v>
      </c>
      <c r="W384" s="776"/>
      <c r="X384" s="776"/>
      <c r="Y384" s="777"/>
      <c r="Z384" s="770"/>
      <c r="AA384" s="771"/>
      <c r="AB384" s="771"/>
      <c r="AC384" s="132" t="s">
        <v>157</v>
      </c>
      <c r="AD384" s="770"/>
      <c r="AE384" s="771"/>
      <c r="AF384" s="771"/>
      <c r="AG384" s="132" t="s">
        <v>157</v>
      </c>
      <c r="AH384" s="770"/>
      <c r="AI384" s="771"/>
      <c r="AJ384" s="771"/>
      <c r="AK384" s="132" t="s">
        <v>157</v>
      </c>
      <c r="AL384" s="176"/>
      <c r="AM384" s="4"/>
      <c r="AN384" s="118"/>
      <c r="AO384" s="118"/>
      <c r="AP384" s="118"/>
      <c r="AQ384" s="118"/>
      <c r="AR384" s="118"/>
      <c r="AS384" s="118"/>
      <c r="AT384" s="118"/>
      <c r="AU384" s="118"/>
      <c r="AV384" s="118"/>
      <c r="AW384" s="118"/>
      <c r="AX384" s="118"/>
      <c r="AY384" s="118"/>
      <c r="AZ384" s="118"/>
      <c r="BA384" s="118"/>
      <c r="BB384" s="118"/>
      <c r="BC384" s="118"/>
      <c r="BD384" s="118"/>
      <c r="BE384" s="118"/>
      <c r="BF384" s="118"/>
      <c r="BG384" s="118"/>
      <c r="BH384" s="118"/>
      <c r="BI384" s="118"/>
      <c r="BJ384" s="118"/>
      <c r="BK384" s="118"/>
      <c r="BL384" s="118"/>
      <c r="BM384" s="118"/>
      <c r="BN384" s="118"/>
    </row>
    <row r="385" spans="2:66" s="113" customFormat="1" ht="20.100000000000001" customHeight="1">
      <c r="B385" s="4"/>
      <c r="C385" s="1287"/>
      <c r="D385" s="986"/>
      <c r="E385" s="987"/>
      <c r="F385" s="987"/>
      <c r="G385" s="988"/>
      <c r="H385" s="986"/>
      <c r="I385" s="987"/>
      <c r="J385" s="987"/>
      <c r="K385" s="988"/>
      <c r="L385" s="780"/>
      <c r="M385" s="781"/>
      <c r="N385" s="786"/>
      <c r="O385" s="787"/>
      <c r="P385" s="787"/>
      <c r="Q385" s="783"/>
      <c r="R385" s="770"/>
      <c r="S385" s="771"/>
      <c r="T385" s="771"/>
      <c r="U385" s="132" t="s">
        <v>157</v>
      </c>
      <c r="V385" s="770"/>
      <c r="W385" s="771"/>
      <c r="X385" s="771"/>
      <c r="Y385" s="132" t="s">
        <v>157</v>
      </c>
      <c r="Z385" s="770"/>
      <c r="AA385" s="771"/>
      <c r="AB385" s="771"/>
      <c r="AC385" s="132" t="s">
        <v>157</v>
      </c>
      <c r="AD385" s="770"/>
      <c r="AE385" s="771"/>
      <c r="AF385" s="771"/>
      <c r="AG385" s="132" t="s">
        <v>157</v>
      </c>
      <c r="AH385" s="770"/>
      <c r="AI385" s="771"/>
      <c r="AJ385" s="771"/>
      <c r="AK385" s="132" t="s">
        <v>157</v>
      </c>
      <c r="AL385" s="176"/>
      <c r="AM385" s="4"/>
      <c r="AN385" s="118"/>
      <c r="AO385" s="118"/>
      <c r="AP385" s="118"/>
      <c r="AQ385" s="118"/>
      <c r="AR385" s="118"/>
      <c r="AS385" s="118"/>
      <c r="AT385" s="118"/>
      <c r="AU385" s="118"/>
      <c r="AV385" s="118"/>
      <c r="AW385" s="118"/>
      <c r="AX385" s="118"/>
      <c r="AY385" s="118"/>
      <c r="AZ385" s="118"/>
      <c r="BA385" s="118"/>
      <c r="BB385" s="118"/>
      <c r="BC385" s="118"/>
      <c r="BD385" s="118"/>
      <c r="BE385" s="118"/>
      <c r="BF385" s="118"/>
      <c r="BG385" s="118"/>
      <c r="BH385" s="118"/>
      <c r="BI385" s="118"/>
      <c r="BJ385" s="118"/>
      <c r="BK385" s="118"/>
      <c r="BL385" s="118"/>
      <c r="BM385" s="118"/>
      <c r="BN385" s="118"/>
    </row>
    <row r="386" spans="2:66" s="113" customFormat="1" ht="20.100000000000001" customHeight="1">
      <c r="B386" s="4"/>
      <c r="C386" s="1286">
        <f>+C384+1</f>
        <v>5</v>
      </c>
      <c r="D386" s="775"/>
      <c r="E386" s="776"/>
      <c r="F386" s="776"/>
      <c r="G386" s="777"/>
      <c r="H386" s="775"/>
      <c r="I386" s="776"/>
      <c r="J386" s="776"/>
      <c r="K386" s="777"/>
      <c r="L386" s="778" t="s">
        <v>310</v>
      </c>
      <c r="M386" s="779"/>
      <c r="N386" s="784"/>
      <c r="O386" s="785"/>
      <c r="P386" s="785"/>
      <c r="Q386" s="782" t="s">
        <v>157</v>
      </c>
      <c r="R386" s="775" t="s">
        <v>163</v>
      </c>
      <c r="S386" s="776"/>
      <c r="T386" s="776"/>
      <c r="U386" s="777"/>
      <c r="V386" s="775" t="s">
        <v>163</v>
      </c>
      <c r="W386" s="776"/>
      <c r="X386" s="776"/>
      <c r="Y386" s="777"/>
      <c r="Z386" s="770"/>
      <c r="AA386" s="771"/>
      <c r="AB386" s="771"/>
      <c r="AC386" s="132" t="s">
        <v>157</v>
      </c>
      <c r="AD386" s="770"/>
      <c r="AE386" s="771"/>
      <c r="AF386" s="771"/>
      <c r="AG386" s="132" t="s">
        <v>157</v>
      </c>
      <c r="AH386" s="770"/>
      <c r="AI386" s="771"/>
      <c r="AJ386" s="771"/>
      <c r="AK386" s="132" t="s">
        <v>157</v>
      </c>
      <c r="AL386" s="176"/>
      <c r="AM386" s="4"/>
      <c r="AN386" s="118"/>
      <c r="AO386" s="118"/>
      <c r="AP386" s="118"/>
      <c r="AQ386" s="118"/>
      <c r="AR386" s="118"/>
      <c r="AS386" s="118"/>
      <c r="AT386" s="118"/>
      <c r="AU386" s="118"/>
      <c r="AV386" s="118"/>
      <c r="AW386" s="118"/>
      <c r="AX386" s="118"/>
      <c r="AY386" s="118"/>
      <c r="AZ386" s="118"/>
      <c r="BA386" s="118"/>
      <c r="BB386" s="118"/>
      <c r="BC386" s="118"/>
      <c r="BD386" s="118"/>
      <c r="BE386" s="118"/>
      <c r="BF386" s="118"/>
      <c r="BG386" s="118"/>
      <c r="BH386" s="118"/>
      <c r="BI386" s="118"/>
      <c r="BJ386" s="118"/>
      <c r="BK386" s="118"/>
      <c r="BL386" s="118"/>
      <c r="BM386" s="118"/>
      <c r="BN386" s="118"/>
    </row>
    <row r="387" spans="2:66" s="113" customFormat="1" ht="20.100000000000001" customHeight="1">
      <c r="B387" s="4"/>
      <c r="C387" s="1287"/>
      <c r="D387" s="986"/>
      <c r="E387" s="987"/>
      <c r="F387" s="987"/>
      <c r="G387" s="988"/>
      <c r="H387" s="986"/>
      <c r="I387" s="987"/>
      <c r="J387" s="987"/>
      <c r="K387" s="988"/>
      <c r="L387" s="780"/>
      <c r="M387" s="781"/>
      <c r="N387" s="786"/>
      <c r="O387" s="787"/>
      <c r="P387" s="787"/>
      <c r="Q387" s="783"/>
      <c r="R387" s="770"/>
      <c r="S387" s="771"/>
      <c r="T387" s="771"/>
      <c r="U387" s="132" t="s">
        <v>157</v>
      </c>
      <c r="V387" s="770"/>
      <c r="W387" s="771"/>
      <c r="X387" s="771"/>
      <c r="Y387" s="132" t="s">
        <v>157</v>
      </c>
      <c r="Z387" s="770"/>
      <c r="AA387" s="771"/>
      <c r="AB387" s="771"/>
      <c r="AC387" s="132" t="s">
        <v>157</v>
      </c>
      <c r="AD387" s="770"/>
      <c r="AE387" s="771"/>
      <c r="AF387" s="771"/>
      <c r="AG387" s="132" t="s">
        <v>157</v>
      </c>
      <c r="AH387" s="770"/>
      <c r="AI387" s="771"/>
      <c r="AJ387" s="771"/>
      <c r="AK387" s="132" t="s">
        <v>157</v>
      </c>
      <c r="AL387" s="176"/>
      <c r="AM387" s="4"/>
      <c r="AN387" s="118"/>
      <c r="AO387" s="118"/>
      <c r="AP387" s="118"/>
      <c r="AQ387" s="118"/>
      <c r="AR387" s="118"/>
      <c r="AS387" s="118"/>
      <c r="AT387" s="118"/>
      <c r="AU387" s="118"/>
      <c r="AV387" s="118"/>
      <c r="AW387" s="118"/>
      <c r="AX387" s="118"/>
      <c r="AY387" s="118"/>
      <c r="AZ387" s="118"/>
      <c r="BA387" s="118"/>
      <c r="BB387" s="118"/>
      <c r="BC387" s="118"/>
      <c r="BD387" s="118"/>
      <c r="BE387" s="118"/>
      <c r="BF387" s="118"/>
      <c r="BG387" s="118"/>
      <c r="BH387" s="118"/>
      <c r="BI387" s="118"/>
      <c r="BJ387" s="118"/>
      <c r="BK387" s="118"/>
      <c r="BL387" s="118"/>
      <c r="BM387" s="118"/>
      <c r="BN387" s="118"/>
    </row>
    <row r="388" spans="2:66" s="114" customFormat="1" ht="20.100000000000001" customHeight="1">
      <c r="B388" s="4"/>
      <c r="C388" s="1286">
        <f>+C386+1</f>
        <v>6</v>
      </c>
      <c r="D388" s="775"/>
      <c r="E388" s="776"/>
      <c r="F388" s="776"/>
      <c r="G388" s="777"/>
      <c r="H388" s="775"/>
      <c r="I388" s="776"/>
      <c r="J388" s="776"/>
      <c r="K388" s="777"/>
      <c r="L388" s="778" t="s">
        <v>310</v>
      </c>
      <c r="M388" s="779"/>
      <c r="N388" s="784"/>
      <c r="O388" s="785"/>
      <c r="P388" s="785"/>
      <c r="Q388" s="782" t="s">
        <v>157</v>
      </c>
      <c r="R388" s="775" t="s">
        <v>163</v>
      </c>
      <c r="S388" s="776"/>
      <c r="T388" s="776"/>
      <c r="U388" s="777"/>
      <c r="V388" s="775" t="s">
        <v>163</v>
      </c>
      <c r="W388" s="776"/>
      <c r="X388" s="776"/>
      <c r="Y388" s="777"/>
      <c r="Z388" s="770"/>
      <c r="AA388" s="771"/>
      <c r="AB388" s="771"/>
      <c r="AC388" s="132" t="s">
        <v>157</v>
      </c>
      <c r="AD388" s="770"/>
      <c r="AE388" s="771"/>
      <c r="AF388" s="771"/>
      <c r="AG388" s="132" t="s">
        <v>157</v>
      </c>
      <c r="AH388" s="770"/>
      <c r="AI388" s="771"/>
      <c r="AJ388" s="771"/>
      <c r="AK388" s="132" t="s">
        <v>157</v>
      </c>
      <c r="AL388" s="176"/>
      <c r="AM388" s="16"/>
      <c r="AN388" s="117"/>
      <c r="AO388" s="117"/>
      <c r="AP388" s="117"/>
      <c r="AQ388" s="117"/>
      <c r="AR388" s="117"/>
      <c r="AS388" s="117"/>
      <c r="AT388" s="117"/>
      <c r="AU388" s="117"/>
      <c r="AV388" s="117"/>
      <c r="AW388" s="117"/>
      <c r="AX388" s="117"/>
      <c r="AY388" s="117"/>
      <c r="AZ388" s="117"/>
      <c r="BA388" s="117"/>
      <c r="BB388" s="117"/>
      <c r="BC388" s="117"/>
      <c r="BD388" s="117"/>
      <c r="BE388" s="117"/>
      <c r="BF388" s="117"/>
      <c r="BG388" s="117"/>
      <c r="BH388" s="117"/>
      <c r="BI388" s="117"/>
      <c r="BJ388" s="117"/>
      <c r="BK388" s="117"/>
      <c r="BL388" s="117"/>
      <c r="BM388" s="117"/>
      <c r="BN388" s="117"/>
    </row>
    <row r="389" spans="2:66" s="114" customFormat="1" ht="20.100000000000001" customHeight="1">
      <c r="B389" s="29"/>
      <c r="C389" s="1287"/>
      <c r="D389" s="986"/>
      <c r="E389" s="987"/>
      <c r="F389" s="987"/>
      <c r="G389" s="988"/>
      <c r="H389" s="986"/>
      <c r="I389" s="987"/>
      <c r="J389" s="987"/>
      <c r="K389" s="988"/>
      <c r="L389" s="780"/>
      <c r="M389" s="781"/>
      <c r="N389" s="786"/>
      <c r="O389" s="787"/>
      <c r="P389" s="787"/>
      <c r="Q389" s="783"/>
      <c r="R389" s="770"/>
      <c r="S389" s="771"/>
      <c r="T389" s="771"/>
      <c r="U389" s="132" t="s">
        <v>157</v>
      </c>
      <c r="V389" s="770"/>
      <c r="W389" s="771"/>
      <c r="X389" s="771"/>
      <c r="Y389" s="132" t="s">
        <v>157</v>
      </c>
      <c r="Z389" s="770"/>
      <c r="AA389" s="771"/>
      <c r="AB389" s="771"/>
      <c r="AC389" s="132" t="s">
        <v>157</v>
      </c>
      <c r="AD389" s="770"/>
      <c r="AE389" s="771"/>
      <c r="AF389" s="771"/>
      <c r="AG389" s="132" t="s">
        <v>157</v>
      </c>
      <c r="AH389" s="770"/>
      <c r="AI389" s="771"/>
      <c r="AJ389" s="771"/>
      <c r="AK389" s="132" t="s">
        <v>157</v>
      </c>
      <c r="AL389" s="176"/>
      <c r="AM389" s="16"/>
      <c r="AN389" s="117"/>
      <c r="AO389" s="117"/>
      <c r="AP389" s="117"/>
      <c r="AQ389" s="117"/>
      <c r="AR389" s="117"/>
      <c r="AS389" s="117"/>
      <c r="AT389" s="117"/>
      <c r="AU389" s="117"/>
      <c r="AV389" s="117"/>
      <c r="AW389" s="117"/>
      <c r="AX389" s="117"/>
      <c r="AY389" s="117"/>
      <c r="AZ389" s="117"/>
      <c r="BA389" s="117"/>
      <c r="BB389" s="117"/>
      <c r="BC389" s="117"/>
      <c r="BD389" s="117"/>
      <c r="BE389" s="117"/>
      <c r="BF389" s="117"/>
      <c r="BG389" s="117"/>
      <c r="BH389" s="117"/>
      <c r="BI389" s="117"/>
      <c r="BJ389" s="117"/>
      <c r="BK389" s="117"/>
      <c r="BL389" s="117"/>
      <c r="BM389" s="117"/>
      <c r="BN389" s="117"/>
    </row>
    <row r="390" spans="2:66" s="114" customFormat="1" ht="20.100000000000001" customHeight="1">
      <c r="B390" s="29"/>
      <c r="C390" s="1286">
        <f>+C388+1</f>
        <v>7</v>
      </c>
      <c r="D390" s="775"/>
      <c r="E390" s="776"/>
      <c r="F390" s="776"/>
      <c r="G390" s="777"/>
      <c r="H390" s="775"/>
      <c r="I390" s="776"/>
      <c r="J390" s="776"/>
      <c r="K390" s="777"/>
      <c r="L390" s="778" t="s">
        <v>310</v>
      </c>
      <c r="M390" s="779"/>
      <c r="N390" s="784"/>
      <c r="O390" s="785"/>
      <c r="P390" s="785"/>
      <c r="Q390" s="782" t="s">
        <v>157</v>
      </c>
      <c r="R390" s="775" t="s">
        <v>163</v>
      </c>
      <c r="S390" s="776"/>
      <c r="T390" s="776"/>
      <c r="U390" s="777"/>
      <c r="V390" s="775" t="s">
        <v>163</v>
      </c>
      <c r="W390" s="776"/>
      <c r="X390" s="776"/>
      <c r="Y390" s="777"/>
      <c r="Z390" s="770"/>
      <c r="AA390" s="771"/>
      <c r="AB390" s="771"/>
      <c r="AC390" s="132" t="s">
        <v>157</v>
      </c>
      <c r="AD390" s="770"/>
      <c r="AE390" s="771"/>
      <c r="AF390" s="771"/>
      <c r="AG390" s="132" t="s">
        <v>157</v>
      </c>
      <c r="AH390" s="770"/>
      <c r="AI390" s="771"/>
      <c r="AJ390" s="771"/>
      <c r="AK390" s="132" t="s">
        <v>157</v>
      </c>
      <c r="AL390" s="176"/>
      <c r="AM390" s="16"/>
      <c r="AN390" s="117"/>
      <c r="AO390" s="117"/>
      <c r="AP390" s="117"/>
      <c r="AQ390" s="117"/>
      <c r="AR390" s="117"/>
      <c r="AS390" s="117"/>
      <c r="AT390" s="117"/>
      <c r="AU390" s="117"/>
      <c r="AV390" s="117"/>
      <c r="AW390" s="117"/>
      <c r="AX390" s="117"/>
      <c r="AY390" s="117"/>
      <c r="AZ390" s="117"/>
      <c r="BA390" s="117"/>
      <c r="BB390" s="117"/>
      <c r="BC390" s="117"/>
      <c r="BD390" s="117"/>
      <c r="BE390" s="117"/>
      <c r="BF390" s="117"/>
      <c r="BG390" s="117"/>
      <c r="BH390" s="117"/>
      <c r="BI390" s="117"/>
      <c r="BJ390" s="117"/>
      <c r="BK390" s="117"/>
      <c r="BL390" s="117"/>
      <c r="BM390" s="117"/>
      <c r="BN390" s="117"/>
    </row>
    <row r="391" spans="2:66" s="114" customFormat="1" ht="20.100000000000001" customHeight="1">
      <c r="B391" s="29"/>
      <c r="C391" s="1287"/>
      <c r="D391" s="986"/>
      <c r="E391" s="987"/>
      <c r="F391" s="987"/>
      <c r="G391" s="988"/>
      <c r="H391" s="986"/>
      <c r="I391" s="987"/>
      <c r="J391" s="987"/>
      <c r="K391" s="988"/>
      <c r="L391" s="780"/>
      <c r="M391" s="781"/>
      <c r="N391" s="786"/>
      <c r="O391" s="787"/>
      <c r="P391" s="787"/>
      <c r="Q391" s="783"/>
      <c r="R391" s="770"/>
      <c r="S391" s="771"/>
      <c r="T391" s="771"/>
      <c r="U391" s="132" t="s">
        <v>157</v>
      </c>
      <c r="V391" s="770"/>
      <c r="W391" s="771"/>
      <c r="X391" s="771"/>
      <c r="Y391" s="132" t="s">
        <v>157</v>
      </c>
      <c r="Z391" s="770"/>
      <c r="AA391" s="771"/>
      <c r="AB391" s="771"/>
      <c r="AC391" s="132" t="s">
        <v>157</v>
      </c>
      <c r="AD391" s="770"/>
      <c r="AE391" s="771"/>
      <c r="AF391" s="771"/>
      <c r="AG391" s="132" t="s">
        <v>157</v>
      </c>
      <c r="AH391" s="770"/>
      <c r="AI391" s="771"/>
      <c r="AJ391" s="771"/>
      <c r="AK391" s="132" t="s">
        <v>157</v>
      </c>
      <c r="AL391" s="176"/>
      <c r="AM391" s="16"/>
      <c r="AN391" s="117"/>
      <c r="AO391" s="117"/>
      <c r="AP391" s="117"/>
      <c r="AQ391" s="117"/>
      <c r="AR391" s="117"/>
      <c r="AS391" s="117"/>
      <c r="AT391" s="117"/>
      <c r="AU391" s="117"/>
      <c r="AV391" s="117"/>
      <c r="AW391" s="117"/>
      <c r="AX391" s="117"/>
      <c r="AY391" s="117"/>
      <c r="AZ391" s="117"/>
      <c r="BA391" s="117"/>
      <c r="BB391" s="117"/>
      <c r="BC391" s="117"/>
      <c r="BD391" s="117"/>
      <c r="BE391" s="117"/>
      <c r="BF391" s="117"/>
      <c r="BG391" s="117"/>
      <c r="BH391" s="117"/>
      <c r="BI391" s="117"/>
      <c r="BJ391" s="117"/>
      <c r="BK391" s="117"/>
      <c r="BL391" s="117"/>
      <c r="BM391" s="117"/>
      <c r="BN391" s="117"/>
    </row>
    <row r="392" spans="2:66" s="114" customFormat="1" ht="20.100000000000001" customHeight="1">
      <c r="B392" s="29"/>
      <c r="C392" s="1286">
        <f>+C390+1</f>
        <v>8</v>
      </c>
      <c r="D392" s="775"/>
      <c r="E392" s="776"/>
      <c r="F392" s="776"/>
      <c r="G392" s="777"/>
      <c r="H392" s="775"/>
      <c r="I392" s="776"/>
      <c r="J392" s="776"/>
      <c r="K392" s="777"/>
      <c r="L392" s="778" t="s">
        <v>310</v>
      </c>
      <c r="M392" s="779"/>
      <c r="N392" s="784"/>
      <c r="O392" s="785"/>
      <c r="P392" s="785"/>
      <c r="Q392" s="782" t="s">
        <v>157</v>
      </c>
      <c r="R392" s="775" t="s">
        <v>163</v>
      </c>
      <c r="S392" s="776"/>
      <c r="T392" s="776"/>
      <c r="U392" s="777"/>
      <c r="V392" s="775" t="s">
        <v>163</v>
      </c>
      <c r="W392" s="776"/>
      <c r="X392" s="776"/>
      <c r="Y392" s="777"/>
      <c r="Z392" s="770"/>
      <c r="AA392" s="771"/>
      <c r="AB392" s="771"/>
      <c r="AC392" s="132" t="s">
        <v>157</v>
      </c>
      <c r="AD392" s="770"/>
      <c r="AE392" s="771"/>
      <c r="AF392" s="771"/>
      <c r="AG392" s="132" t="s">
        <v>157</v>
      </c>
      <c r="AH392" s="770"/>
      <c r="AI392" s="771"/>
      <c r="AJ392" s="771"/>
      <c r="AK392" s="132" t="s">
        <v>157</v>
      </c>
      <c r="AL392" s="176"/>
      <c r="AM392" s="16"/>
      <c r="AN392" s="117"/>
      <c r="AO392" s="117"/>
      <c r="AP392" s="117"/>
      <c r="AQ392" s="117"/>
      <c r="AR392" s="117"/>
      <c r="AS392" s="117"/>
      <c r="AT392" s="117"/>
      <c r="AU392" s="117"/>
      <c r="AV392" s="117"/>
      <c r="AW392" s="117"/>
      <c r="AX392" s="117"/>
      <c r="AY392" s="117"/>
      <c r="AZ392" s="117"/>
      <c r="BA392" s="117"/>
      <c r="BB392" s="117"/>
      <c r="BC392" s="117"/>
      <c r="BD392" s="117"/>
      <c r="BE392" s="117"/>
      <c r="BF392" s="117"/>
      <c r="BG392" s="117"/>
      <c r="BH392" s="117"/>
      <c r="BI392" s="117"/>
      <c r="BJ392" s="117"/>
      <c r="BK392" s="117"/>
      <c r="BL392" s="117"/>
      <c r="BM392" s="117"/>
      <c r="BN392" s="117"/>
    </row>
    <row r="393" spans="2:66" s="114" customFormat="1" ht="20.100000000000001" customHeight="1">
      <c r="B393" s="29"/>
      <c r="C393" s="1287"/>
      <c r="D393" s="986"/>
      <c r="E393" s="987"/>
      <c r="F393" s="987"/>
      <c r="G393" s="988"/>
      <c r="H393" s="986"/>
      <c r="I393" s="987"/>
      <c r="J393" s="987"/>
      <c r="K393" s="988"/>
      <c r="L393" s="780"/>
      <c r="M393" s="781"/>
      <c r="N393" s="786"/>
      <c r="O393" s="787"/>
      <c r="P393" s="787"/>
      <c r="Q393" s="783"/>
      <c r="R393" s="770"/>
      <c r="S393" s="771"/>
      <c r="T393" s="771"/>
      <c r="U393" s="132" t="s">
        <v>157</v>
      </c>
      <c r="V393" s="770"/>
      <c r="W393" s="771"/>
      <c r="X393" s="771"/>
      <c r="Y393" s="132" t="s">
        <v>157</v>
      </c>
      <c r="Z393" s="770"/>
      <c r="AA393" s="771"/>
      <c r="AB393" s="771"/>
      <c r="AC393" s="132" t="s">
        <v>157</v>
      </c>
      <c r="AD393" s="770"/>
      <c r="AE393" s="771"/>
      <c r="AF393" s="771"/>
      <c r="AG393" s="132" t="s">
        <v>157</v>
      </c>
      <c r="AH393" s="770"/>
      <c r="AI393" s="771"/>
      <c r="AJ393" s="771"/>
      <c r="AK393" s="132" t="s">
        <v>157</v>
      </c>
      <c r="AL393" s="176"/>
      <c r="AM393" s="16"/>
      <c r="AN393" s="117"/>
      <c r="AO393" s="117"/>
      <c r="AP393" s="117"/>
      <c r="AQ393" s="117"/>
      <c r="AR393" s="117"/>
      <c r="AS393" s="117"/>
      <c r="AT393" s="117"/>
      <c r="AU393" s="117"/>
      <c r="AV393" s="117"/>
      <c r="AW393" s="117"/>
      <c r="AX393" s="117"/>
      <c r="AY393" s="117"/>
      <c r="AZ393" s="117"/>
      <c r="BA393" s="117"/>
      <c r="BB393" s="117"/>
      <c r="BC393" s="117"/>
      <c r="BD393" s="117"/>
      <c r="BE393" s="117"/>
      <c r="BF393" s="117"/>
      <c r="BG393" s="117"/>
      <c r="BH393" s="117"/>
      <c r="BI393" s="117"/>
      <c r="BJ393" s="117"/>
      <c r="BK393" s="117"/>
      <c r="BL393" s="117"/>
      <c r="BM393" s="117"/>
      <c r="BN393" s="117"/>
    </row>
    <row r="394" spans="2:66" s="114" customFormat="1" ht="20.100000000000001" customHeight="1">
      <c r="B394" s="29"/>
      <c r="C394" s="1286">
        <f>+C392+1</f>
        <v>9</v>
      </c>
      <c r="D394" s="775"/>
      <c r="E394" s="776"/>
      <c r="F394" s="776"/>
      <c r="G394" s="777"/>
      <c r="H394" s="775"/>
      <c r="I394" s="776"/>
      <c r="J394" s="776"/>
      <c r="K394" s="777"/>
      <c r="L394" s="778" t="s">
        <v>310</v>
      </c>
      <c r="M394" s="779"/>
      <c r="N394" s="784"/>
      <c r="O394" s="785"/>
      <c r="P394" s="785"/>
      <c r="Q394" s="782" t="s">
        <v>157</v>
      </c>
      <c r="R394" s="775" t="s">
        <v>163</v>
      </c>
      <c r="S394" s="776"/>
      <c r="T394" s="776"/>
      <c r="U394" s="777"/>
      <c r="V394" s="775" t="s">
        <v>163</v>
      </c>
      <c r="W394" s="776"/>
      <c r="X394" s="776"/>
      <c r="Y394" s="777"/>
      <c r="Z394" s="770"/>
      <c r="AA394" s="771"/>
      <c r="AB394" s="771"/>
      <c r="AC394" s="132" t="s">
        <v>157</v>
      </c>
      <c r="AD394" s="770"/>
      <c r="AE394" s="771"/>
      <c r="AF394" s="771"/>
      <c r="AG394" s="132" t="s">
        <v>157</v>
      </c>
      <c r="AH394" s="770"/>
      <c r="AI394" s="771"/>
      <c r="AJ394" s="771"/>
      <c r="AK394" s="132" t="s">
        <v>157</v>
      </c>
      <c r="AL394" s="176"/>
      <c r="AM394" s="16"/>
      <c r="AN394" s="117"/>
      <c r="AO394" s="117"/>
      <c r="AP394" s="117"/>
      <c r="AQ394" s="117"/>
      <c r="AR394" s="117"/>
      <c r="AS394" s="117"/>
      <c r="AT394" s="117"/>
      <c r="AU394" s="117"/>
      <c r="AV394" s="117"/>
      <c r="AW394" s="117"/>
      <c r="AX394" s="117"/>
      <c r="AY394" s="117"/>
      <c r="AZ394" s="117"/>
      <c r="BA394" s="117"/>
      <c r="BB394" s="117"/>
      <c r="BC394" s="117"/>
      <c r="BD394" s="117"/>
      <c r="BE394" s="117"/>
      <c r="BF394" s="117"/>
      <c r="BG394" s="117"/>
      <c r="BH394" s="117"/>
      <c r="BI394" s="117"/>
      <c r="BJ394" s="117"/>
      <c r="BK394" s="117"/>
      <c r="BL394" s="117"/>
      <c r="BM394" s="117"/>
      <c r="BN394" s="117"/>
    </row>
    <row r="395" spans="2:66" s="114" customFormat="1" ht="20.100000000000001" customHeight="1">
      <c r="B395" s="29"/>
      <c r="C395" s="1287"/>
      <c r="D395" s="986"/>
      <c r="E395" s="987"/>
      <c r="F395" s="987"/>
      <c r="G395" s="988"/>
      <c r="H395" s="986"/>
      <c r="I395" s="987"/>
      <c r="J395" s="987"/>
      <c r="K395" s="988"/>
      <c r="L395" s="780"/>
      <c r="M395" s="781"/>
      <c r="N395" s="786"/>
      <c r="O395" s="787"/>
      <c r="P395" s="787"/>
      <c r="Q395" s="783"/>
      <c r="R395" s="770"/>
      <c r="S395" s="771"/>
      <c r="T395" s="771"/>
      <c r="U395" s="132" t="s">
        <v>157</v>
      </c>
      <c r="V395" s="770"/>
      <c r="W395" s="771"/>
      <c r="X395" s="771"/>
      <c r="Y395" s="132" t="s">
        <v>157</v>
      </c>
      <c r="Z395" s="770"/>
      <c r="AA395" s="771"/>
      <c r="AB395" s="771"/>
      <c r="AC395" s="132" t="s">
        <v>157</v>
      </c>
      <c r="AD395" s="770"/>
      <c r="AE395" s="771"/>
      <c r="AF395" s="771"/>
      <c r="AG395" s="132" t="s">
        <v>157</v>
      </c>
      <c r="AH395" s="770"/>
      <c r="AI395" s="771"/>
      <c r="AJ395" s="771"/>
      <c r="AK395" s="132" t="s">
        <v>157</v>
      </c>
      <c r="AL395" s="176"/>
      <c r="AM395" s="16"/>
      <c r="AN395" s="117"/>
      <c r="AO395" s="117"/>
      <c r="AP395" s="117"/>
      <c r="AQ395" s="117"/>
      <c r="AR395" s="117"/>
      <c r="AS395" s="117"/>
      <c r="AT395" s="117"/>
      <c r="AU395" s="117"/>
      <c r="AV395" s="117"/>
      <c r="AW395" s="117"/>
      <c r="AX395" s="117"/>
      <c r="AY395" s="117"/>
      <c r="AZ395" s="117"/>
      <c r="BA395" s="117"/>
      <c r="BB395" s="117"/>
      <c r="BC395" s="117"/>
      <c r="BD395" s="117"/>
      <c r="BE395" s="117"/>
      <c r="BF395" s="117"/>
      <c r="BG395" s="117"/>
      <c r="BH395" s="117"/>
      <c r="BI395" s="117"/>
      <c r="BJ395" s="117"/>
      <c r="BK395" s="117"/>
      <c r="BL395" s="117"/>
      <c r="BM395" s="117"/>
      <c r="BN395" s="117"/>
    </row>
    <row r="396" spans="2:66" s="114" customFormat="1" ht="20.100000000000001" customHeight="1">
      <c r="B396" s="29"/>
      <c r="C396" s="1286">
        <f>+C394+1</f>
        <v>10</v>
      </c>
      <c r="D396" s="775"/>
      <c r="E396" s="776"/>
      <c r="F396" s="776"/>
      <c r="G396" s="777"/>
      <c r="H396" s="775"/>
      <c r="I396" s="776"/>
      <c r="J396" s="776"/>
      <c r="K396" s="777"/>
      <c r="L396" s="778" t="s">
        <v>310</v>
      </c>
      <c r="M396" s="779"/>
      <c r="N396" s="784"/>
      <c r="O396" s="785"/>
      <c r="P396" s="785"/>
      <c r="Q396" s="782" t="s">
        <v>157</v>
      </c>
      <c r="R396" s="775" t="s">
        <v>163</v>
      </c>
      <c r="S396" s="776"/>
      <c r="T396" s="776"/>
      <c r="U396" s="777"/>
      <c r="V396" s="775" t="s">
        <v>163</v>
      </c>
      <c r="W396" s="776"/>
      <c r="X396" s="776"/>
      <c r="Y396" s="777"/>
      <c r="Z396" s="770"/>
      <c r="AA396" s="771"/>
      <c r="AB396" s="771"/>
      <c r="AC396" s="132" t="s">
        <v>157</v>
      </c>
      <c r="AD396" s="770"/>
      <c r="AE396" s="771"/>
      <c r="AF396" s="771"/>
      <c r="AG396" s="132" t="s">
        <v>157</v>
      </c>
      <c r="AH396" s="770"/>
      <c r="AI396" s="771"/>
      <c r="AJ396" s="771"/>
      <c r="AK396" s="132" t="s">
        <v>157</v>
      </c>
      <c r="AL396" s="176"/>
      <c r="AM396" s="16"/>
      <c r="AN396" s="117"/>
      <c r="AO396" s="117"/>
      <c r="AP396" s="117"/>
      <c r="AQ396" s="117"/>
      <c r="AR396" s="117"/>
      <c r="AS396" s="117"/>
      <c r="AT396" s="117"/>
      <c r="AU396" s="117"/>
      <c r="AV396" s="117"/>
      <c r="AW396" s="117"/>
      <c r="AX396" s="117"/>
      <c r="AY396" s="117"/>
      <c r="AZ396" s="117"/>
      <c r="BA396" s="117"/>
      <c r="BB396" s="117"/>
      <c r="BC396" s="117"/>
      <c r="BD396" s="117"/>
      <c r="BE396" s="117"/>
      <c r="BF396" s="117"/>
      <c r="BG396" s="117"/>
      <c r="BH396" s="117"/>
      <c r="BI396" s="117"/>
      <c r="BJ396" s="117"/>
      <c r="BK396" s="117"/>
      <c r="BL396" s="117"/>
      <c r="BM396" s="117"/>
      <c r="BN396" s="117"/>
    </row>
    <row r="397" spans="2:66" s="114" customFormat="1" ht="20.100000000000001" customHeight="1">
      <c r="B397" s="29"/>
      <c r="C397" s="1287"/>
      <c r="D397" s="986"/>
      <c r="E397" s="987"/>
      <c r="F397" s="987"/>
      <c r="G397" s="988"/>
      <c r="H397" s="986"/>
      <c r="I397" s="987"/>
      <c r="J397" s="987"/>
      <c r="K397" s="988"/>
      <c r="L397" s="780"/>
      <c r="M397" s="781"/>
      <c r="N397" s="786"/>
      <c r="O397" s="787"/>
      <c r="P397" s="787"/>
      <c r="Q397" s="783"/>
      <c r="R397" s="770"/>
      <c r="S397" s="771"/>
      <c r="T397" s="771"/>
      <c r="U397" s="132" t="s">
        <v>157</v>
      </c>
      <c r="V397" s="770"/>
      <c r="W397" s="771"/>
      <c r="X397" s="771"/>
      <c r="Y397" s="132" t="s">
        <v>157</v>
      </c>
      <c r="Z397" s="770"/>
      <c r="AA397" s="771"/>
      <c r="AB397" s="771"/>
      <c r="AC397" s="132" t="s">
        <v>157</v>
      </c>
      <c r="AD397" s="770"/>
      <c r="AE397" s="771"/>
      <c r="AF397" s="771"/>
      <c r="AG397" s="132" t="s">
        <v>157</v>
      </c>
      <c r="AH397" s="770"/>
      <c r="AI397" s="771"/>
      <c r="AJ397" s="771"/>
      <c r="AK397" s="132" t="s">
        <v>157</v>
      </c>
      <c r="AL397" s="176"/>
      <c r="AM397" s="16"/>
      <c r="AN397" s="117"/>
      <c r="AO397" s="117"/>
      <c r="AP397" s="117"/>
      <c r="AQ397" s="117"/>
      <c r="AR397" s="117"/>
      <c r="AS397" s="117"/>
      <c r="AT397" s="117"/>
      <c r="AU397" s="117"/>
      <c r="AV397" s="117"/>
      <c r="AW397" s="117"/>
      <c r="AX397" s="117"/>
      <c r="AY397" s="117"/>
      <c r="AZ397" s="117"/>
      <c r="BA397" s="117"/>
      <c r="BB397" s="117"/>
      <c r="BC397" s="117"/>
      <c r="BD397" s="117"/>
      <c r="BE397" s="117"/>
      <c r="BF397" s="117"/>
      <c r="BG397" s="117"/>
      <c r="BH397" s="117"/>
      <c r="BI397" s="117"/>
      <c r="BJ397" s="117"/>
      <c r="BK397" s="117"/>
      <c r="BL397" s="117"/>
      <c r="BM397" s="117"/>
      <c r="BN397" s="117"/>
    </row>
    <row r="398" spans="2:66" s="114" customFormat="1" ht="20.100000000000001" customHeight="1">
      <c r="B398" s="29"/>
      <c r="C398" s="1286">
        <f>+C396+1</f>
        <v>11</v>
      </c>
      <c r="D398" s="775"/>
      <c r="E398" s="776"/>
      <c r="F398" s="776"/>
      <c r="G398" s="777"/>
      <c r="H398" s="775"/>
      <c r="I398" s="776"/>
      <c r="J398" s="776"/>
      <c r="K398" s="777"/>
      <c r="L398" s="778" t="s">
        <v>310</v>
      </c>
      <c r="M398" s="779"/>
      <c r="N398" s="784"/>
      <c r="O398" s="785"/>
      <c r="P398" s="785"/>
      <c r="Q398" s="782" t="s">
        <v>157</v>
      </c>
      <c r="R398" s="775" t="s">
        <v>163</v>
      </c>
      <c r="S398" s="776"/>
      <c r="T398" s="776"/>
      <c r="U398" s="777"/>
      <c r="V398" s="775" t="s">
        <v>163</v>
      </c>
      <c r="W398" s="776"/>
      <c r="X398" s="776"/>
      <c r="Y398" s="777"/>
      <c r="Z398" s="770"/>
      <c r="AA398" s="771"/>
      <c r="AB398" s="771"/>
      <c r="AC398" s="132" t="s">
        <v>157</v>
      </c>
      <c r="AD398" s="770"/>
      <c r="AE398" s="771"/>
      <c r="AF398" s="771"/>
      <c r="AG398" s="132" t="s">
        <v>157</v>
      </c>
      <c r="AH398" s="218"/>
      <c r="AI398" s="219"/>
      <c r="AJ398" s="219"/>
      <c r="AK398" s="132" t="s">
        <v>157</v>
      </c>
      <c r="AL398" s="176"/>
      <c r="AM398" s="16"/>
      <c r="AN398" s="117"/>
      <c r="AO398" s="117"/>
      <c r="AP398" s="117"/>
      <c r="AQ398" s="117"/>
      <c r="AR398" s="117"/>
      <c r="AS398" s="117"/>
      <c r="AT398" s="117"/>
      <c r="AU398" s="117"/>
      <c r="AV398" s="117"/>
      <c r="AW398" s="117"/>
      <c r="AX398" s="117"/>
      <c r="AY398" s="117"/>
      <c r="AZ398" s="117"/>
      <c r="BA398" s="117"/>
      <c r="BB398" s="117"/>
      <c r="BC398" s="117"/>
      <c r="BD398" s="117"/>
      <c r="BE398" s="117"/>
      <c r="BF398" s="117"/>
      <c r="BG398" s="117"/>
      <c r="BH398" s="117"/>
      <c r="BI398" s="117"/>
      <c r="BJ398" s="117"/>
      <c r="BK398" s="117"/>
      <c r="BL398" s="117"/>
      <c r="BM398" s="117"/>
      <c r="BN398" s="117"/>
    </row>
    <row r="399" spans="2:66" s="114" customFormat="1" ht="20.100000000000001" customHeight="1">
      <c r="B399" s="29"/>
      <c r="C399" s="1287"/>
      <c r="D399" s="986"/>
      <c r="E399" s="987"/>
      <c r="F399" s="987"/>
      <c r="G399" s="988"/>
      <c r="H399" s="986"/>
      <c r="I399" s="987"/>
      <c r="J399" s="987"/>
      <c r="K399" s="988"/>
      <c r="L399" s="780"/>
      <c r="M399" s="781"/>
      <c r="N399" s="786"/>
      <c r="O399" s="787"/>
      <c r="P399" s="787"/>
      <c r="Q399" s="783"/>
      <c r="R399" s="770"/>
      <c r="S399" s="771"/>
      <c r="T399" s="771"/>
      <c r="U399" s="132" t="s">
        <v>157</v>
      </c>
      <c r="V399" s="770"/>
      <c r="W399" s="771"/>
      <c r="X399" s="771"/>
      <c r="Y399" s="132" t="s">
        <v>157</v>
      </c>
      <c r="Z399" s="770"/>
      <c r="AA399" s="771"/>
      <c r="AB399" s="771"/>
      <c r="AC399" s="132" t="s">
        <v>157</v>
      </c>
      <c r="AD399" s="770"/>
      <c r="AE399" s="771"/>
      <c r="AF399" s="771"/>
      <c r="AG399" s="132" t="s">
        <v>157</v>
      </c>
      <c r="AH399" s="770"/>
      <c r="AI399" s="771"/>
      <c r="AJ399" s="771"/>
      <c r="AK399" s="132" t="s">
        <v>157</v>
      </c>
      <c r="AL399" s="176"/>
      <c r="AM399" s="16"/>
      <c r="AN399" s="117"/>
      <c r="AO399" s="117"/>
      <c r="AP399" s="117"/>
      <c r="AQ399" s="117"/>
      <c r="AR399" s="117"/>
      <c r="AS399" s="117"/>
      <c r="AT399" s="117"/>
      <c r="AU399" s="117"/>
      <c r="AV399" s="117"/>
      <c r="AW399" s="117"/>
      <c r="AX399" s="117"/>
      <c r="AY399" s="117"/>
      <c r="AZ399" s="117"/>
      <c r="BA399" s="117"/>
      <c r="BB399" s="117"/>
      <c r="BC399" s="117"/>
      <c r="BD399" s="117"/>
      <c r="BE399" s="117"/>
      <c r="BF399" s="117"/>
      <c r="BG399" s="117"/>
      <c r="BH399" s="117"/>
      <c r="BI399" s="117"/>
      <c r="BJ399" s="117"/>
      <c r="BK399" s="117"/>
      <c r="BL399" s="117"/>
      <c r="BM399" s="117"/>
      <c r="BN399" s="117"/>
    </row>
    <row r="400" spans="2:66" s="114" customFormat="1" ht="20.100000000000001" customHeight="1">
      <c r="B400" s="29"/>
      <c r="C400" s="1286">
        <f>+C398+1</f>
        <v>12</v>
      </c>
      <c r="D400" s="775"/>
      <c r="E400" s="776"/>
      <c r="F400" s="776"/>
      <c r="G400" s="777"/>
      <c r="H400" s="775"/>
      <c r="I400" s="776"/>
      <c r="J400" s="776"/>
      <c r="K400" s="777"/>
      <c r="L400" s="778" t="s">
        <v>310</v>
      </c>
      <c r="M400" s="779"/>
      <c r="N400" s="784"/>
      <c r="O400" s="785"/>
      <c r="P400" s="785"/>
      <c r="Q400" s="782" t="s">
        <v>157</v>
      </c>
      <c r="R400" s="775" t="s">
        <v>163</v>
      </c>
      <c r="S400" s="776"/>
      <c r="T400" s="776"/>
      <c r="U400" s="777"/>
      <c r="V400" s="775" t="s">
        <v>163</v>
      </c>
      <c r="W400" s="776"/>
      <c r="X400" s="776"/>
      <c r="Y400" s="777"/>
      <c r="Z400" s="770"/>
      <c r="AA400" s="771"/>
      <c r="AB400" s="771"/>
      <c r="AC400" s="132" t="s">
        <v>157</v>
      </c>
      <c r="AD400" s="770"/>
      <c r="AE400" s="771"/>
      <c r="AF400" s="771"/>
      <c r="AG400" s="132" t="s">
        <v>157</v>
      </c>
      <c r="AH400" s="770"/>
      <c r="AI400" s="771"/>
      <c r="AJ400" s="771"/>
      <c r="AK400" s="132" t="s">
        <v>157</v>
      </c>
      <c r="AL400" s="176"/>
      <c r="AM400" s="16"/>
      <c r="AN400" s="117"/>
      <c r="AO400" s="117"/>
      <c r="AP400" s="117"/>
      <c r="AQ400" s="117"/>
      <c r="AR400" s="117"/>
      <c r="AS400" s="117"/>
      <c r="AT400" s="117"/>
      <c r="AU400" s="117"/>
      <c r="AV400" s="117"/>
      <c r="AW400" s="117"/>
      <c r="AX400" s="117"/>
      <c r="AY400" s="117"/>
      <c r="AZ400" s="117"/>
      <c r="BA400" s="117"/>
      <c r="BB400" s="117"/>
      <c r="BC400" s="117"/>
      <c r="BD400" s="117"/>
      <c r="BE400" s="117"/>
      <c r="BF400" s="117"/>
      <c r="BG400" s="117"/>
      <c r="BH400" s="117"/>
      <c r="BI400" s="117"/>
      <c r="BJ400" s="117"/>
      <c r="BK400" s="117"/>
      <c r="BL400" s="117"/>
      <c r="BM400" s="117"/>
      <c r="BN400" s="117"/>
    </row>
    <row r="401" spans="2:66" s="115" customFormat="1" ht="20.100000000000001" customHeight="1">
      <c r="B401" s="29"/>
      <c r="C401" s="1287"/>
      <c r="D401" s="986"/>
      <c r="E401" s="987"/>
      <c r="F401" s="987"/>
      <c r="G401" s="988"/>
      <c r="H401" s="986"/>
      <c r="I401" s="987"/>
      <c r="J401" s="987"/>
      <c r="K401" s="988"/>
      <c r="L401" s="780"/>
      <c r="M401" s="781"/>
      <c r="N401" s="786"/>
      <c r="O401" s="787"/>
      <c r="P401" s="787"/>
      <c r="Q401" s="783"/>
      <c r="R401" s="770"/>
      <c r="S401" s="771"/>
      <c r="T401" s="771"/>
      <c r="U401" s="132" t="s">
        <v>157</v>
      </c>
      <c r="V401" s="770"/>
      <c r="W401" s="771"/>
      <c r="X401" s="771"/>
      <c r="Y401" s="132" t="s">
        <v>157</v>
      </c>
      <c r="Z401" s="770"/>
      <c r="AA401" s="771"/>
      <c r="AB401" s="771"/>
      <c r="AC401" s="132" t="s">
        <v>157</v>
      </c>
      <c r="AD401" s="770"/>
      <c r="AE401" s="771"/>
      <c r="AF401" s="771"/>
      <c r="AG401" s="132" t="s">
        <v>157</v>
      </c>
      <c r="AH401" s="770"/>
      <c r="AI401" s="771"/>
      <c r="AJ401" s="771"/>
      <c r="AK401" s="132" t="s">
        <v>157</v>
      </c>
      <c r="AL401" s="29"/>
      <c r="AM401" s="29"/>
      <c r="AN401" s="119"/>
      <c r="AO401" s="119"/>
      <c r="AP401" s="119"/>
      <c r="AQ401" s="119"/>
      <c r="AR401" s="119"/>
      <c r="AS401" s="119"/>
      <c r="AT401" s="119"/>
      <c r="AU401" s="119"/>
      <c r="AV401" s="119"/>
      <c r="AW401" s="119"/>
      <c r="AX401" s="119"/>
      <c r="AY401" s="119"/>
      <c r="AZ401" s="119"/>
      <c r="BA401" s="119"/>
      <c r="BB401" s="119"/>
      <c r="BC401" s="119"/>
      <c r="BD401" s="119"/>
      <c r="BE401" s="119"/>
      <c r="BF401" s="119"/>
      <c r="BG401" s="119"/>
      <c r="BH401" s="119"/>
      <c r="BI401" s="119"/>
      <c r="BJ401" s="119"/>
      <c r="BK401" s="119"/>
      <c r="BL401" s="119"/>
      <c r="BM401" s="119"/>
      <c r="BN401" s="119"/>
    </row>
    <row r="402" spans="2:66" s="115" customFormat="1" ht="20.100000000000001" customHeight="1">
      <c r="B402" s="29"/>
      <c r="C402" s="1286">
        <f>+C400+1</f>
        <v>13</v>
      </c>
      <c r="D402" s="775"/>
      <c r="E402" s="776"/>
      <c r="F402" s="776"/>
      <c r="G402" s="777"/>
      <c r="H402" s="775"/>
      <c r="I402" s="776"/>
      <c r="J402" s="776"/>
      <c r="K402" s="777"/>
      <c r="L402" s="778" t="s">
        <v>310</v>
      </c>
      <c r="M402" s="779"/>
      <c r="N402" s="784"/>
      <c r="O402" s="785"/>
      <c r="P402" s="785"/>
      <c r="Q402" s="782" t="s">
        <v>157</v>
      </c>
      <c r="R402" s="775" t="s">
        <v>163</v>
      </c>
      <c r="S402" s="776"/>
      <c r="T402" s="776"/>
      <c r="U402" s="777"/>
      <c r="V402" s="775" t="s">
        <v>163</v>
      </c>
      <c r="W402" s="776"/>
      <c r="X402" s="776"/>
      <c r="Y402" s="777"/>
      <c r="Z402" s="770"/>
      <c r="AA402" s="771"/>
      <c r="AB402" s="771"/>
      <c r="AC402" s="132" t="s">
        <v>157</v>
      </c>
      <c r="AD402" s="770"/>
      <c r="AE402" s="771"/>
      <c r="AF402" s="771"/>
      <c r="AG402" s="132" t="s">
        <v>157</v>
      </c>
      <c r="AH402" s="770"/>
      <c r="AI402" s="771"/>
      <c r="AJ402" s="771"/>
      <c r="AK402" s="132" t="s">
        <v>157</v>
      </c>
      <c r="AL402" s="29"/>
      <c r="AM402" s="29"/>
      <c r="AN402" s="119"/>
      <c r="AO402" s="119"/>
      <c r="AP402" s="119"/>
      <c r="AQ402" s="119"/>
      <c r="AR402" s="119"/>
      <c r="AS402" s="119"/>
      <c r="AT402" s="119"/>
      <c r="AU402" s="119"/>
      <c r="AV402" s="119"/>
      <c r="AW402" s="119"/>
      <c r="AX402" s="119"/>
      <c r="AY402" s="119"/>
      <c r="AZ402" s="119"/>
      <c r="BA402" s="119"/>
      <c r="BB402" s="119"/>
      <c r="BC402" s="119"/>
      <c r="BD402" s="119"/>
      <c r="BE402" s="119"/>
      <c r="BF402" s="119"/>
      <c r="BG402" s="119"/>
      <c r="BH402" s="119"/>
      <c r="BI402" s="119"/>
      <c r="BJ402" s="119"/>
      <c r="BK402" s="119"/>
      <c r="BL402" s="119"/>
      <c r="BM402" s="119"/>
      <c r="BN402" s="119"/>
    </row>
    <row r="403" spans="2:66" s="115" customFormat="1" ht="20.100000000000001" customHeight="1">
      <c r="B403" s="29"/>
      <c r="C403" s="1287"/>
      <c r="D403" s="986"/>
      <c r="E403" s="987"/>
      <c r="F403" s="987"/>
      <c r="G403" s="988"/>
      <c r="H403" s="986"/>
      <c r="I403" s="987"/>
      <c r="J403" s="987"/>
      <c r="K403" s="988"/>
      <c r="L403" s="780"/>
      <c r="M403" s="781"/>
      <c r="N403" s="786"/>
      <c r="O403" s="787"/>
      <c r="P403" s="787"/>
      <c r="Q403" s="783"/>
      <c r="R403" s="770"/>
      <c r="S403" s="771"/>
      <c r="T403" s="771"/>
      <c r="U403" s="132" t="s">
        <v>157</v>
      </c>
      <c r="V403" s="770"/>
      <c r="W403" s="771"/>
      <c r="X403" s="771"/>
      <c r="Y403" s="132" t="s">
        <v>157</v>
      </c>
      <c r="Z403" s="770"/>
      <c r="AA403" s="771"/>
      <c r="AB403" s="771"/>
      <c r="AC403" s="132" t="s">
        <v>157</v>
      </c>
      <c r="AD403" s="770"/>
      <c r="AE403" s="771"/>
      <c r="AF403" s="771"/>
      <c r="AG403" s="132" t="s">
        <v>157</v>
      </c>
      <c r="AH403" s="770"/>
      <c r="AI403" s="771"/>
      <c r="AJ403" s="771"/>
      <c r="AK403" s="132" t="s">
        <v>157</v>
      </c>
      <c r="AL403" s="29"/>
      <c r="AM403" s="29"/>
      <c r="AN403" s="119"/>
      <c r="AO403" s="119"/>
      <c r="AP403" s="119"/>
      <c r="AQ403" s="119"/>
      <c r="AR403" s="119"/>
      <c r="AS403" s="119"/>
      <c r="AT403" s="119"/>
      <c r="AU403" s="119"/>
      <c r="AV403" s="119"/>
      <c r="AW403" s="119"/>
      <c r="AX403" s="119"/>
      <c r="AY403" s="119"/>
      <c r="AZ403" s="119"/>
      <c r="BA403" s="119"/>
      <c r="BB403" s="119"/>
      <c r="BC403" s="119"/>
      <c r="BD403" s="119"/>
      <c r="BE403" s="119"/>
      <c r="BF403" s="119"/>
      <c r="BG403" s="119"/>
      <c r="BH403" s="119"/>
      <c r="BI403" s="119"/>
      <c r="BJ403" s="119"/>
      <c r="BK403" s="119"/>
      <c r="BL403" s="119"/>
      <c r="BM403" s="119"/>
      <c r="BN403" s="119"/>
    </row>
    <row r="404" spans="2:66" s="115" customFormat="1" ht="20.100000000000001" customHeight="1">
      <c r="B404" s="29"/>
      <c r="C404" s="1286">
        <f>+C402+1</f>
        <v>14</v>
      </c>
      <c r="D404" s="775"/>
      <c r="E404" s="776"/>
      <c r="F404" s="776"/>
      <c r="G404" s="777"/>
      <c r="H404" s="775"/>
      <c r="I404" s="776"/>
      <c r="J404" s="776"/>
      <c r="K404" s="777"/>
      <c r="L404" s="778" t="s">
        <v>310</v>
      </c>
      <c r="M404" s="779"/>
      <c r="N404" s="784"/>
      <c r="O404" s="785"/>
      <c r="P404" s="785"/>
      <c r="Q404" s="782" t="s">
        <v>157</v>
      </c>
      <c r="R404" s="775" t="s">
        <v>163</v>
      </c>
      <c r="S404" s="776"/>
      <c r="T404" s="776"/>
      <c r="U404" s="777"/>
      <c r="V404" s="775" t="s">
        <v>163</v>
      </c>
      <c r="W404" s="776"/>
      <c r="X404" s="776"/>
      <c r="Y404" s="777"/>
      <c r="Z404" s="770"/>
      <c r="AA404" s="771"/>
      <c r="AB404" s="771"/>
      <c r="AC404" s="132" t="s">
        <v>157</v>
      </c>
      <c r="AD404" s="770"/>
      <c r="AE404" s="771"/>
      <c r="AF404" s="771"/>
      <c r="AG404" s="132" t="s">
        <v>157</v>
      </c>
      <c r="AH404" s="770"/>
      <c r="AI404" s="771"/>
      <c r="AJ404" s="771"/>
      <c r="AK404" s="132" t="s">
        <v>157</v>
      </c>
      <c r="AL404" s="29"/>
      <c r="AM404" s="29"/>
      <c r="AN404" s="119"/>
      <c r="AO404" s="119"/>
      <c r="AP404" s="119"/>
      <c r="AQ404" s="119"/>
      <c r="AR404" s="119"/>
      <c r="AS404" s="119"/>
      <c r="AT404" s="119"/>
      <c r="AU404" s="119"/>
      <c r="AV404" s="119"/>
      <c r="AW404" s="119"/>
      <c r="AX404" s="119"/>
      <c r="AY404" s="119"/>
      <c r="AZ404" s="119"/>
      <c r="BA404" s="119"/>
      <c r="BB404" s="119"/>
      <c r="BC404" s="119"/>
      <c r="BD404" s="119"/>
      <c r="BE404" s="119"/>
      <c r="BF404" s="119"/>
      <c r="BG404" s="119"/>
      <c r="BH404" s="119"/>
      <c r="BI404" s="119"/>
      <c r="BJ404" s="119"/>
      <c r="BK404" s="119"/>
      <c r="BL404" s="119"/>
      <c r="BM404" s="119"/>
      <c r="BN404" s="119"/>
    </row>
    <row r="405" spans="2:66" s="115" customFormat="1" ht="20.100000000000001" customHeight="1">
      <c r="B405" s="29"/>
      <c r="C405" s="1287"/>
      <c r="D405" s="986"/>
      <c r="E405" s="987"/>
      <c r="F405" s="987"/>
      <c r="G405" s="988"/>
      <c r="H405" s="986"/>
      <c r="I405" s="987"/>
      <c r="J405" s="987"/>
      <c r="K405" s="988"/>
      <c r="L405" s="780"/>
      <c r="M405" s="781"/>
      <c r="N405" s="786"/>
      <c r="O405" s="787"/>
      <c r="P405" s="787"/>
      <c r="Q405" s="783"/>
      <c r="R405" s="770"/>
      <c r="S405" s="771"/>
      <c r="T405" s="771"/>
      <c r="U405" s="132" t="s">
        <v>157</v>
      </c>
      <c r="V405" s="770"/>
      <c r="W405" s="771"/>
      <c r="X405" s="771"/>
      <c r="Y405" s="132" t="s">
        <v>157</v>
      </c>
      <c r="Z405" s="770"/>
      <c r="AA405" s="771"/>
      <c r="AB405" s="771"/>
      <c r="AC405" s="132" t="s">
        <v>157</v>
      </c>
      <c r="AD405" s="770"/>
      <c r="AE405" s="771"/>
      <c r="AF405" s="771"/>
      <c r="AG405" s="132" t="s">
        <v>157</v>
      </c>
      <c r="AH405" s="770"/>
      <c r="AI405" s="771"/>
      <c r="AJ405" s="771"/>
      <c r="AK405" s="132" t="s">
        <v>157</v>
      </c>
      <c r="AL405" s="29"/>
      <c r="AM405" s="29"/>
      <c r="AN405" s="119"/>
      <c r="AO405" s="119"/>
      <c r="AP405" s="119"/>
      <c r="AQ405" s="119"/>
      <c r="AR405" s="119"/>
      <c r="AS405" s="119"/>
      <c r="AT405" s="119"/>
      <c r="AU405" s="119"/>
      <c r="AV405" s="119"/>
      <c r="AW405" s="119"/>
      <c r="AX405" s="119"/>
      <c r="AY405" s="119"/>
      <c r="AZ405" s="119"/>
      <c r="BA405" s="119"/>
      <c r="BB405" s="119"/>
      <c r="BC405" s="119"/>
      <c r="BD405" s="119"/>
      <c r="BE405" s="119"/>
      <c r="BF405" s="119"/>
      <c r="BG405" s="119"/>
      <c r="BH405" s="119"/>
      <c r="BI405" s="119"/>
      <c r="BJ405" s="119"/>
      <c r="BK405" s="119"/>
      <c r="BL405" s="119"/>
      <c r="BM405" s="119"/>
      <c r="BN405" s="119"/>
    </row>
    <row r="406" spans="2:66" s="114" customFormat="1" ht="20.100000000000001" customHeight="1">
      <c r="B406" s="29"/>
      <c r="C406" s="1286">
        <f>+C404+1</f>
        <v>15</v>
      </c>
      <c r="D406" s="775"/>
      <c r="E406" s="776"/>
      <c r="F406" s="776"/>
      <c r="G406" s="777"/>
      <c r="H406" s="775"/>
      <c r="I406" s="776"/>
      <c r="J406" s="776"/>
      <c r="K406" s="777"/>
      <c r="L406" s="778" t="s">
        <v>310</v>
      </c>
      <c r="M406" s="779"/>
      <c r="N406" s="784"/>
      <c r="O406" s="785"/>
      <c r="P406" s="785"/>
      <c r="Q406" s="782" t="s">
        <v>157</v>
      </c>
      <c r="R406" s="775" t="s">
        <v>163</v>
      </c>
      <c r="S406" s="776"/>
      <c r="T406" s="776"/>
      <c r="U406" s="777"/>
      <c r="V406" s="775" t="s">
        <v>163</v>
      </c>
      <c r="W406" s="776"/>
      <c r="X406" s="776"/>
      <c r="Y406" s="777"/>
      <c r="Z406" s="770"/>
      <c r="AA406" s="771"/>
      <c r="AB406" s="771"/>
      <c r="AC406" s="132" t="s">
        <v>157</v>
      </c>
      <c r="AD406" s="770"/>
      <c r="AE406" s="771"/>
      <c r="AF406" s="771"/>
      <c r="AG406" s="132" t="s">
        <v>157</v>
      </c>
      <c r="AH406" s="770"/>
      <c r="AI406" s="771"/>
      <c r="AJ406" s="771"/>
      <c r="AK406" s="132" t="s">
        <v>157</v>
      </c>
      <c r="AL406" s="16"/>
      <c r="AM406" s="142"/>
      <c r="AN406" s="117"/>
      <c r="AO406" s="117"/>
      <c r="AP406" s="117"/>
      <c r="AQ406" s="117"/>
      <c r="AR406" s="117"/>
      <c r="AS406" s="117"/>
      <c r="AT406" s="117"/>
      <c r="AU406" s="117"/>
      <c r="AV406" s="117"/>
      <c r="AW406" s="117"/>
      <c r="AX406" s="117"/>
      <c r="AY406" s="117"/>
      <c r="AZ406" s="117"/>
      <c r="BA406" s="117"/>
      <c r="BB406" s="117"/>
      <c r="BC406" s="117"/>
      <c r="BD406" s="117"/>
      <c r="BE406" s="117"/>
      <c r="BF406" s="117"/>
      <c r="BG406" s="117"/>
      <c r="BH406" s="117"/>
      <c r="BI406" s="117"/>
      <c r="BJ406" s="117"/>
      <c r="BK406" s="117"/>
      <c r="BL406" s="117"/>
      <c r="BM406" s="117"/>
      <c r="BN406" s="117"/>
    </row>
    <row r="407" spans="2:66" s="113" customFormat="1" ht="20.100000000000001" customHeight="1">
      <c r="B407" s="29"/>
      <c r="C407" s="1287"/>
      <c r="D407" s="986"/>
      <c r="E407" s="987"/>
      <c r="F407" s="987"/>
      <c r="G407" s="988"/>
      <c r="H407" s="986"/>
      <c r="I407" s="987"/>
      <c r="J407" s="987"/>
      <c r="K407" s="988"/>
      <c r="L407" s="780"/>
      <c r="M407" s="781"/>
      <c r="N407" s="786"/>
      <c r="O407" s="787"/>
      <c r="P407" s="787"/>
      <c r="Q407" s="783"/>
      <c r="R407" s="770"/>
      <c r="S407" s="771"/>
      <c r="T407" s="771"/>
      <c r="U407" s="132" t="s">
        <v>157</v>
      </c>
      <c r="V407" s="770"/>
      <c r="W407" s="771"/>
      <c r="X407" s="771"/>
      <c r="Y407" s="132" t="s">
        <v>157</v>
      </c>
      <c r="Z407" s="770"/>
      <c r="AA407" s="771"/>
      <c r="AB407" s="771"/>
      <c r="AC407" s="132" t="s">
        <v>157</v>
      </c>
      <c r="AD407" s="770"/>
      <c r="AE407" s="771"/>
      <c r="AF407" s="771"/>
      <c r="AG407" s="132" t="s">
        <v>157</v>
      </c>
      <c r="AH407" s="770"/>
      <c r="AI407" s="771"/>
      <c r="AJ407" s="771"/>
      <c r="AK407" s="132" t="s">
        <v>157</v>
      </c>
      <c r="AL407" s="118"/>
      <c r="AM407" s="118"/>
      <c r="AN407" s="118"/>
      <c r="AO407" s="118"/>
      <c r="AP407" s="118"/>
      <c r="AQ407" s="118"/>
      <c r="AR407" s="118"/>
      <c r="AS407" s="118"/>
      <c r="AT407" s="118"/>
      <c r="AU407" s="118"/>
      <c r="AV407" s="118"/>
      <c r="AW407" s="118"/>
      <c r="AX407" s="118"/>
      <c r="AY407" s="118"/>
      <c r="AZ407" s="118"/>
      <c r="BA407" s="118"/>
      <c r="BB407" s="118"/>
      <c r="BC407" s="118"/>
      <c r="BD407" s="118"/>
      <c r="BE407" s="118"/>
      <c r="BF407" s="118"/>
      <c r="BG407" s="118"/>
      <c r="BH407" s="118"/>
    </row>
    <row r="408" spans="2:66" s="113" customFormat="1" ht="20.100000000000001" customHeight="1">
      <c r="B408" s="29"/>
      <c r="C408" s="1286">
        <f>+C406+1</f>
        <v>16</v>
      </c>
      <c r="D408" s="775"/>
      <c r="E408" s="776"/>
      <c r="F408" s="776"/>
      <c r="G408" s="777"/>
      <c r="H408" s="775"/>
      <c r="I408" s="776"/>
      <c r="J408" s="776"/>
      <c r="K408" s="777"/>
      <c r="L408" s="778" t="s">
        <v>310</v>
      </c>
      <c r="M408" s="779"/>
      <c r="N408" s="784"/>
      <c r="O408" s="785"/>
      <c r="P408" s="785"/>
      <c r="Q408" s="782" t="s">
        <v>157</v>
      </c>
      <c r="R408" s="775" t="s">
        <v>163</v>
      </c>
      <c r="S408" s="776"/>
      <c r="T408" s="776"/>
      <c r="U408" s="777"/>
      <c r="V408" s="775" t="s">
        <v>163</v>
      </c>
      <c r="W408" s="776"/>
      <c r="X408" s="776"/>
      <c r="Y408" s="777"/>
      <c r="Z408" s="770"/>
      <c r="AA408" s="771"/>
      <c r="AB408" s="771"/>
      <c r="AC408" s="132" t="s">
        <v>157</v>
      </c>
      <c r="AD408" s="770"/>
      <c r="AE408" s="771"/>
      <c r="AF408" s="771"/>
      <c r="AG408" s="132" t="s">
        <v>157</v>
      </c>
      <c r="AH408" s="770"/>
      <c r="AI408" s="771"/>
      <c r="AJ408" s="771"/>
      <c r="AK408" s="132" t="s">
        <v>157</v>
      </c>
      <c r="AL408" s="118"/>
      <c r="AM408" s="118"/>
      <c r="AN408" s="118"/>
      <c r="AO408" s="118"/>
      <c r="AP408" s="118"/>
      <c r="AQ408" s="118"/>
      <c r="AR408" s="118"/>
      <c r="AS408" s="118"/>
      <c r="AT408" s="118"/>
      <c r="AU408" s="118"/>
      <c r="AV408" s="118"/>
      <c r="AW408" s="118"/>
      <c r="AX408" s="118"/>
      <c r="AY408" s="118"/>
      <c r="AZ408" s="118"/>
      <c r="BA408" s="118"/>
      <c r="BB408" s="118"/>
      <c r="BC408" s="118"/>
      <c r="BD408" s="118"/>
      <c r="BE408" s="118"/>
      <c r="BF408" s="118"/>
      <c r="BG408" s="118"/>
      <c r="BH408" s="118"/>
    </row>
    <row r="409" spans="2:66" s="113" customFormat="1" ht="20.100000000000001" customHeight="1">
      <c r="B409" s="29"/>
      <c r="C409" s="1287"/>
      <c r="D409" s="986"/>
      <c r="E409" s="987"/>
      <c r="F409" s="987"/>
      <c r="G409" s="988"/>
      <c r="H409" s="986"/>
      <c r="I409" s="987"/>
      <c r="J409" s="987"/>
      <c r="K409" s="988"/>
      <c r="L409" s="780"/>
      <c r="M409" s="781"/>
      <c r="N409" s="786"/>
      <c r="O409" s="787"/>
      <c r="P409" s="787"/>
      <c r="Q409" s="783"/>
      <c r="R409" s="770"/>
      <c r="S409" s="771"/>
      <c r="T409" s="771"/>
      <c r="U409" s="132" t="s">
        <v>157</v>
      </c>
      <c r="V409" s="770"/>
      <c r="W409" s="771"/>
      <c r="X409" s="771"/>
      <c r="Y409" s="132" t="s">
        <v>157</v>
      </c>
      <c r="Z409" s="770"/>
      <c r="AA409" s="771"/>
      <c r="AB409" s="771"/>
      <c r="AC409" s="132" t="s">
        <v>157</v>
      </c>
      <c r="AD409" s="770"/>
      <c r="AE409" s="771"/>
      <c r="AF409" s="771"/>
      <c r="AG409" s="132" t="s">
        <v>157</v>
      </c>
      <c r="AH409" s="770"/>
      <c r="AI409" s="771"/>
      <c r="AJ409" s="771"/>
      <c r="AK409" s="132" t="s">
        <v>157</v>
      </c>
      <c r="AL409" s="118"/>
      <c r="AM409" s="118"/>
      <c r="AN409" s="118"/>
      <c r="AO409" s="118"/>
      <c r="AP409" s="118"/>
      <c r="AQ409" s="118"/>
      <c r="AR409" s="118"/>
      <c r="AS409" s="118"/>
      <c r="AT409" s="118"/>
      <c r="AU409" s="118"/>
      <c r="AV409" s="118"/>
      <c r="AW409" s="118"/>
      <c r="AX409" s="118"/>
      <c r="AY409" s="118"/>
      <c r="AZ409" s="118"/>
      <c r="BA409" s="118"/>
      <c r="BB409" s="118"/>
      <c r="BC409" s="118"/>
      <c r="BD409" s="118"/>
      <c r="BE409" s="118"/>
      <c r="BF409" s="118"/>
      <c r="BG409" s="118"/>
      <c r="BH409" s="118"/>
    </row>
    <row r="410" spans="2:66" s="113" customFormat="1" ht="20.100000000000001" customHeight="1">
      <c r="B410" s="29"/>
      <c r="C410" s="1286">
        <f>+C408+1</f>
        <v>17</v>
      </c>
      <c r="D410" s="775"/>
      <c r="E410" s="776"/>
      <c r="F410" s="776"/>
      <c r="G410" s="777"/>
      <c r="H410" s="775"/>
      <c r="I410" s="776"/>
      <c r="J410" s="776"/>
      <c r="K410" s="777"/>
      <c r="L410" s="778" t="s">
        <v>310</v>
      </c>
      <c r="M410" s="779"/>
      <c r="N410" s="784"/>
      <c r="O410" s="785"/>
      <c r="P410" s="785"/>
      <c r="Q410" s="782" t="s">
        <v>157</v>
      </c>
      <c r="R410" s="775" t="s">
        <v>163</v>
      </c>
      <c r="S410" s="776"/>
      <c r="T410" s="776"/>
      <c r="U410" s="777"/>
      <c r="V410" s="775" t="s">
        <v>163</v>
      </c>
      <c r="W410" s="776"/>
      <c r="X410" s="776"/>
      <c r="Y410" s="777"/>
      <c r="Z410" s="770"/>
      <c r="AA410" s="771"/>
      <c r="AB410" s="771"/>
      <c r="AC410" s="132" t="s">
        <v>157</v>
      </c>
      <c r="AD410" s="770"/>
      <c r="AE410" s="771"/>
      <c r="AF410" s="771"/>
      <c r="AG410" s="132" t="s">
        <v>157</v>
      </c>
      <c r="AH410" s="770"/>
      <c r="AI410" s="771"/>
      <c r="AJ410" s="771"/>
      <c r="AK410" s="132" t="s">
        <v>157</v>
      </c>
      <c r="AL410" s="118"/>
      <c r="AM410" s="118"/>
      <c r="AN410" s="118"/>
      <c r="AO410" s="118"/>
      <c r="AP410" s="118"/>
      <c r="AQ410" s="118"/>
      <c r="AR410" s="118"/>
      <c r="AS410" s="118"/>
      <c r="AT410" s="118"/>
      <c r="AU410" s="118"/>
      <c r="AV410" s="118"/>
      <c r="AW410" s="118"/>
      <c r="AX410" s="118"/>
      <c r="AY410" s="118"/>
      <c r="AZ410" s="118"/>
      <c r="BA410" s="118"/>
      <c r="BB410" s="118"/>
      <c r="BC410" s="118"/>
      <c r="BD410" s="118"/>
      <c r="BE410" s="118"/>
      <c r="BF410" s="118"/>
      <c r="BG410" s="118"/>
      <c r="BH410" s="118"/>
    </row>
    <row r="411" spans="2:66" s="113" customFormat="1" ht="20.100000000000001" customHeight="1">
      <c r="B411" s="29"/>
      <c r="C411" s="1287"/>
      <c r="D411" s="986"/>
      <c r="E411" s="987"/>
      <c r="F411" s="987"/>
      <c r="G411" s="988"/>
      <c r="H411" s="986"/>
      <c r="I411" s="987"/>
      <c r="J411" s="987"/>
      <c r="K411" s="988"/>
      <c r="L411" s="780"/>
      <c r="M411" s="781"/>
      <c r="N411" s="786"/>
      <c r="O411" s="787"/>
      <c r="P411" s="787"/>
      <c r="Q411" s="783"/>
      <c r="R411" s="770"/>
      <c r="S411" s="771"/>
      <c r="T411" s="771"/>
      <c r="U411" s="132" t="s">
        <v>157</v>
      </c>
      <c r="V411" s="770"/>
      <c r="W411" s="771"/>
      <c r="X411" s="771"/>
      <c r="Y411" s="132" t="s">
        <v>157</v>
      </c>
      <c r="Z411" s="770"/>
      <c r="AA411" s="771"/>
      <c r="AB411" s="771"/>
      <c r="AC411" s="132" t="s">
        <v>157</v>
      </c>
      <c r="AD411" s="770"/>
      <c r="AE411" s="771"/>
      <c r="AF411" s="771"/>
      <c r="AG411" s="132" t="s">
        <v>157</v>
      </c>
      <c r="AH411" s="770"/>
      <c r="AI411" s="771"/>
      <c r="AJ411" s="771"/>
      <c r="AK411" s="132" t="s">
        <v>157</v>
      </c>
      <c r="AL411" s="118"/>
      <c r="AM411" s="118"/>
      <c r="AN411" s="118"/>
      <c r="AO411" s="118"/>
      <c r="AP411" s="118"/>
      <c r="AQ411" s="118"/>
      <c r="AR411" s="118"/>
      <c r="AS411" s="118"/>
      <c r="AT411" s="118"/>
      <c r="AU411" s="118"/>
      <c r="AV411" s="118"/>
      <c r="AW411" s="118"/>
      <c r="AX411" s="118"/>
      <c r="AY411" s="118"/>
      <c r="AZ411" s="118"/>
      <c r="BA411" s="118"/>
      <c r="BB411" s="118"/>
      <c r="BC411" s="118"/>
      <c r="BD411" s="118"/>
      <c r="BE411" s="118"/>
      <c r="BF411" s="118"/>
      <c r="BG411" s="118"/>
      <c r="BH411" s="118"/>
    </row>
    <row r="412" spans="2:66" s="113" customFormat="1" ht="20.100000000000001" customHeight="1">
      <c r="B412" s="16"/>
      <c r="C412" s="1286">
        <f>+C410+1</f>
        <v>18</v>
      </c>
      <c r="D412" s="775"/>
      <c r="E412" s="776"/>
      <c r="F412" s="776"/>
      <c r="G412" s="777"/>
      <c r="H412" s="775"/>
      <c r="I412" s="776"/>
      <c r="J412" s="776"/>
      <c r="K412" s="777"/>
      <c r="L412" s="778" t="s">
        <v>310</v>
      </c>
      <c r="M412" s="779"/>
      <c r="N412" s="784"/>
      <c r="O412" s="785"/>
      <c r="P412" s="785"/>
      <c r="Q412" s="782" t="s">
        <v>157</v>
      </c>
      <c r="R412" s="775" t="s">
        <v>163</v>
      </c>
      <c r="S412" s="776"/>
      <c r="T412" s="776"/>
      <c r="U412" s="777"/>
      <c r="V412" s="775" t="s">
        <v>163</v>
      </c>
      <c r="W412" s="776"/>
      <c r="X412" s="776"/>
      <c r="Y412" s="777"/>
      <c r="Z412" s="770"/>
      <c r="AA412" s="771"/>
      <c r="AB412" s="771"/>
      <c r="AC412" s="132" t="s">
        <v>157</v>
      </c>
      <c r="AD412" s="770"/>
      <c r="AE412" s="771"/>
      <c r="AF412" s="771"/>
      <c r="AG412" s="132" t="s">
        <v>157</v>
      </c>
      <c r="AH412" s="770"/>
      <c r="AI412" s="771"/>
      <c r="AJ412" s="771"/>
      <c r="AK412" s="132" t="s">
        <v>157</v>
      </c>
      <c r="AL412" s="118"/>
      <c r="AM412" s="118"/>
      <c r="AN412" s="118"/>
      <c r="AO412" s="118"/>
      <c r="AP412" s="118"/>
      <c r="AQ412" s="118"/>
      <c r="AR412" s="118"/>
      <c r="AS412" s="118"/>
      <c r="AT412" s="118"/>
      <c r="AU412" s="118"/>
      <c r="AV412" s="118"/>
      <c r="AW412" s="118"/>
      <c r="AX412" s="118"/>
      <c r="AY412" s="118"/>
      <c r="AZ412" s="118"/>
      <c r="BA412" s="118"/>
      <c r="BB412" s="118"/>
      <c r="BC412" s="118"/>
      <c r="BD412" s="118"/>
      <c r="BE412" s="118"/>
      <c r="BF412" s="118"/>
      <c r="BG412" s="118"/>
      <c r="BH412" s="118"/>
    </row>
    <row r="413" spans="2:66" s="114" customFormat="1" ht="20.100000000000001" customHeight="1">
      <c r="B413" s="4"/>
      <c r="C413" s="1287"/>
      <c r="D413" s="986"/>
      <c r="E413" s="987"/>
      <c r="F413" s="987"/>
      <c r="G413" s="988"/>
      <c r="H413" s="986"/>
      <c r="I413" s="987"/>
      <c r="J413" s="987"/>
      <c r="K413" s="988"/>
      <c r="L413" s="780"/>
      <c r="M413" s="781"/>
      <c r="N413" s="786"/>
      <c r="O413" s="787"/>
      <c r="P413" s="787"/>
      <c r="Q413" s="783"/>
      <c r="R413" s="770"/>
      <c r="S413" s="771"/>
      <c r="T413" s="771"/>
      <c r="U413" s="132" t="s">
        <v>157</v>
      </c>
      <c r="V413" s="770"/>
      <c r="W413" s="771"/>
      <c r="X413" s="771"/>
      <c r="Y413" s="132" t="s">
        <v>157</v>
      </c>
      <c r="Z413" s="770"/>
      <c r="AA413" s="771"/>
      <c r="AB413" s="771"/>
      <c r="AC413" s="132" t="s">
        <v>157</v>
      </c>
      <c r="AD413" s="770"/>
      <c r="AE413" s="771"/>
      <c r="AF413" s="771"/>
      <c r="AG413" s="132" t="s">
        <v>157</v>
      </c>
      <c r="AH413" s="770"/>
      <c r="AI413" s="771"/>
      <c r="AJ413" s="771"/>
      <c r="AK413" s="132" t="s">
        <v>157</v>
      </c>
      <c r="AL413" s="117"/>
      <c r="AM413" s="117"/>
      <c r="AN413" s="117"/>
      <c r="AO413" s="117"/>
      <c r="AP413" s="117"/>
      <c r="AQ413" s="117"/>
      <c r="AR413" s="117"/>
      <c r="AS413" s="117"/>
      <c r="AT413" s="117"/>
      <c r="AU413" s="117"/>
      <c r="AV413" s="117"/>
      <c r="AW413" s="117"/>
      <c r="AX413" s="117"/>
      <c r="AY413" s="117"/>
      <c r="AZ413" s="117"/>
      <c r="BA413" s="117"/>
      <c r="BB413" s="117"/>
      <c r="BC413" s="117"/>
      <c r="BD413" s="117"/>
      <c r="BE413" s="117"/>
      <c r="BF413" s="117"/>
      <c r="BG413" s="117"/>
      <c r="BH413" s="117"/>
    </row>
    <row r="414" spans="2:66" s="114" customFormat="1" ht="20.100000000000001" customHeight="1">
      <c r="B414" s="4"/>
      <c r="C414" s="1286">
        <f>+C412+1</f>
        <v>19</v>
      </c>
      <c r="D414" s="775"/>
      <c r="E414" s="776"/>
      <c r="F414" s="776"/>
      <c r="G414" s="777"/>
      <c r="H414" s="775"/>
      <c r="I414" s="776"/>
      <c r="J414" s="776"/>
      <c r="K414" s="777"/>
      <c r="L414" s="778" t="s">
        <v>310</v>
      </c>
      <c r="M414" s="779"/>
      <c r="N414" s="784"/>
      <c r="O414" s="785"/>
      <c r="P414" s="785"/>
      <c r="Q414" s="782" t="s">
        <v>157</v>
      </c>
      <c r="R414" s="775" t="s">
        <v>163</v>
      </c>
      <c r="S414" s="776"/>
      <c r="T414" s="776"/>
      <c r="U414" s="777"/>
      <c r="V414" s="775" t="s">
        <v>163</v>
      </c>
      <c r="W414" s="776"/>
      <c r="X414" s="776"/>
      <c r="Y414" s="777"/>
      <c r="Z414" s="770"/>
      <c r="AA414" s="771"/>
      <c r="AB414" s="771"/>
      <c r="AC414" s="132" t="s">
        <v>157</v>
      </c>
      <c r="AD414" s="770"/>
      <c r="AE414" s="771"/>
      <c r="AF414" s="771"/>
      <c r="AG414" s="132" t="s">
        <v>157</v>
      </c>
      <c r="AH414" s="770"/>
      <c r="AI414" s="771"/>
      <c r="AJ414" s="771"/>
      <c r="AK414" s="132" t="s">
        <v>157</v>
      </c>
      <c r="AL414" s="117"/>
      <c r="AM414" s="117"/>
      <c r="AN414" s="117"/>
      <c r="AO414" s="117"/>
      <c r="AP414" s="117"/>
      <c r="AQ414" s="117"/>
      <c r="AR414" s="117"/>
      <c r="AS414" s="117"/>
      <c r="AT414" s="117"/>
      <c r="AU414" s="117"/>
      <c r="AV414" s="117"/>
      <c r="AW414" s="117"/>
      <c r="AX414" s="117"/>
      <c r="AY414" s="117"/>
      <c r="AZ414" s="117"/>
      <c r="BA414" s="117"/>
      <c r="BB414" s="117"/>
      <c r="BC414" s="117"/>
      <c r="BD414" s="117"/>
      <c r="BE414" s="117"/>
      <c r="BF414" s="117"/>
      <c r="BG414" s="117"/>
      <c r="BH414" s="117"/>
    </row>
    <row r="415" spans="2:66" s="113" customFormat="1" ht="20.100000000000001" customHeight="1">
      <c r="B415" s="4"/>
      <c r="C415" s="1287"/>
      <c r="D415" s="986"/>
      <c r="E415" s="987"/>
      <c r="F415" s="987"/>
      <c r="G415" s="988"/>
      <c r="H415" s="986"/>
      <c r="I415" s="987"/>
      <c r="J415" s="987"/>
      <c r="K415" s="988"/>
      <c r="L415" s="780"/>
      <c r="M415" s="781"/>
      <c r="N415" s="786"/>
      <c r="O415" s="787"/>
      <c r="P415" s="787"/>
      <c r="Q415" s="783"/>
      <c r="R415" s="770"/>
      <c r="S415" s="771"/>
      <c r="T415" s="771"/>
      <c r="U415" s="132" t="s">
        <v>157</v>
      </c>
      <c r="V415" s="770"/>
      <c r="W415" s="771"/>
      <c r="X415" s="771"/>
      <c r="Y415" s="132" t="s">
        <v>157</v>
      </c>
      <c r="Z415" s="770"/>
      <c r="AA415" s="771"/>
      <c r="AB415" s="771"/>
      <c r="AC415" s="132" t="s">
        <v>157</v>
      </c>
      <c r="AD415" s="770"/>
      <c r="AE415" s="771"/>
      <c r="AF415" s="771"/>
      <c r="AG415" s="132" t="s">
        <v>157</v>
      </c>
      <c r="AH415" s="770"/>
      <c r="AI415" s="771"/>
      <c r="AJ415" s="771"/>
      <c r="AK415" s="132" t="s">
        <v>157</v>
      </c>
      <c r="AL415" s="118"/>
      <c r="AM415" s="118"/>
      <c r="AN415" s="118"/>
      <c r="AO415" s="118"/>
      <c r="AP415" s="118"/>
      <c r="AQ415" s="118"/>
      <c r="AR415" s="118"/>
      <c r="AS415" s="118"/>
      <c r="AT415" s="118"/>
      <c r="AU415" s="118"/>
      <c r="AV415" s="118"/>
      <c r="AW415" s="118"/>
      <c r="AX415" s="118"/>
      <c r="AY415" s="118"/>
      <c r="AZ415" s="118"/>
      <c r="BA415" s="118"/>
      <c r="BB415" s="118"/>
      <c r="BC415" s="118"/>
      <c r="BD415" s="118"/>
      <c r="BE415" s="118"/>
      <c r="BF415" s="118"/>
      <c r="BG415" s="118"/>
      <c r="BH415" s="118"/>
    </row>
    <row r="416" spans="2:66" s="113" customFormat="1" ht="20.100000000000001" customHeight="1">
      <c r="B416" s="4"/>
      <c r="C416" s="1294">
        <f>+C414+1</f>
        <v>20</v>
      </c>
      <c r="D416" s="1295"/>
      <c r="E416" s="1296"/>
      <c r="F416" s="1296"/>
      <c r="G416" s="1297"/>
      <c r="H416" s="1295"/>
      <c r="I416" s="1296"/>
      <c r="J416" s="1296"/>
      <c r="K416" s="1297"/>
      <c r="L416" s="778" t="s">
        <v>310</v>
      </c>
      <c r="M416" s="779"/>
      <c r="N416" s="784"/>
      <c r="O416" s="785"/>
      <c r="P416" s="785"/>
      <c r="Q416" s="782" t="s">
        <v>157</v>
      </c>
      <c r="R416" s="775" t="s">
        <v>163</v>
      </c>
      <c r="S416" s="776"/>
      <c r="T416" s="776"/>
      <c r="U416" s="777"/>
      <c r="V416" s="775" t="s">
        <v>163</v>
      </c>
      <c r="W416" s="776"/>
      <c r="X416" s="776"/>
      <c r="Y416" s="777"/>
      <c r="Z416" s="770"/>
      <c r="AA416" s="771"/>
      <c r="AB416" s="771"/>
      <c r="AC416" s="132" t="s">
        <v>157</v>
      </c>
      <c r="AD416" s="770"/>
      <c r="AE416" s="771"/>
      <c r="AF416" s="771"/>
      <c r="AG416" s="132" t="s">
        <v>157</v>
      </c>
      <c r="AH416" s="770"/>
      <c r="AI416" s="771"/>
      <c r="AJ416" s="771"/>
      <c r="AK416" s="132" t="s">
        <v>157</v>
      </c>
      <c r="AL416" s="118"/>
      <c r="AM416" s="118"/>
      <c r="AN416" s="118"/>
      <c r="AO416" s="118"/>
      <c r="AP416" s="118"/>
      <c r="AQ416" s="118"/>
      <c r="AR416" s="118"/>
      <c r="AS416" s="118"/>
      <c r="AT416" s="118"/>
      <c r="AU416" s="118"/>
      <c r="AV416" s="118"/>
      <c r="AW416" s="118"/>
      <c r="AX416" s="118"/>
      <c r="AY416" s="118"/>
      <c r="AZ416" s="118"/>
      <c r="BA416" s="118"/>
      <c r="BB416" s="118"/>
      <c r="BC416" s="118"/>
      <c r="BD416" s="118"/>
      <c r="BE416" s="118"/>
      <c r="BF416" s="118"/>
      <c r="BG416" s="118"/>
      <c r="BH416" s="118"/>
    </row>
    <row r="417" spans="2:66" s="113" customFormat="1" ht="20.100000000000001" customHeight="1">
      <c r="B417" s="4"/>
      <c r="C417" s="1287"/>
      <c r="D417" s="986"/>
      <c r="E417" s="987"/>
      <c r="F417" s="987"/>
      <c r="G417" s="988"/>
      <c r="H417" s="986"/>
      <c r="I417" s="987"/>
      <c r="J417" s="987"/>
      <c r="K417" s="988"/>
      <c r="L417" s="780"/>
      <c r="M417" s="781"/>
      <c r="N417" s="786"/>
      <c r="O417" s="787"/>
      <c r="P417" s="787"/>
      <c r="Q417" s="783"/>
      <c r="R417" s="770"/>
      <c r="S417" s="771"/>
      <c r="T417" s="771"/>
      <c r="U417" s="132" t="s">
        <v>157</v>
      </c>
      <c r="V417" s="770"/>
      <c r="W417" s="771"/>
      <c r="X417" s="771"/>
      <c r="Y417" s="132" t="s">
        <v>157</v>
      </c>
      <c r="Z417" s="770"/>
      <c r="AA417" s="771"/>
      <c r="AB417" s="771"/>
      <c r="AC417" s="132" t="s">
        <v>157</v>
      </c>
      <c r="AD417" s="770"/>
      <c r="AE417" s="771"/>
      <c r="AF417" s="771"/>
      <c r="AG417" s="132" t="s">
        <v>157</v>
      </c>
      <c r="AH417" s="770"/>
      <c r="AI417" s="771"/>
      <c r="AJ417" s="771"/>
      <c r="AK417" s="132" t="s">
        <v>157</v>
      </c>
      <c r="AL417" s="118"/>
      <c r="AM417" s="118"/>
      <c r="AN417" s="118"/>
      <c r="AO417" s="118"/>
      <c r="AP417" s="118"/>
      <c r="AQ417" s="118"/>
      <c r="AR417" s="118"/>
      <c r="AS417" s="118"/>
      <c r="AT417" s="118"/>
      <c r="AU417" s="118"/>
      <c r="AV417" s="118"/>
      <c r="AW417" s="118"/>
      <c r="AX417" s="118"/>
      <c r="AY417" s="118"/>
      <c r="AZ417" s="118"/>
      <c r="BA417" s="118"/>
      <c r="BB417" s="118"/>
      <c r="BC417" s="118"/>
      <c r="BD417" s="118"/>
      <c r="BE417" s="118"/>
      <c r="BF417" s="118"/>
      <c r="BG417" s="118"/>
      <c r="BH417" s="118"/>
    </row>
    <row r="418" spans="2:66" s="113" customFormat="1" ht="20.100000000000001" customHeight="1">
      <c r="B418" s="4"/>
      <c r="C418" s="29" t="s">
        <v>452</v>
      </c>
      <c r="D418" s="29"/>
      <c r="E418" s="29"/>
      <c r="F418" s="29"/>
      <c r="G418" s="29"/>
      <c r="H418" s="29"/>
      <c r="I418" s="29"/>
      <c r="J418" s="29"/>
      <c r="K418" s="29"/>
      <c r="L418" s="29"/>
      <c r="M418" s="29"/>
      <c r="N418" s="29"/>
      <c r="O418" s="29"/>
      <c r="P418" s="29"/>
      <c r="Q418" s="29"/>
      <c r="R418" s="29"/>
      <c r="S418" s="29"/>
      <c r="T418" s="29"/>
      <c r="U418" s="29"/>
      <c r="V418" s="29"/>
      <c r="W418" s="29"/>
      <c r="X418" s="29"/>
      <c r="Y418" s="29"/>
      <c r="Z418" s="29"/>
      <c r="AA418" s="29"/>
      <c r="AB418" s="29"/>
      <c r="AC418" s="29"/>
      <c r="AD418" s="29"/>
      <c r="AE418" s="29"/>
      <c r="AF418" s="29"/>
      <c r="AG418" s="29"/>
      <c r="AH418" s="29"/>
      <c r="AI418" s="29"/>
      <c r="AJ418" s="29"/>
      <c r="AK418" s="29"/>
      <c r="AL418" s="118"/>
      <c r="AM418" s="118"/>
      <c r="AN418" s="118"/>
      <c r="AO418" s="118"/>
      <c r="AP418" s="118"/>
      <c r="AQ418" s="118"/>
      <c r="AR418" s="118"/>
      <c r="AS418" s="118"/>
      <c r="AT418" s="118"/>
      <c r="AU418" s="118"/>
      <c r="AV418" s="118"/>
      <c r="AW418" s="118"/>
      <c r="AX418" s="118"/>
      <c r="AY418" s="118"/>
      <c r="AZ418" s="118"/>
      <c r="BA418" s="118"/>
      <c r="BB418" s="118"/>
      <c r="BC418" s="118"/>
      <c r="BD418" s="118"/>
      <c r="BE418" s="118"/>
      <c r="BF418" s="118"/>
      <c r="BG418" s="118"/>
      <c r="BH418" s="118"/>
    </row>
    <row r="419" spans="2:66" s="113" customFormat="1" ht="20.100000000000001" customHeight="1">
      <c r="B419" s="4"/>
      <c r="C419" s="29" t="s">
        <v>123</v>
      </c>
      <c r="D419" s="27"/>
      <c r="E419" s="27"/>
      <c r="F419" s="27"/>
      <c r="G419" s="27"/>
      <c r="H419" s="27"/>
      <c r="I419" s="27"/>
      <c r="J419" s="27"/>
      <c r="K419" s="27"/>
      <c r="L419" s="27"/>
      <c r="M419" s="27"/>
      <c r="N419" s="27"/>
      <c r="O419" s="27"/>
      <c r="P419" s="27"/>
      <c r="Q419" s="888"/>
      <c r="R419" s="888"/>
      <c r="S419" s="888"/>
      <c r="T419" s="27"/>
      <c r="U419" s="27"/>
      <c r="V419" s="27"/>
      <c r="W419" s="27"/>
      <c r="X419" s="27"/>
      <c r="Y419" s="27"/>
      <c r="Z419" s="27"/>
      <c r="AA419" s="27"/>
      <c r="AB419" s="27"/>
      <c r="AC419" s="27"/>
      <c r="AD419" s="27"/>
      <c r="AE419" s="27"/>
      <c r="AF419" s="27"/>
      <c r="AG419" s="27"/>
      <c r="AH419" s="27"/>
      <c r="AI419" s="27"/>
      <c r="AJ419" s="27"/>
      <c r="AK419" s="17"/>
      <c r="AL419" s="118"/>
      <c r="AM419" s="118"/>
      <c r="AN419" s="118"/>
      <c r="AO419" s="118"/>
      <c r="AP419" s="118"/>
      <c r="AQ419" s="118"/>
      <c r="AR419" s="118"/>
      <c r="AS419" s="118"/>
      <c r="AT419" s="118"/>
      <c r="AU419" s="118"/>
      <c r="AV419" s="118"/>
      <c r="AW419" s="118"/>
      <c r="AX419" s="118"/>
      <c r="AY419" s="118"/>
      <c r="AZ419" s="118"/>
      <c r="BA419" s="118"/>
      <c r="BB419" s="118"/>
      <c r="BC419" s="118"/>
      <c r="BD419" s="118"/>
      <c r="BE419" s="118"/>
      <c r="BF419" s="118"/>
      <c r="BG419" s="118"/>
      <c r="BH419" s="118"/>
    </row>
    <row r="420" spans="2:66" s="114" customFormat="1" ht="20.100000000000001" customHeight="1">
      <c r="B420" s="4"/>
      <c r="C420" s="1261" t="s">
        <v>241</v>
      </c>
      <c r="D420" s="856" t="s">
        <v>79</v>
      </c>
      <c r="E420" s="1008"/>
      <c r="F420" s="1008"/>
      <c r="G420" s="1009"/>
      <c r="H420" s="856" t="s">
        <v>367</v>
      </c>
      <c r="I420" s="1008"/>
      <c r="J420" s="1008"/>
      <c r="K420" s="1009"/>
      <c r="L420" s="1283" t="s">
        <v>208</v>
      </c>
      <c r="M420" s="1284"/>
      <c r="N420" s="144" t="s">
        <v>366</v>
      </c>
      <c r="O420" s="145"/>
      <c r="P420" s="145"/>
      <c r="Q420" s="145"/>
      <c r="R420" s="145"/>
      <c r="S420" s="145"/>
      <c r="T420" s="145"/>
      <c r="U420" s="145"/>
      <c r="V420" s="145"/>
      <c r="W420" s="145"/>
      <c r="X420" s="145"/>
      <c r="Y420" s="146"/>
      <c r="Z420" s="144" t="s">
        <v>368</v>
      </c>
      <c r="AA420" s="145"/>
      <c r="AB420" s="145"/>
      <c r="AC420" s="145"/>
      <c r="AD420" s="145"/>
      <c r="AE420" s="145"/>
      <c r="AF420" s="145"/>
      <c r="AG420" s="145"/>
      <c r="AH420" s="145"/>
      <c r="AI420" s="145"/>
      <c r="AJ420" s="145"/>
      <c r="AK420" s="146"/>
      <c r="AL420" s="117"/>
      <c r="AM420" s="117"/>
      <c r="AN420" s="117"/>
      <c r="AO420" s="117"/>
      <c r="AP420" s="117"/>
      <c r="AQ420" s="117"/>
      <c r="AR420" s="117"/>
      <c r="AS420" s="117"/>
      <c r="AT420" s="117"/>
      <c r="AU420" s="117"/>
      <c r="AV420" s="117"/>
      <c r="AW420" s="117"/>
      <c r="AX420" s="117"/>
      <c r="AY420" s="117"/>
      <c r="AZ420" s="117"/>
      <c r="BA420" s="117"/>
      <c r="BB420" s="117"/>
      <c r="BC420" s="117"/>
      <c r="BD420" s="117"/>
      <c r="BE420" s="117"/>
      <c r="BF420" s="117"/>
      <c r="BG420" s="117"/>
      <c r="BH420" s="117"/>
    </row>
    <row r="421" spans="2:66" s="114" customFormat="1" ht="9.75" customHeight="1">
      <c r="B421" s="4"/>
      <c r="C421" s="1262"/>
      <c r="D421" s="1267"/>
      <c r="E421" s="1268"/>
      <c r="F421" s="1268"/>
      <c r="G421" s="1269"/>
      <c r="H421" s="1267"/>
      <c r="I421" s="1268"/>
      <c r="J421" s="1268"/>
      <c r="K421" s="1269"/>
      <c r="L421" s="1283"/>
      <c r="M421" s="1284"/>
      <c r="N421" s="856" t="s">
        <v>155</v>
      </c>
      <c r="O421" s="1008"/>
      <c r="P421" s="1008"/>
      <c r="Q421" s="1009"/>
      <c r="R421" s="1250" t="s">
        <v>156</v>
      </c>
      <c r="S421" s="1251"/>
      <c r="T421" s="1251"/>
      <c r="U421" s="1252"/>
      <c r="V421" s="1250" t="s">
        <v>334</v>
      </c>
      <c r="W421" s="1251"/>
      <c r="X421" s="1251"/>
      <c r="Y421" s="1252"/>
      <c r="Z421" s="154" t="s">
        <v>362</v>
      </c>
      <c r="AA421" s="155"/>
      <c r="AB421" s="155"/>
      <c r="AC421" s="156"/>
      <c r="AD421" s="154" t="s">
        <v>363</v>
      </c>
      <c r="AE421" s="155"/>
      <c r="AF421" s="155"/>
      <c r="AG421" s="156"/>
      <c r="AH421" s="157" t="s">
        <v>365</v>
      </c>
      <c r="AI421" s="158"/>
      <c r="AJ421" s="158"/>
      <c r="AK421" s="159"/>
      <c r="AL421" s="16"/>
      <c r="AM421" s="16"/>
      <c r="AN421" s="117"/>
      <c r="AO421" s="117"/>
      <c r="AP421" s="117"/>
      <c r="AQ421" s="117"/>
      <c r="AR421" s="117"/>
      <c r="AS421" s="117"/>
      <c r="AT421" s="117"/>
      <c r="AU421" s="117"/>
      <c r="AV421" s="117"/>
      <c r="AW421" s="117"/>
      <c r="AX421" s="117"/>
      <c r="AY421" s="117"/>
      <c r="AZ421" s="117"/>
      <c r="BA421" s="117"/>
      <c r="BB421" s="117"/>
      <c r="BC421" s="117"/>
      <c r="BD421" s="117"/>
      <c r="BE421" s="117"/>
      <c r="BF421" s="117"/>
      <c r="BG421" s="117"/>
      <c r="BH421" s="117"/>
      <c r="BI421" s="117"/>
      <c r="BJ421" s="117"/>
      <c r="BK421" s="117"/>
      <c r="BL421" s="117"/>
      <c r="BM421" s="117"/>
      <c r="BN421" s="117"/>
    </row>
    <row r="422" spans="2:66" s="113" customFormat="1" ht="20.100000000000001" customHeight="1">
      <c r="B422" s="4"/>
      <c r="C422" s="1262"/>
      <c r="D422" s="1002"/>
      <c r="E422" s="1003"/>
      <c r="F422" s="1003"/>
      <c r="G422" s="1010"/>
      <c r="H422" s="1002"/>
      <c r="I422" s="1003"/>
      <c r="J422" s="1003"/>
      <c r="K422" s="1010"/>
      <c r="L422" s="1283"/>
      <c r="M422" s="1284"/>
      <c r="N422" s="1002"/>
      <c r="O422" s="1003"/>
      <c r="P422" s="1003"/>
      <c r="Q422" s="1010"/>
      <c r="R422" s="147" t="s">
        <v>335</v>
      </c>
      <c r="S422" s="147"/>
      <c r="T422" s="147"/>
      <c r="U422" s="147"/>
      <c r="V422" s="147" t="s">
        <v>335</v>
      </c>
      <c r="W422" s="147"/>
      <c r="X422" s="147"/>
      <c r="Y422" s="147"/>
      <c r="Z422" s="147" t="s">
        <v>226</v>
      </c>
      <c r="AA422" s="147"/>
      <c r="AB422" s="147"/>
      <c r="AC422" s="147"/>
      <c r="AD422" s="160" t="s">
        <v>227</v>
      </c>
      <c r="AE422" s="160"/>
      <c r="AF422" s="160"/>
      <c r="AG422" s="160"/>
      <c r="AH422" s="1260" t="s">
        <v>364</v>
      </c>
      <c r="AI422" s="1260"/>
      <c r="AJ422" s="1260"/>
      <c r="AK422" s="1260"/>
      <c r="AL422" s="16"/>
      <c r="AM422" s="4"/>
      <c r="AN422" s="118"/>
      <c r="AO422" s="118"/>
      <c r="AP422" s="118"/>
      <c r="AQ422" s="118"/>
      <c r="AR422" s="118"/>
      <c r="AS422" s="118"/>
      <c r="AT422" s="118"/>
      <c r="AU422" s="118"/>
      <c r="AV422" s="118"/>
      <c r="AW422" s="118"/>
      <c r="AX422" s="118"/>
      <c r="AY422" s="118"/>
      <c r="AZ422" s="118"/>
      <c r="BA422" s="118"/>
      <c r="BB422" s="118"/>
      <c r="BC422" s="118"/>
      <c r="BD422" s="118"/>
      <c r="BE422" s="118"/>
      <c r="BF422" s="118"/>
      <c r="BG422" s="118"/>
      <c r="BH422" s="118"/>
      <c r="BI422" s="118"/>
      <c r="BJ422" s="118"/>
      <c r="BK422" s="118"/>
      <c r="BL422" s="118"/>
      <c r="BM422" s="118"/>
      <c r="BN422" s="118"/>
    </row>
    <row r="423" spans="2:66" s="113" customFormat="1" ht="20.100000000000001" customHeight="1">
      <c r="B423" s="4"/>
      <c r="C423" s="1286">
        <v>21</v>
      </c>
      <c r="D423" s="775"/>
      <c r="E423" s="776"/>
      <c r="F423" s="776"/>
      <c r="G423" s="777"/>
      <c r="H423" s="775"/>
      <c r="I423" s="776"/>
      <c r="J423" s="776"/>
      <c r="K423" s="777"/>
      <c r="L423" s="778" t="s">
        <v>310</v>
      </c>
      <c r="M423" s="779"/>
      <c r="N423" s="784"/>
      <c r="O423" s="785"/>
      <c r="P423" s="785"/>
      <c r="Q423" s="782" t="s">
        <v>157</v>
      </c>
      <c r="R423" s="775" t="s">
        <v>163</v>
      </c>
      <c r="S423" s="776"/>
      <c r="T423" s="776"/>
      <c r="U423" s="777"/>
      <c r="V423" s="775" t="s">
        <v>163</v>
      </c>
      <c r="W423" s="776"/>
      <c r="X423" s="776"/>
      <c r="Y423" s="777"/>
      <c r="Z423" s="770"/>
      <c r="AA423" s="771"/>
      <c r="AB423" s="771"/>
      <c r="AC423" s="132" t="s">
        <v>157</v>
      </c>
      <c r="AD423" s="770"/>
      <c r="AE423" s="771"/>
      <c r="AF423" s="771"/>
      <c r="AG423" s="132" t="s">
        <v>157</v>
      </c>
      <c r="AH423" s="770"/>
      <c r="AI423" s="771"/>
      <c r="AJ423" s="771"/>
      <c r="AK423" s="132" t="s">
        <v>157</v>
      </c>
      <c r="AL423" s="188"/>
      <c r="AM423" s="4"/>
    </row>
    <row r="424" spans="2:66" s="113" customFormat="1" ht="20.100000000000001" customHeight="1">
      <c r="B424" s="4"/>
      <c r="C424" s="1285"/>
      <c r="D424" s="996"/>
      <c r="E424" s="997"/>
      <c r="F424" s="997"/>
      <c r="G424" s="998"/>
      <c r="H424" s="996"/>
      <c r="I424" s="997"/>
      <c r="J424" s="997"/>
      <c r="K424" s="998"/>
      <c r="L424" s="780"/>
      <c r="M424" s="781"/>
      <c r="N424" s="786"/>
      <c r="O424" s="787"/>
      <c r="P424" s="787"/>
      <c r="Q424" s="783"/>
      <c r="R424" s="770"/>
      <c r="S424" s="771"/>
      <c r="T424" s="771"/>
      <c r="U424" s="132" t="s">
        <v>157</v>
      </c>
      <c r="V424" s="770"/>
      <c r="W424" s="771"/>
      <c r="X424" s="771"/>
      <c r="Y424" s="132" t="s">
        <v>157</v>
      </c>
      <c r="Z424" s="770"/>
      <c r="AA424" s="771"/>
      <c r="AB424" s="771"/>
      <c r="AC424" s="132" t="s">
        <v>157</v>
      </c>
      <c r="AD424" s="770"/>
      <c r="AE424" s="771"/>
      <c r="AF424" s="771"/>
      <c r="AG424" s="132" t="s">
        <v>157</v>
      </c>
      <c r="AH424" s="770"/>
      <c r="AI424" s="771"/>
      <c r="AJ424" s="771"/>
      <c r="AK424" s="132" t="s">
        <v>157</v>
      </c>
      <c r="AL424" s="185"/>
      <c r="AM424" s="4"/>
    </row>
    <row r="425" spans="2:66" s="113" customFormat="1" ht="20.100000000000001" customHeight="1">
      <c r="B425" s="4"/>
      <c r="C425" s="1286">
        <v>22</v>
      </c>
      <c r="D425" s="775"/>
      <c r="E425" s="776"/>
      <c r="F425" s="776"/>
      <c r="G425" s="777"/>
      <c r="H425" s="775"/>
      <c r="I425" s="776"/>
      <c r="J425" s="776"/>
      <c r="K425" s="777"/>
      <c r="L425" s="778" t="s">
        <v>310</v>
      </c>
      <c r="M425" s="779"/>
      <c r="N425" s="784"/>
      <c r="O425" s="785"/>
      <c r="P425" s="785"/>
      <c r="Q425" s="782" t="s">
        <v>157</v>
      </c>
      <c r="R425" s="775" t="s">
        <v>163</v>
      </c>
      <c r="S425" s="776"/>
      <c r="T425" s="776"/>
      <c r="U425" s="777"/>
      <c r="V425" s="775" t="s">
        <v>163</v>
      </c>
      <c r="W425" s="776"/>
      <c r="X425" s="776"/>
      <c r="Y425" s="777"/>
      <c r="Z425" s="770"/>
      <c r="AA425" s="771"/>
      <c r="AB425" s="771"/>
      <c r="AC425" s="132" t="s">
        <v>157</v>
      </c>
      <c r="AD425" s="770"/>
      <c r="AE425" s="771"/>
      <c r="AF425" s="771"/>
      <c r="AG425" s="132" t="s">
        <v>157</v>
      </c>
      <c r="AH425" s="770"/>
      <c r="AI425" s="771"/>
      <c r="AJ425" s="771"/>
      <c r="AK425" s="132" t="s">
        <v>157</v>
      </c>
      <c r="AL425" s="185"/>
      <c r="AM425" s="4"/>
    </row>
    <row r="426" spans="2:66" s="113" customFormat="1" ht="20.100000000000001" customHeight="1">
      <c r="B426" s="4"/>
      <c r="C426" s="1287"/>
      <c r="D426" s="986"/>
      <c r="E426" s="987"/>
      <c r="F426" s="987"/>
      <c r="G426" s="988"/>
      <c r="H426" s="986"/>
      <c r="I426" s="987"/>
      <c r="J426" s="987"/>
      <c r="K426" s="988"/>
      <c r="L426" s="780"/>
      <c r="M426" s="781"/>
      <c r="N426" s="786"/>
      <c r="O426" s="787"/>
      <c r="P426" s="787"/>
      <c r="Q426" s="783"/>
      <c r="R426" s="770"/>
      <c r="S426" s="771"/>
      <c r="T426" s="771"/>
      <c r="U426" s="132" t="s">
        <v>157</v>
      </c>
      <c r="V426" s="770"/>
      <c r="W426" s="771"/>
      <c r="X426" s="771"/>
      <c r="Y426" s="132" t="s">
        <v>157</v>
      </c>
      <c r="Z426" s="770"/>
      <c r="AA426" s="771"/>
      <c r="AB426" s="771"/>
      <c r="AC426" s="132" t="s">
        <v>157</v>
      </c>
      <c r="AD426" s="770"/>
      <c r="AE426" s="771"/>
      <c r="AF426" s="771"/>
      <c r="AG426" s="132" t="s">
        <v>157</v>
      </c>
      <c r="AH426" s="770"/>
      <c r="AI426" s="771"/>
      <c r="AJ426" s="771"/>
      <c r="AK426" s="132" t="s">
        <v>157</v>
      </c>
      <c r="AL426" s="25"/>
      <c r="AM426" s="4"/>
    </row>
    <row r="427" spans="2:66" s="113" customFormat="1" ht="20.100000000000001" customHeight="1">
      <c r="B427" s="4"/>
      <c r="C427" s="1285">
        <v>23</v>
      </c>
      <c r="D427" s="996"/>
      <c r="E427" s="997"/>
      <c r="F427" s="997"/>
      <c r="G427" s="998"/>
      <c r="H427" s="996"/>
      <c r="I427" s="997"/>
      <c r="J427" s="997"/>
      <c r="K427" s="998"/>
      <c r="L427" s="778" t="s">
        <v>310</v>
      </c>
      <c r="M427" s="779"/>
      <c r="N427" s="784"/>
      <c r="O427" s="785"/>
      <c r="P427" s="785"/>
      <c r="Q427" s="782" t="s">
        <v>157</v>
      </c>
      <c r="R427" s="775" t="s">
        <v>163</v>
      </c>
      <c r="S427" s="776"/>
      <c r="T427" s="776"/>
      <c r="U427" s="777"/>
      <c r="V427" s="775" t="s">
        <v>163</v>
      </c>
      <c r="W427" s="776"/>
      <c r="X427" s="776"/>
      <c r="Y427" s="777"/>
      <c r="Z427" s="770"/>
      <c r="AA427" s="771"/>
      <c r="AB427" s="771"/>
      <c r="AC427" s="132" t="s">
        <v>157</v>
      </c>
      <c r="AD427" s="770"/>
      <c r="AE427" s="771"/>
      <c r="AF427" s="771"/>
      <c r="AG427" s="132" t="s">
        <v>157</v>
      </c>
      <c r="AH427" s="770"/>
      <c r="AI427" s="771"/>
      <c r="AJ427" s="771"/>
      <c r="AK427" s="132" t="s">
        <v>157</v>
      </c>
      <c r="AL427" s="97"/>
      <c r="AM427" s="4"/>
      <c r="AN427" s="117"/>
      <c r="AO427" s="118"/>
      <c r="AP427" s="118"/>
      <c r="AQ427" s="118"/>
      <c r="AR427" s="118"/>
      <c r="AS427" s="118"/>
      <c r="AT427" s="118"/>
      <c r="AU427" s="118"/>
      <c r="AV427" s="118"/>
      <c r="AW427" s="118"/>
      <c r="AX427" s="118"/>
      <c r="AY427" s="118"/>
      <c r="AZ427" s="118"/>
      <c r="BA427" s="118"/>
      <c r="BB427" s="118"/>
      <c r="BC427" s="118"/>
      <c r="BD427" s="118"/>
      <c r="BE427" s="118"/>
      <c r="BF427" s="118"/>
      <c r="BG427" s="118"/>
      <c r="BH427" s="118"/>
      <c r="BI427" s="118"/>
      <c r="BJ427" s="118"/>
      <c r="BK427" s="118"/>
      <c r="BL427" s="118"/>
      <c r="BM427" s="118"/>
      <c r="BN427" s="118"/>
    </row>
    <row r="428" spans="2:66" s="113" customFormat="1" ht="20.100000000000001" customHeight="1">
      <c r="B428" s="4"/>
      <c r="C428" s="1285"/>
      <c r="D428" s="996"/>
      <c r="E428" s="997"/>
      <c r="F428" s="997"/>
      <c r="G428" s="998"/>
      <c r="H428" s="996"/>
      <c r="I428" s="997"/>
      <c r="J428" s="997"/>
      <c r="K428" s="998"/>
      <c r="L428" s="780"/>
      <c r="M428" s="781"/>
      <c r="N428" s="786"/>
      <c r="O428" s="787"/>
      <c r="P428" s="787"/>
      <c r="Q428" s="783"/>
      <c r="R428" s="770"/>
      <c r="S428" s="771"/>
      <c r="T428" s="771"/>
      <c r="U428" s="132" t="s">
        <v>157</v>
      </c>
      <c r="V428" s="770"/>
      <c r="W428" s="771"/>
      <c r="X428" s="771"/>
      <c r="Y428" s="132" t="s">
        <v>157</v>
      </c>
      <c r="Z428" s="770"/>
      <c r="AA428" s="771"/>
      <c r="AB428" s="771"/>
      <c r="AC428" s="132" t="s">
        <v>157</v>
      </c>
      <c r="AD428" s="770"/>
      <c r="AE428" s="771"/>
      <c r="AF428" s="771"/>
      <c r="AG428" s="132" t="s">
        <v>157</v>
      </c>
      <c r="AH428" s="770"/>
      <c r="AI428" s="771"/>
      <c r="AJ428" s="771"/>
      <c r="AK428" s="132" t="s">
        <v>157</v>
      </c>
      <c r="AL428" s="97"/>
      <c r="AM428" s="4"/>
      <c r="AN428" s="117"/>
      <c r="AO428" s="118"/>
      <c r="AP428" s="118"/>
      <c r="AQ428" s="118"/>
      <c r="AR428" s="118"/>
      <c r="AS428" s="118"/>
      <c r="AT428" s="118"/>
      <c r="AU428" s="118"/>
      <c r="AV428" s="118"/>
      <c r="AW428" s="118"/>
      <c r="AX428" s="118"/>
      <c r="AY428" s="118"/>
      <c r="AZ428" s="118"/>
      <c r="BA428" s="118"/>
      <c r="BB428" s="118"/>
      <c r="BC428" s="118"/>
      <c r="BD428" s="118"/>
      <c r="BE428" s="118"/>
      <c r="BF428" s="118"/>
      <c r="BG428" s="118"/>
      <c r="BH428" s="118"/>
      <c r="BI428" s="118"/>
      <c r="BJ428" s="118"/>
      <c r="BK428" s="118"/>
      <c r="BL428" s="118"/>
      <c r="BM428" s="118"/>
      <c r="BN428" s="118"/>
    </row>
    <row r="429" spans="2:66" s="114" customFormat="1" ht="20.100000000000001" customHeight="1">
      <c r="B429" s="4"/>
      <c r="C429" s="1286">
        <v>24</v>
      </c>
      <c r="D429" s="775"/>
      <c r="E429" s="776"/>
      <c r="F429" s="776"/>
      <c r="G429" s="777"/>
      <c r="H429" s="775"/>
      <c r="I429" s="776"/>
      <c r="J429" s="776"/>
      <c r="K429" s="777"/>
      <c r="L429" s="778" t="s">
        <v>310</v>
      </c>
      <c r="M429" s="779"/>
      <c r="N429" s="784"/>
      <c r="O429" s="785"/>
      <c r="P429" s="785"/>
      <c r="Q429" s="782" t="s">
        <v>157</v>
      </c>
      <c r="R429" s="775" t="s">
        <v>163</v>
      </c>
      <c r="S429" s="776"/>
      <c r="T429" s="776"/>
      <c r="U429" s="777"/>
      <c r="V429" s="775" t="s">
        <v>163</v>
      </c>
      <c r="W429" s="776"/>
      <c r="X429" s="776"/>
      <c r="Y429" s="777"/>
      <c r="Z429" s="770"/>
      <c r="AA429" s="771"/>
      <c r="AB429" s="771"/>
      <c r="AC429" s="132" t="s">
        <v>157</v>
      </c>
      <c r="AD429" s="770"/>
      <c r="AE429" s="771"/>
      <c r="AF429" s="771"/>
      <c r="AG429" s="132" t="s">
        <v>157</v>
      </c>
      <c r="AH429" s="770"/>
      <c r="AI429" s="771"/>
      <c r="AJ429" s="771"/>
      <c r="AK429" s="132" t="s">
        <v>157</v>
      </c>
      <c r="AL429" s="97"/>
      <c r="AM429" s="4"/>
      <c r="AN429" s="117"/>
      <c r="AO429" s="117"/>
      <c r="AP429" s="117"/>
      <c r="AQ429" s="117"/>
      <c r="AR429" s="117"/>
      <c r="AS429" s="117"/>
      <c r="AT429" s="117"/>
      <c r="AU429" s="117"/>
      <c r="AV429" s="117"/>
      <c r="AW429" s="117"/>
      <c r="AX429" s="117"/>
      <c r="AY429" s="117"/>
      <c r="AZ429" s="117"/>
      <c r="BA429" s="117"/>
      <c r="BB429" s="117"/>
      <c r="BC429" s="117"/>
      <c r="BD429" s="117"/>
      <c r="BE429" s="117"/>
      <c r="BF429" s="117"/>
      <c r="BG429" s="117"/>
      <c r="BH429" s="117"/>
      <c r="BI429" s="117"/>
      <c r="BJ429" s="117"/>
      <c r="BK429" s="117"/>
      <c r="BL429" s="117"/>
      <c r="BM429" s="117"/>
      <c r="BN429" s="117"/>
    </row>
    <row r="430" spans="2:66" s="115" customFormat="1" ht="20.100000000000001" customHeight="1">
      <c r="B430" s="4"/>
      <c r="C430" s="1287"/>
      <c r="D430" s="986"/>
      <c r="E430" s="987"/>
      <c r="F430" s="987"/>
      <c r="G430" s="988"/>
      <c r="H430" s="986"/>
      <c r="I430" s="987"/>
      <c r="J430" s="987"/>
      <c r="K430" s="988"/>
      <c r="L430" s="780"/>
      <c r="M430" s="781"/>
      <c r="N430" s="786"/>
      <c r="O430" s="787"/>
      <c r="P430" s="787"/>
      <c r="Q430" s="783"/>
      <c r="R430" s="770"/>
      <c r="S430" s="771"/>
      <c r="T430" s="771"/>
      <c r="U430" s="132" t="s">
        <v>157</v>
      </c>
      <c r="V430" s="770"/>
      <c r="W430" s="771"/>
      <c r="X430" s="771"/>
      <c r="Y430" s="132" t="s">
        <v>157</v>
      </c>
      <c r="Z430" s="770"/>
      <c r="AA430" s="771"/>
      <c r="AB430" s="771"/>
      <c r="AC430" s="132" t="s">
        <v>157</v>
      </c>
      <c r="AD430" s="770"/>
      <c r="AE430" s="771"/>
      <c r="AF430" s="771"/>
      <c r="AG430" s="132" t="s">
        <v>157</v>
      </c>
      <c r="AH430" s="770"/>
      <c r="AI430" s="771"/>
      <c r="AJ430" s="771"/>
      <c r="AK430" s="132" t="s">
        <v>157</v>
      </c>
      <c r="AL430" s="29"/>
      <c r="AM430" s="29"/>
      <c r="AN430" s="119"/>
      <c r="AO430" s="119"/>
      <c r="AP430" s="119"/>
      <c r="AQ430" s="119"/>
      <c r="AR430" s="119"/>
      <c r="AS430" s="119"/>
      <c r="AT430" s="119"/>
      <c r="AU430" s="119"/>
      <c r="AV430" s="119"/>
      <c r="AW430" s="119"/>
      <c r="AX430" s="119"/>
      <c r="AY430" s="119"/>
      <c r="AZ430" s="119"/>
      <c r="BA430" s="119"/>
      <c r="BB430" s="119"/>
      <c r="BC430" s="119"/>
      <c r="BD430" s="119"/>
      <c r="BE430" s="119"/>
      <c r="BF430" s="119"/>
      <c r="BG430" s="119"/>
      <c r="BH430" s="119"/>
      <c r="BI430" s="119"/>
      <c r="BJ430" s="119"/>
      <c r="BK430" s="119"/>
      <c r="BL430" s="119"/>
      <c r="BM430" s="119"/>
      <c r="BN430" s="119"/>
    </row>
    <row r="431" spans="2:66" s="115" customFormat="1" ht="20.100000000000001" customHeight="1">
      <c r="B431" s="4"/>
      <c r="C431" s="1285">
        <v>25</v>
      </c>
      <c r="D431" s="996"/>
      <c r="E431" s="997"/>
      <c r="F431" s="997"/>
      <c r="G431" s="998"/>
      <c r="H431" s="996"/>
      <c r="I431" s="997"/>
      <c r="J431" s="997"/>
      <c r="K431" s="998"/>
      <c r="L431" s="778" t="s">
        <v>310</v>
      </c>
      <c r="M431" s="779"/>
      <c r="N431" s="784"/>
      <c r="O431" s="785"/>
      <c r="P431" s="785"/>
      <c r="Q431" s="782" t="s">
        <v>157</v>
      </c>
      <c r="R431" s="775" t="s">
        <v>163</v>
      </c>
      <c r="S431" s="776"/>
      <c r="T431" s="776"/>
      <c r="U431" s="777"/>
      <c r="V431" s="775" t="s">
        <v>163</v>
      </c>
      <c r="W431" s="776"/>
      <c r="X431" s="776"/>
      <c r="Y431" s="777"/>
      <c r="Z431" s="770"/>
      <c r="AA431" s="771"/>
      <c r="AB431" s="771"/>
      <c r="AC431" s="132" t="s">
        <v>157</v>
      </c>
      <c r="AD431" s="770"/>
      <c r="AE431" s="771"/>
      <c r="AF431" s="771"/>
      <c r="AG431" s="132" t="s">
        <v>157</v>
      </c>
      <c r="AH431" s="770"/>
      <c r="AI431" s="771"/>
      <c r="AJ431" s="771"/>
      <c r="AK431" s="132" t="s">
        <v>157</v>
      </c>
      <c r="AL431" s="29"/>
      <c r="AM431" s="29"/>
      <c r="AN431" s="119"/>
      <c r="AO431" s="119"/>
      <c r="AP431" s="119"/>
      <c r="AQ431" s="119"/>
      <c r="AR431" s="119"/>
      <c r="AS431" s="119"/>
      <c r="AT431" s="119"/>
      <c r="AU431" s="119"/>
      <c r="AV431" s="119"/>
      <c r="AW431" s="119"/>
      <c r="AX431" s="119"/>
      <c r="AY431" s="119"/>
      <c r="AZ431" s="119"/>
      <c r="BA431" s="119"/>
      <c r="BB431" s="119"/>
      <c r="BC431" s="119"/>
      <c r="BD431" s="119"/>
      <c r="BE431" s="119"/>
      <c r="BF431" s="119"/>
      <c r="BG431" s="119"/>
      <c r="BH431" s="119"/>
      <c r="BI431" s="119"/>
      <c r="BJ431" s="119"/>
      <c r="BK431" s="119"/>
      <c r="BL431" s="119"/>
      <c r="BM431" s="119"/>
      <c r="BN431" s="119"/>
    </row>
    <row r="432" spans="2:66" s="115" customFormat="1" ht="20.100000000000001" customHeight="1">
      <c r="B432" s="4"/>
      <c r="C432" s="1285"/>
      <c r="D432" s="996"/>
      <c r="E432" s="997"/>
      <c r="F432" s="997"/>
      <c r="G432" s="998"/>
      <c r="H432" s="996"/>
      <c r="I432" s="997"/>
      <c r="J432" s="997"/>
      <c r="K432" s="998"/>
      <c r="L432" s="780"/>
      <c r="M432" s="781"/>
      <c r="N432" s="786"/>
      <c r="O432" s="787"/>
      <c r="P432" s="787"/>
      <c r="Q432" s="783"/>
      <c r="R432" s="770"/>
      <c r="S432" s="771"/>
      <c r="T432" s="771"/>
      <c r="U432" s="132" t="s">
        <v>157</v>
      </c>
      <c r="V432" s="770"/>
      <c r="W432" s="771"/>
      <c r="X432" s="771"/>
      <c r="Y432" s="132" t="s">
        <v>157</v>
      </c>
      <c r="Z432" s="770"/>
      <c r="AA432" s="771"/>
      <c r="AB432" s="771"/>
      <c r="AC432" s="132" t="s">
        <v>157</v>
      </c>
      <c r="AD432" s="770"/>
      <c r="AE432" s="771"/>
      <c r="AF432" s="771"/>
      <c r="AG432" s="132" t="s">
        <v>157</v>
      </c>
      <c r="AH432" s="770"/>
      <c r="AI432" s="771"/>
      <c r="AJ432" s="771"/>
      <c r="AK432" s="132" t="s">
        <v>157</v>
      </c>
      <c r="AL432" s="3"/>
      <c r="AM432" s="29"/>
    </row>
    <row r="433" spans="2:66" s="115" customFormat="1" ht="20.100000000000001" customHeight="1">
      <c r="B433" s="4"/>
      <c r="C433" s="1286">
        <v>26</v>
      </c>
      <c r="D433" s="775"/>
      <c r="E433" s="776"/>
      <c r="F433" s="776"/>
      <c r="G433" s="777"/>
      <c r="H433" s="775"/>
      <c r="I433" s="776"/>
      <c r="J433" s="776"/>
      <c r="K433" s="777"/>
      <c r="L433" s="778" t="s">
        <v>310</v>
      </c>
      <c r="M433" s="779"/>
      <c r="N433" s="784"/>
      <c r="O433" s="785"/>
      <c r="P433" s="785"/>
      <c r="Q433" s="782" t="s">
        <v>157</v>
      </c>
      <c r="R433" s="775" t="s">
        <v>163</v>
      </c>
      <c r="S433" s="776"/>
      <c r="T433" s="776"/>
      <c r="U433" s="777"/>
      <c r="V433" s="775" t="s">
        <v>163</v>
      </c>
      <c r="W433" s="776"/>
      <c r="X433" s="776"/>
      <c r="Y433" s="777"/>
      <c r="Z433" s="770"/>
      <c r="AA433" s="771"/>
      <c r="AB433" s="771"/>
      <c r="AC433" s="132" t="s">
        <v>157</v>
      </c>
      <c r="AD433" s="770"/>
      <c r="AE433" s="771"/>
      <c r="AF433" s="771"/>
      <c r="AG433" s="132" t="s">
        <v>157</v>
      </c>
      <c r="AH433" s="770"/>
      <c r="AI433" s="771"/>
      <c r="AJ433" s="771"/>
      <c r="AK433" s="132" t="s">
        <v>157</v>
      </c>
      <c r="AL433" s="3"/>
      <c r="AM433" s="29"/>
    </row>
    <row r="434" spans="2:66" s="115" customFormat="1" ht="20.100000000000001" customHeight="1">
      <c r="B434" s="4"/>
      <c r="C434" s="1287"/>
      <c r="D434" s="986"/>
      <c r="E434" s="987"/>
      <c r="F434" s="987"/>
      <c r="G434" s="988"/>
      <c r="H434" s="986"/>
      <c r="I434" s="987"/>
      <c r="J434" s="987"/>
      <c r="K434" s="988"/>
      <c r="L434" s="780"/>
      <c r="M434" s="781"/>
      <c r="N434" s="786"/>
      <c r="O434" s="787"/>
      <c r="P434" s="787"/>
      <c r="Q434" s="783"/>
      <c r="R434" s="770"/>
      <c r="S434" s="771"/>
      <c r="T434" s="771"/>
      <c r="U434" s="132" t="s">
        <v>157</v>
      </c>
      <c r="V434" s="770"/>
      <c r="W434" s="771"/>
      <c r="X434" s="771"/>
      <c r="Y434" s="132" t="s">
        <v>157</v>
      </c>
      <c r="Z434" s="770"/>
      <c r="AA434" s="771"/>
      <c r="AB434" s="771"/>
      <c r="AC434" s="132" t="s">
        <v>157</v>
      </c>
      <c r="AD434" s="770"/>
      <c r="AE434" s="771"/>
      <c r="AF434" s="771"/>
      <c r="AG434" s="132" t="s">
        <v>157</v>
      </c>
      <c r="AH434" s="770"/>
      <c r="AI434" s="771"/>
      <c r="AJ434" s="771"/>
      <c r="AK434" s="132" t="s">
        <v>157</v>
      </c>
      <c r="AL434" s="4"/>
      <c r="AM434" s="29"/>
    </row>
    <row r="435" spans="2:66" s="115" customFormat="1" ht="20.100000000000001" customHeight="1">
      <c r="B435" s="4"/>
      <c r="C435" s="1285">
        <v>27</v>
      </c>
      <c r="D435" s="996"/>
      <c r="E435" s="997"/>
      <c r="F435" s="997"/>
      <c r="G435" s="998"/>
      <c r="H435" s="996"/>
      <c r="I435" s="997"/>
      <c r="J435" s="997"/>
      <c r="K435" s="998"/>
      <c r="L435" s="778" t="s">
        <v>310</v>
      </c>
      <c r="M435" s="779"/>
      <c r="N435" s="784"/>
      <c r="O435" s="785"/>
      <c r="P435" s="785"/>
      <c r="Q435" s="782" t="s">
        <v>157</v>
      </c>
      <c r="R435" s="775" t="s">
        <v>163</v>
      </c>
      <c r="S435" s="776"/>
      <c r="T435" s="776"/>
      <c r="U435" s="777"/>
      <c r="V435" s="775" t="s">
        <v>163</v>
      </c>
      <c r="W435" s="776"/>
      <c r="X435" s="776"/>
      <c r="Y435" s="777"/>
      <c r="Z435" s="770"/>
      <c r="AA435" s="771"/>
      <c r="AB435" s="771"/>
      <c r="AC435" s="132" t="s">
        <v>157</v>
      </c>
      <c r="AD435" s="770"/>
      <c r="AE435" s="771"/>
      <c r="AF435" s="771"/>
      <c r="AG435" s="132" t="s">
        <v>157</v>
      </c>
      <c r="AH435" s="770"/>
      <c r="AI435" s="771"/>
      <c r="AJ435" s="771"/>
      <c r="AK435" s="132" t="s">
        <v>157</v>
      </c>
      <c r="AL435" s="4"/>
      <c r="AM435" s="29"/>
    </row>
    <row r="436" spans="2:66" s="115" customFormat="1" ht="20.100000000000001" customHeight="1">
      <c r="B436" s="4"/>
      <c r="C436" s="1285"/>
      <c r="D436" s="996"/>
      <c r="E436" s="997"/>
      <c r="F436" s="997"/>
      <c r="G436" s="998"/>
      <c r="H436" s="996"/>
      <c r="I436" s="997"/>
      <c r="J436" s="997"/>
      <c r="K436" s="998"/>
      <c r="L436" s="780"/>
      <c r="M436" s="781"/>
      <c r="N436" s="786"/>
      <c r="O436" s="787"/>
      <c r="P436" s="787"/>
      <c r="Q436" s="783"/>
      <c r="R436" s="770"/>
      <c r="S436" s="771"/>
      <c r="T436" s="771"/>
      <c r="U436" s="132" t="s">
        <v>157</v>
      </c>
      <c r="V436" s="770"/>
      <c r="W436" s="771"/>
      <c r="X436" s="771"/>
      <c r="Y436" s="132" t="s">
        <v>157</v>
      </c>
      <c r="Z436" s="770"/>
      <c r="AA436" s="771"/>
      <c r="AB436" s="771"/>
      <c r="AC436" s="132" t="s">
        <v>157</v>
      </c>
      <c r="AD436" s="770"/>
      <c r="AE436" s="771"/>
      <c r="AF436" s="771"/>
      <c r="AG436" s="132" t="s">
        <v>157</v>
      </c>
      <c r="AH436" s="770"/>
      <c r="AI436" s="771"/>
      <c r="AJ436" s="771"/>
      <c r="AK436" s="132" t="s">
        <v>157</v>
      </c>
      <c r="AL436" s="4"/>
      <c r="AM436" s="29"/>
    </row>
    <row r="437" spans="2:66" s="115" customFormat="1" ht="20.100000000000001" customHeight="1">
      <c r="B437" s="4"/>
      <c r="C437" s="1286">
        <v>28</v>
      </c>
      <c r="D437" s="775"/>
      <c r="E437" s="776"/>
      <c r="F437" s="776"/>
      <c r="G437" s="777"/>
      <c r="H437" s="775"/>
      <c r="I437" s="776"/>
      <c r="J437" s="776"/>
      <c r="K437" s="777"/>
      <c r="L437" s="778" t="s">
        <v>310</v>
      </c>
      <c r="M437" s="779"/>
      <c r="N437" s="784"/>
      <c r="O437" s="785"/>
      <c r="P437" s="785"/>
      <c r="Q437" s="782" t="s">
        <v>157</v>
      </c>
      <c r="R437" s="775" t="s">
        <v>163</v>
      </c>
      <c r="S437" s="776"/>
      <c r="T437" s="776"/>
      <c r="U437" s="777"/>
      <c r="V437" s="775" t="s">
        <v>163</v>
      </c>
      <c r="W437" s="776"/>
      <c r="X437" s="776"/>
      <c r="Y437" s="777"/>
      <c r="Z437" s="770"/>
      <c r="AA437" s="771"/>
      <c r="AB437" s="771"/>
      <c r="AC437" s="132" t="s">
        <v>157</v>
      </c>
      <c r="AD437" s="770"/>
      <c r="AE437" s="771"/>
      <c r="AF437" s="771"/>
      <c r="AG437" s="132" t="s">
        <v>157</v>
      </c>
      <c r="AH437" s="770"/>
      <c r="AI437" s="771"/>
      <c r="AJ437" s="771"/>
      <c r="AK437" s="132" t="s">
        <v>157</v>
      </c>
      <c r="AL437" s="4"/>
      <c r="AM437" s="29"/>
    </row>
    <row r="438" spans="2:66" s="115" customFormat="1" ht="20.100000000000001" customHeight="1">
      <c r="B438" s="4"/>
      <c r="C438" s="1287"/>
      <c r="D438" s="986"/>
      <c r="E438" s="987"/>
      <c r="F438" s="987"/>
      <c r="G438" s="988"/>
      <c r="H438" s="986"/>
      <c r="I438" s="987"/>
      <c r="J438" s="987"/>
      <c r="K438" s="988"/>
      <c r="L438" s="780"/>
      <c r="M438" s="781"/>
      <c r="N438" s="786"/>
      <c r="O438" s="787"/>
      <c r="P438" s="787"/>
      <c r="Q438" s="783"/>
      <c r="R438" s="770"/>
      <c r="S438" s="771"/>
      <c r="T438" s="771"/>
      <c r="U438" s="132" t="s">
        <v>157</v>
      </c>
      <c r="V438" s="770"/>
      <c r="W438" s="771"/>
      <c r="X438" s="771"/>
      <c r="Y438" s="132" t="s">
        <v>157</v>
      </c>
      <c r="Z438" s="770"/>
      <c r="AA438" s="771"/>
      <c r="AB438" s="771"/>
      <c r="AC438" s="132" t="s">
        <v>157</v>
      </c>
      <c r="AD438" s="770"/>
      <c r="AE438" s="771"/>
      <c r="AF438" s="771"/>
      <c r="AG438" s="132" t="s">
        <v>157</v>
      </c>
      <c r="AH438" s="770"/>
      <c r="AI438" s="771"/>
      <c r="AJ438" s="771"/>
      <c r="AK438" s="132" t="s">
        <v>157</v>
      </c>
      <c r="AL438" s="4"/>
      <c r="AM438" s="29"/>
    </row>
    <row r="439" spans="2:66" s="115" customFormat="1" ht="20.100000000000001" customHeight="1">
      <c r="B439" s="4"/>
      <c r="C439" s="1285">
        <v>29</v>
      </c>
      <c r="D439" s="996"/>
      <c r="E439" s="997"/>
      <c r="F439" s="997"/>
      <c r="G439" s="998"/>
      <c r="H439" s="996"/>
      <c r="I439" s="997"/>
      <c r="J439" s="997"/>
      <c r="K439" s="998"/>
      <c r="L439" s="778" t="s">
        <v>310</v>
      </c>
      <c r="M439" s="779"/>
      <c r="N439" s="784"/>
      <c r="O439" s="785"/>
      <c r="P439" s="785"/>
      <c r="Q439" s="782" t="s">
        <v>157</v>
      </c>
      <c r="R439" s="775" t="s">
        <v>163</v>
      </c>
      <c r="S439" s="776"/>
      <c r="T439" s="776"/>
      <c r="U439" s="777"/>
      <c r="V439" s="775" t="s">
        <v>163</v>
      </c>
      <c r="W439" s="776"/>
      <c r="X439" s="776"/>
      <c r="Y439" s="777"/>
      <c r="Z439" s="770"/>
      <c r="AA439" s="771"/>
      <c r="AB439" s="771"/>
      <c r="AC439" s="132" t="s">
        <v>157</v>
      </c>
      <c r="AD439" s="770"/>
      <c r="AE439" s="771"/>
      <c r="AF439" s="771"/>
      <c r="AG439" s="132" t="s">
        <v>157</v>
      </c>
      <c r="AH439" s="770"/>
      <c r="AI439" s="771"/>
      <c r="AJ439" s="771"/>
      <c r="AK439" s="132" t="s">
        <v>157</v>
      </c>
      <c r="AL439" s="16"/>
      <c r="AM439" s="29"/>
    </row>
    <row r="440" spans="2:66" s="115" customFormat="1" ht="20.100000000000001" customHeight="1">
      <c r="B440" s="4"/>
      <c r="C440" s="1285"/>
      <c r="D440" s="996"/>
      <c r="E440" s="997"/>
      <c r="F440" s="997"/>
      <c r="G440" s="998"/>
      <c r="H440" s="996"/>
      <c r="I440" s="997"/>
      <c r="J440" s="997"/>
      <c r="K440" s="998"/>
      <c r="L440" s="780"/>
      <c r="M440" s="781"/>
      <c r="N440" s="786"/>
      <c r="O440" s="787"/>
      <c r="P440" s="787"/>
      <c r="Q440" s="783"/>
      <c r="R440" s="770"/>
      <c r="S440" s="771"/>
      <c r="T440" s="771"/>
      <c r="U440" s="132" t="s">
        <v>157</v>
      </c>
      <c r="V440" s="770"/>
      <c r="W440" s="771"/>
      <c r="X440" s="771"/>
      <c r="Y440" s="132" t="s">
        <v>157</v>
      </c>
      <c r="Z440" s="770"/>
      <c r="AA440" s="771"/>
      <c r="AB440" s="771"/>
      <c r="AC440" s="132" t="s">
        <v>157</v>
      </c>
      <c r="AD440" s="770"/>
      <c r="AE440" s="771"/>
      <c r="AF440" s="771"/>
      <c r="AG440" s="132" t="s">
        <v>157</v>
      </c>
      <c r="AH440" s="770"/>
      <c r="AI440" s="771"/>
      <c r="AJ440" s="771"/>
      <c r="AK440" s="132" t="s">
        <v>157</v>
      </c>
      <c r="AL440" s="29"/>
      <c r="AM440" s="29"/>
    </row>
    <row r="441" spans="2:66" s="115" customFormat="1" ht="20.100000000000001" customHeight="1">
      <c r="B441" s="4"/>
      <c r="C441" s="1286">
        <v>30</v>
      </c>
      <c r="D441" s="775"/>
      <c r="E441" s="776"/>
      <c r="F441" s="776"/>
      <c r="G441" s="777"/>
      <c r="H441" s="775"/>
      <c r="I441" s="776"/>
      <c r="J441" s="776"/>
      <c r="K441" s="777"/>
      <c r="L441" s="778" t="s">
        <v>310</v>
      </c>
      <c r="M441" s="779"/>
      <c r="N441" s="784"/>
      <c r="O441" s="785"/>
      <c r="P441" s="785"/>
      <c r="Q441" s="782" t="s">
        <v>157</v>
      </c>
      <c r="R441" s="775" t="s">
        <v>163</v>
      </c>
      <c r="S441" s="776"/>
      <c r="T441" s="776"/>
      <c r="U441" s="777"/>
      <c r="V441" s="775" t="s">
        <v>163</v>
      </c>
      <c r="W441" s="776"/>
      <c r="X441" s="776"/>
      <c r="Y441" s="777"/>
      <c r="Z441" s="770"/>
      <c r="AA441" s="771"/>
      <c r="AB441" s="771"/>
      <c r="AC441" s="132" t="s">
        <v>157</v>
      </c>
      <c r="AD441" s="770"/>
      <c r="AE441" s="771"/>
      <c r="AF441" s="771"/>
      <c r="AG441" s="132" t="s">
        <v>157</v>
      </c>
      <c r="AH441" s="770"/>
      <c r="AI441" s="771"/>
      <c r="AJ441" s="771"/>
      <c r="AK441" s="132" t="s">
        <v>157</v>
      </c>
      <c r="AL441" s="16"/>
      <c r="AM441" s="29"/>
    </row>
    <row r="442" spans="2:66" s="115" customFormat="1" ht="20.100000000000001" customHeight="1">
      <c r="B442" s="4"/>
      <c r="C442" s="1287"/>
      <c r="D442" s="986"/>
      <c r="E442" s="987"/>
      <c r="F442" s="987"/>
      <c r="G442" s="988"/>
      <c r="H442" s="986"/>
      <c r="I442" s="987"/>
      <c r="J442" s="987"/>
      <c r="K442" s="988"/>
      <c r="L442" s="780"/>
      <c r="M442" s="781"/>
      <c r="N442" s="786"/>
      <c r="O442" s="787"/>
      <c r="P442" s="787"/>
      <c r="Q442" s="783"/>
      <c r="R442" s="770"/>
      <c r="S442" s="771"/>
      <c r="T442" s="771"/>
      <c r="U442" s="132" t="s">
        <v>157</v>
      </c>
      <c r="V442" s="770"/>
      <c r="W442" s="771"/>
      <c r="X442" s="771"/>
      <c r="Y442" s="132" t="s">
        <v>157</v>
      </c>
      <c r="Z442" s="770"/>
      <c r="AA442" s="771"/>
      <c r="AB442" s="771"/>
      <c r="AC442" s="132" t="s">
        <v>157</v>
      </c>
      <c r="AD442" s="770"/>
      <c r="AE442" s="771"/>
      <c r="AF442" s="771"/>
      <c r="AG442" s="132" t="s">
        <v>157</v>
      </c>
      <c r="AH442" s="770"/>
      <c r="AI442" s="771"/>
      <c r="AJ442" s="771"/>
      <c r="AK442" s="132" t="s">
        <v>157</v>
      </c>
      <c r="AL442" s="16"/>
      <c r="AM442" s="29"/>
    </row>
    <row r="443" spans="2:66" s="115" customFormat="1" ht="20.100000000000001" customHeight="1">
      <c r="B443" s="4"/>
      <c r="C443" s="1285">
        <v>31</v>
      </c>
      <c r="D443" s="996"/>
      <c r="E443" s="997"/>
      <c r="F443" s="997"/>
      <c r="G443" s="998"/>
      <c r="H443" s="996"/>
      <c r="I443" s="997"/>
      <c r="J443" s="997"/>
      <c r="K443" s="998"/>
      <c r="L443" s="778" t="s">
        <v>310</v>
      </c>
      <c r="M443" s="779"/>
      <c r="N443" s="784"/>
      <c r="O443" s="785"/>
      <c r="P443" s="785"/>
      <c r="Q443" s="782" t="s">
        <v>157</v>
      </c>
      <c r="R443" s="775" t="s">
        <v>163</v>
      </c>
      <c r="S443" s="776"/>
      <c r="T443" s="776"/>
      <c r="U443" s="777"/>
      <c r="V443" s="775" t="s">
        <v>163</v>
      </c>
      <c r="W443" s="776"/>
      <c r="X443" s="776"/>
      <c r="Y443" s="777"/>
      <c r="Z443" s="770"/>
      <c r="AA443" s="771"/>
      <c r="AB443" s="771"/>
      <c r="AC443" s="132" t="s">
        <v>157</v>
      </c>
      <c r="AD443" s="770"/>
      <c r="AE443" s="771"/>
      <c r="AF443" s="771"/>
      <c r="AG443" s="132" t="s">
        <v>157</v>
      </c>
      <c r="AH443" s="770"/>
      <c r="AI443" s="771"/>
      <c r="AJ443" s="771"/>
      <c r="AK443" s="132" t="s">
        <v>157</v>
      </c>
      <c r="AL443" s="16"/>
      <c r="AM443" s="29"/>
    </row>
    <row r="444" spans="2:66" s="115" customFormat="1" ht="20.100000000000001" customHeight="1">
      <c r="B444" s="4"/>
      <c r="C444" s="1285"/>
      <c r="D444" s="996"/>
      <c r="E444" s="997"/>
      <c r="F444" s="997"/>
      <c r="G444" s="998"/>
      <c r="H444" s="996"/>
      <c r="I444" s="997"/>
      <c r="J444" s="997"/>
      <c r="K444" s="998"/>
      <c r="L444" s="780"/>
      <c r="M444" s="781"/>
      <c r="N444" s="786"/>
      <c r="O444" s="787"/>
      <c r="P444" s="787"/>
      <c r="Q444" s="783"/>
      <c r="R444" s="770"/>
      <c r="S444" s="771"/>
      <c r="T444" s="771"/>
      <c r="U444" s="132" t="s">
        <v>157</v>
      </c>
      <c r="V444" s="770"/>
      <c r="W444" s="771"/>
      <c r="X444" s="771"/>
      <c r="Y444" s="132" t="s">
        <v>157</v>
      </c>
      <c r="Z444" s="770"/>
      <c r="AA444" s="771"/>
      <c r="AB444" s="771"/>
      <c r="AC444" s="132" t="s">
        <v>157</v>
      </c>
      <c r="AD444" s="770"/>
      <c r="AE444" s="771"/>
      <c r="AF444" s="771"/>
      <c r="AG444" s="132" t="s">
        <v>157</v>
      </c>
      <c r="AH444" s="770"/>
      <c r="AI444" s="771"/>
      <c r="AJ444" s="771"/>
      <c r="AK444" s="132" t="s">
        <v>157</v>
      </c>
      <c r="AL444" s="3"/>
      <c r="AM444" s="29"/>
      <c r="AN444" s="119"/>
      <c r="AO444" s="119"/>
      <c r="AP444" s="119"/>
      <c r="AQ444" s="119"/>
      <c r="AR444" s="119"/>
      <c r="AS444" s="119"/>
      <c r="AT444" s="119"/>
      <c r="AU444" s="119"/>
      <c r="AV444" s="119"/>
      <c r="AW444" s="119"/>
      <c r="AX444" s="119"/>
      <c r="AY444" s="119"/>
      <c r="AZ444" s="119"/>
      <c r="BA444" s="119"/>
      <c r="BB444" s="119"/>
      <c r="BC444" s="119"/>
      <c r="BD444" s="119"/>
      <c r="BE444" s="119"/>
      <c r="BF444" s="119"/>
      <c r="BG444" s="119"/>
      <c r="BH444" s="119"/>
      <c r="BI444" s="119"/>
      <c r="BJ444" s="119"/>
      <c r="BK444" s="119"/>
      <c r="BL444" s="119"/>
      <c r="BM444" s="119"/>
      <c r="BN444" s="119"/>
    </row>
    <row r="445" spans="2:66" s="115" customFormat="1" ht="20.100000000000001" customHeight="1">
      <c r="B445" s="4"/>
      <c r="C445" s="1286">
        <v>32</v>
      </c>
      <c r="D445" s="775"/>
      <c r="E445" s="776"/>
      <c r="F445" s="776"/>
      <c r="G445" s="777"/>
      <c r="H445" s="775"/>
      <c r="I445" s="776"/>
      <c r="J445" s="776"/>
      <c r="K445" s="777"/>
      <c r="L445" s="778" t="s">
        <v>310</v>
      </c>
      <c r="M445" s="779"/>
      <c r="N445" s="784"/>
      <c r="O445" s="785"/>
      <c r="P445" s="785"/>
      <c r="Q445" s="782" t="s">
        <v>157</v>
      </c>
      <c r="R445" s="775" t="s">
        <v>163</v>
      </c>
      <c r="S445" s="776"/>
      <c r="T445" s="776"/>
      <c r="U445" s="777"/>
      <c r="V445" s="775" t="s">
        <v>163</v>
      </c>
      <c r="W445" s="776"/>
      <c r="X445" s="776"/>
      <c r="Y445" s="777"/>
      <c r="Z445" s="770"/>
      <c r="AA445" s="771"/>
      <c r="AB445" s="771"/>
      <c r="AC445" s="132" t="s">
        <v>157</v>
      </c>
      <c r="AD445" s="770"/>
      <c r="AE445" s="771"/>
      <c r="AF445" s="771"/>
      <c r="AG445" s="132" t="s">
        <v>157</v>
      </c>
      <c r="AH445" s="770"/>
      <c r="AI445" s="771"/>
      <c r="AJ445" s="771"/>
      <c r="AK445" s="132" t="s">
        <v>157</v>
      </c>
      <c r="AL445" s="3"/>
      <c r="AM445" s="29"/>
      <c r="AN445" s="119"/>
      <c r="AO445" s="119"/>
      <c r="AP445" s="119"/>
      <c r="AQ445" s="119"/>
      <c r="AR445" s="119"/>
      <c r="AS445" s="119"/>
      <c r="AT445" s="119"/>
      <c r="AU445" s="119"/>
      <c r="AV445" s="119"/>
      <c r="AW445" s="119"/>
      <c r="AX445" s="119"/>
      <c r="AY445" s="119"/>
      <c r="AZ445" s="119"/>
      <c r="BA445" s="119"/>
      <c r="BB445" s="119"/>
      <c r="BC445" s="119"/>
      <c r="BD445" s="119"/>
      <c r="BE445" s="119"/>
      <c r="BF445" s="119"/>
      <c r="BG445" s="119"/>
      <c r="BH445" s="119"/>
      <c r="BI445" s="119"/>
      <c r="BJ445" s="119"/>
      <c r="BK445" s="119"/>
      <c r="BL445" s="119"/>
      <c r="BM445" s="119"/>
      <c r="BN445" s="119"/>
    </row>
    <row r="446" spans="2:66" s="115" customFormat="1" ht="20.100000000000001" customHeight="1">
      <c r="B446" s="4"/>
      <c r="C446" s="1287"/>
      <c r="D446" s="986"/>
      <c r="E446" s="987"/>
      <c r="F446" s="987"/>
      <c r="G446" s="988"/>
      <c r="H446" s="986"/>
      <c r="I446" s="987"/>
      <c r="J446" s="987"/>
      <c r="K446" s="988"/>
      <c r="L446" s="780"/>
      <c r="M446" s="781"/>
      <c r="N446" s="786"/>
      <c r="O446" s="787"/>
      <c r="P446" s="787"/>
      <c r="Q446" s="783"/>
      <c r="R446" s="770"/>
      <c r="S446" s="771"/>
      <c r="T446" s="771"/>
      <c r="U446" s="132" t="s">
        <v>157</v>
      </c>
      <c r="V446" s="770"/>
      <c r="W446" s="771"/>
      <c r="X446" s="771"/>
      <c r="Y446" s="132" t="s">
        <v>157</v>
      </c>
      <c r="Z446" s="770"/>
      <c r="AA446" s="771"/>
      <c r="AB446" s="771"/>
      <c r="AC446" s="132" t="s">
        <v>157</v>
      </c>
      <c r="AD446" s="770"/>
      <c r="AE446" s="771"/>
      <c r="AF446" s="771"/>
      <c r="AG446" s="132" t="s">
        <v>157</v>
      </c>
      <c r="AH446" s="770"/>
      <c r="AI446" s="771"/>
      <c r="AJ446" s="771"/>
      <c r="AK446" s="132" t="s">
        <v>157</v>
      </c>
      <c r="AL446" s="3"/>
      <c r="AM446" s="29"/>
      <c r="AN446" s="119"/>
      <c r="AO446" s="119"/>
      <c r="AP446" s="119"/>
      <c r="AQ446" s="119"/>
      <c r="AR446" s="119"/>
      <c r="AS446" s="119"/>
      <c r="AT446" s="119"/>
      <c r="AU446" s="119"/>
      <c r="AV446" s="119"/>
      <c r="AW446" s="119"/>
      <c r="AX446" s="119"/>
      <c r="AY446" s="119"/>
      <c r="AZ446" s="119"/>
      <c r="BA446" s="119"/>
      <c r="BB446" s="119"/>
      <c r="BC446" s="119"/>
      <c r="BD446" s="119"/>
      <c r="BE446" s="119"/>
      <c r="BF446" s="119"/>
      <c r="BG446" s="119"/>
      <c r="BH446" s="119"/>
      <c r="BI446" s="119"/>
      <c r="BJ446" s="119"/>
      <c r="BK446" s="119"/>
      <c r="BL446" s="119"/>
      <c r="BM446" s="119"/>
      <c r="BN446" s="119"/>
    </row>
    <row r="447" spans="2:66" s="115" customFormat="1" ht="20.100000000000001" customHeight="1">
      <c r="B447" s="4"/>
      <c r="C447" s="1286">
        <v>33</v>
      </c>
      <c r="D447" s="775"/>
      <c r="E447" s="776"/>
      <c r="F447" s="776"/>
      <c r="G447" s="777"/>
      <c r="H447" s="775"/>
      <c r="I447" s="776"/>
      <c r="J447" s="776"/>
      <c r="K447" s="777"/>
      <c r="L447" s="778" t="s">
        <v>310</v>
      </c>
      <c r="M447" s="779"/>
      <c r="N447" s="784"/>
      <c r="O447" s="785"/>
      <c r="P447" s="785"/>
      <c r="Q447" s="782" t="s">
        <v>157</v>
      </c>
      <c r="R447" s="775" t="s">
        <v>163</v>
      </c>
      <c r="S447" s="776"/>
      <c r="T447" s="776"/>
      <c r="U447" s="777"/>
      <c r="V447" s="775" t="s">
        <v>163</v>
      </c>
      <c r="W447" s="776"/>
      <c r="X447" s="776"/>
      <c r="Y447" s="777"/>
      <c r="Z447" s="770"/>
      <c r="AA447" s="771"/>
      <c r="AB447" s="771"/>
      <c r="AC447" s="132" t="s">
        <v>157</v>
      </c>
      <c r="AD447" s="770"/>
      <c r="AE447" s="771"/>
      <c r="AF447" s="771"/>
      <c r="AG447" s="132" t="s">
        <v>157</v>
      </c>
      <c r="AH447" s="770"/>
      <c r="AI447" s="771"/>
      <c r="AJ447" s="771"/>
      <c r="AK447" s="132" t="s">
        <v>157</v>
      </c>
      <c r="AL447" s="3"/>
      <c r="AM447" s="29"/>
      <c r="AN447" s="119"/>
      <c r="AO447" s="119"/>
      <c r="AP447" s="119"/>
      <c r="AQ447" s="119"/>
      <c r="AR447" s="119"/>
      <c r="AS447" s="119"/>
      <c r="AT447" s="119"/>
      <c r="AU447" s="119"/>
      <c r="AV447" s="119"/>
      <c r="AW447" s="119"/>
      <c r="AX447" s="119"/>
      <c r="AY447" s="119"/>
      <c r="AZ447" s="119"/>
      <c r="BA447" s="119"/>
      <c r="BB447" s="119"/>
      <c r="BC447" s="119"/>
      <c r="BD447" s="119"/>
      <c r="BE447" s="119"/>
      <c r="BF447" s="119"/>
      <c r="BG447" s="119"/>
      <c r="BH447" s="119"/>
      <c r="BI447" s="119"/>
      <c r="BJ447" s="119"/>
      <c r="BK447" s="119"/>
      <c r="BL447" s="119"/>
      <c r="BM447" s="119"/>
      <c r="BN447" s="119"/>
    </row>
    <row r="448" spans="2:66" s="115" customFormat="1" ht="20.100000000000001" customHeight="1">
      <c r="B448" s="4"/>
      <c r="C448" s="1287"/>
      <c r="D448" s="986"/>
      <c r="E448" s="987"/>
      <c r="F448" s="987"/>
      <c r="G448" s="988"/>
      <c r="H448" s="986"/>
      <c r="I448" s="987"/>
      <c r="J448" s="987"/>
      <c r="K448" s="988"/>
      <c r="L448" s="780"/>
      <c r="M448" s="781"/>
      <c r="N448" s="786"/>
      <c r="O448" s="787"/>
      <c r="P448" s="787"/>
      <c r="Q448" s="783"/>
      <c r="R448" s="770"/>
      <c r="S448" s="771"/>
      <c r="T448" s="771"/>
      <c r="U448" s="132" t="s">
        <v>157</v>
      </c>
      <c r="V448" s="770"/>
      <c r="W448" s="771"/>
      <c r="X448" s="771"/>
      <c r="Y448" s="132" t="s">
        <v>157</v>
      </c>
      <c r="Z448" s="770"/>
      <c r="AA448" s="771"/>
      <c r="AB448" s="771"/>
      <c r="AC448" s="132" t="s">
        <v>157</v>
      </c>
      <c r="AD448" s="770"/>
      <c r="AE448" s="771"/>
      <c r="AF448" s="771"/>
      <c r="AG448" s="132" t="s">
        <v>157</v>
      </c>
      <c r="AH448" s="770"/>
      <c r="AI448" s="771"/>
      <c r="AJ448" s="771"/>
      <c r="AK448" s="132" t="s">
        <v>157</v>
      </c>
      <c r="AL448" s="16"/>
      <c r="AM448" s="29"/>
      <c r="AN448" s="119"/>
      <c r="AO448" s="119"/>
      <c r="AP448" s="119"/>
      <c r="AQ448" s="119"/>
      <c r="AR448" s="119"/>
      <c r="AS448" s="119"/>
      <c r="AT448" s="119"/>
      <c r="AU448" s="119"/>
      <c r="AV448" s="119"/>
      <c r="AW448" s="119"/>
      <c r="AX448" s="119"/>
      <c r="AY448" s="119"/>
      <c r="AZ448" s="119"/>
      <c r="BA448" s="119"/>
      <c r="BB448" s="119"/>
      <c r="BC448" s="119"/>
      <c r="BD448" s="119"/>
      <c r="BE448" s="119"/>
      <c r="BF448" s="119"/>
      <c r="BG448" s="119"/>
      <c r="BH448" s="119"/>
      <c r="BI448" s="119"/>
      <c r="BJ448" s="119"/>
      <c r="BK448" s="119"/>
      <c r="BL448" s="119"/>
      <c r="BM448" s="119"/>
      <c r="BN448" s="119"/>
    </row>
    <row r="449" spans="2:66" s="115" customFormat="1" ht="20.100000000000001" customHeight="1">
      <c r="B449" s="4"/>
      <c r="C449" s="1285">
        <v>34</v>
      </c>
      <c r="D449" s="996"/>
      <c r="E449" s="997"/>
      <c r="F449" s="997"/>
      <c r="G449" s="998"/>
      <c r="H449" s="996"/>
      <c r="I449" s="997"/>
      <c r="J449" s="997"/>
      <c r="K449" s="998"/>
      <c r="L449" s="778" t="s">
        <v>310</v>
      </c>
      <c r="M449" s="779"/>
      <c r="N449" s="784"/>
      <c r="O449" s="785"/>
      <c r="P449" s="785"/>
      <c r="Q449" s="782" t="s">
        <v>157</v>
      </c>
      <c r="R449" s="775" t="s">
        <v>163</v>
      </c>
      <c r="S449" s="776"/>
      <c r="T449" s="776"/>
      <c r="U449" s="777"/>
      <c r="V449" s="775" t="s">
        <v>163</v>
      </c>
      <c r="W449" s="776"/>
      <c r="X449" s="776"/>
      <c r="Y449" s="777"/>
      <c r="Z449" s="770"/>
      <c r="AA449" s="771"/>
      <c r="AB449" s="771"/>
      <c r="AC449" s="132" t="s">
        <v>157</v>
      </c>
      <c r="AD449" s="770"/>
      <c r="AE449" s="771"/>
      <c r="AF449" s="771"/>
      <c r="AG449" s="132" t="s">
        <v>157</v>
      </c>
      <c r="AH449" s="770"/>
      <c r="AI449" s="771"/>
      <c r="AJ449" s="771"/>
      <c r="AK449" s="132" t="s">
        <v>157</v>
      </c>
      <c r="AL449" s="3"/>
      <c r="AM449" s="29"/>
      <c r="AN449" s="119"/>
      <c r="AO449" s="119"/>
      <c r="AP449" s="119"/>
      <c r="AQ449" s="119"/>
      <c r="AR449" s="119"/>
      <c r="AS449" s="119"/>
      <c r="AT449" s="119"/>
      <c r="AU449" s="119"/>
      <c r="AV449" s="119"/>
      <c r="AW449" s="119"/>
      <c r="AX449" s="119"/>
      <c r="AY449" s="119"/>
      <c r="AZ449" s="119"/>
      <c r="BA449" s="119"/>
      <c r="BB449" s="119"/>
      <c r="BC449" s="119"/>
      <c r="BD449" s="119"/>
      <c r="BE449" s="119"/>
      <c r="BF449" s="119"/>
      <c r="BG449" s="119"/>
      <c r="BH449" s="119"/>
      <c r="BI449" s="119"/>
      <c r="BJ449" s="119"/>
      <c r="BK449" s="119"/>
      <c r="BL449" s="119"/>
      <c r="BM449" s="119"/>
      <c r="BN449" s="119"/>
    </row>
    <row r="450" spans="2:66" s="115" customFormat="1" ht="20.100000000000001" customHeight="1">
      <c r="B450" s="4"/>
      <c r="C450" s="1285"/>
      <c r="D450" s="996"/>
      <c r="E450" s="997"/>
      <c r="F450" s="997"/>
      <c r="G450" s="998"/>
      <c r="H450" s="996"/>
      <c r="I450" s="997"/>
      <c r="J450" s="997"/>
      <c r="K450" s="998"/>
      <c r="L450" s="780"/>
      <c r="M450" s="781"/>
      <c r="N450" s="786"/>
      <c r="O450" s="787"/>
      <c r="P450" s="787"/>
      <c r="Q450" s="783"/>
      <c r="R450" s="770"/>
      <c r="S450" s="771"/>
      <c r="T450" s="771"/>
      <c r="U450" s="132" t="s">
        <v>157</v>
      </c>
      <c r="V450" s="770"/>
      <c r="W450" s="771"/>
      <c r="X450" s="771"/>
      <c r="Y450" s="132" t="s">
        <v>157</v>
      </c>
      <c r="Z450" s="770"/>
      <c r="AA450" s="771"/>
      <c r="AB450" s="771"/>
      <c r="AC450" s="132" t="s">
        <v>157</v>
      </c>
      <c r="AD450" s="770"/>
      <c r="AE450" s="771"/>
      <c r="AF450" s="771"/>
      <c r="AG450" s="132" t="s">
        <v>157</v>
      </c>
      <c r="AH450" s="770"/>
      <c r="AI450" s="771"/>
      <c r="AJ450" s="771"/>
      <c r="AK450" s="132" t="s">
        <v>157</v>
      </c>
      <c r="AL450" s="16"/>
      <c r="AM450" s="29"/>
      <c r="AN450" s="119"/>
      <c r="AO450" s="119"/>
      <c r="AP450" s="119"/>
      <c r="AQ450" s="119"/>
      <c r="AR450" s="119"/>
      <c r="AS450" s="119"/>
      <c r="AT450" s="119"/>
      <c r="AU450" s="119"/>
      <c r="AV450" s="119"/>
      <c r="AW450" s="119"/>
      <c r="AX450" s="119"/>
      <c r="AY450" s="119"/>
      <c r="AZ450" s="119"/>
      <c r="BA450" s="119"/>
      <c r="BB450" s="119"/>
      <c r="BC450" s="119"/>
      <c r="BD450" s="119"/>
      <c r="BE450" s="119"/>
      <c r="BF450" s="119"/>
      <c r="BG450" s="119"/>
      <c r="BH450" s="119"/>
      <c r="BI450" s="119"/>
      <c r="BJ450" s="119"/>
      <c r="BK450" s="119"/>
      <c r="BL450" s="119"/>
      <c r="BM450" s="119"/>
      <c r="BN450" s="119"/>
    </row>
    <row r="451" spans="2:66" s="115" customFormat="1" ht="20.100000000000001" customHeight="1">
      <c r="B451" s="4"/>
      <c r="C451" s="1286">
        <v>35</v>
      </c>
      <c r="D451" s="775"/>
      <c r="E451" s="776"/>
      <c r="F451" s="776"/>
      <c r="G451" s="777"/>
      <c r="H451" s="775"/>
      <c r="I451" s="776"/>
      <c r="J451" s="776"/>
      <c r="K451" s="777"/>
      <c r="L451" s="778" t="s">
        <v>310</v>
      </c>
      <c r="M451" s="779"/>
      <c r="N451" s="784"/>
      <c r="O451" s="785"/>
      <c r="P451" s="785"/>
      <c r="Q451" s="782" t="s">
        <v>157</v>
      </c>
      <c r="R451" s="775" t="s">
        <v>163</v>
      </c>
      <c r="S451" s="776"/>
      <c r="T451" s="776"/>
      <c r="U451" s="777"/>
      <c r="V451" s="775" t="s">
        <v>163</v>
      </c>
      <c r="W451" s="776"/>
      <c r="X451" s="776"/>
      <c r="Y451" s="777"/>
      <c r="Z451" s="770"/>
      <c r="AA451" s="771"/>
      <c r="AB451" s="771"/>
      <c r="AC451" s="132" t="s">
        <v>157</v>
      </c>
      <c r="AD451" s="770"/>
      <c r="AE451" s="771"/>
      <c r="AF451" s="771"/>
      <c r="AG451" s="132" t="s">
        <v>157</v>
      </c>
      <c r="AH451" s="770"/>
      <c r="AI451" s="771"/>
      <c r="AJ451" s="771"/>
      <c r="AK451" s="132" t="s">
        <v>157</v>
      </c>
      <c r="AL451" s="16"/>
      <c r="AM451" s="29"/>
      <c r="AN451" s="119"/>
      <c r="AO451" s="119"/>
      <c r="AP451" s="119"/>
      <c r="AQ451" s="119"/>
      <c r="AR451" s="119"/>
      <c r="AS451" s="119"/>
      <c r="AT451" s="119"/>
      <c r="AU451" s="119"/>
      <c r="AV451" s="119"/>
      <c r="AW451" s="119"/>
      <c r="AX451" s="119"/>
      <c r="AY451" s="119"/>
      <c r="AZ451" s="119"/>
      <c r="BA451" s="119"/>
      <c r="BB451" s="119"/>
      <c r="BC451" s="119"/>
      <c r="BD451" s="119"/>
      <c r="BE451" s="119"/>
      <c r="BF451" s="119"/>
      <c r="BG451" s="119"/>
      <c r="BH451" s="119"/>
      <c r="BI451" s="119"/>
      <c r="BJ451" s="119"/>
      <c r="BK451" s="119"/>
      <c r="BL451" s="119"/>
      <c r="BM451" s="119"/>
      <c r="BN451" s="119"/>
    </row>
    <row r="452" spans="2:66" s="115" customFormat="1" ht="20.100000000000001" customHeight="1">
      <c r="B452" s="4"/>
      <c r="C452" s="1287"/>
      <c r="D452" s="986"/>
      <c r="E452" s="987"/>
      <c r="F452" s="987"/>
      <c r="G452" s="988"/>
      <c r="H452" s="986"/>
      <c r="I452" s="987"/>
      <c r="J452" s="987"/>
      <c r="K452" s="988"/>
      <c r="L452" s="780"/>
      <c r="M452" s="781"/>
      <c r="N452" s="786"/>
      <c r="O452" s="787"/>
      <c r="P452" s="787"/>
      <c r="Q452" s="783"/>
      <c r="R452" s="770"/>
      <c r="S452" s="771"/>
      <c r="T452" s="771"/>
      <c r="U452" s="132" t="s">
        <v>157</v>
      </c>
      <c r="V452" s="770"/>
      <c r="W452" s="771"/>
      <c r="X452" s="771"/>
      <c r="Y452" s="132" t="s">
        <v>157</v>
      </c>
      <c r="Z452" s="770"/>
      <c r="AA452" s="771"/>
      <c r="AB452" s="771"/>
      <c r="AC452" s="132" t="s">
        <v>157</v>
      </c>
      <c r="AD452" s="770"/>
      <c r="AE452" s="771"/>
      <c r="AF452" s="771"/>
      <c r="AG452" s="132" t="s">
        <v>157</v>
      </c>
      <c r="AH452" s="770"/>
      <c r="AI452" s="771"/>
      <c r="AJ452" s="771"/>
      <c r="AK452" s="132" t="s">
        <v>157</v>
      </c>
      <c r="AL452" s="16"/>
      <c r="AM452" s="29"/>
      <c r="AN452" s="119"/>
      <c r="AO452" s="119"/>
      <c r="AP452" s="119"/>
      <c r="AQ452" s="119"/>
      <c r="AR452" s="119"/>
      <c r="AS452" s="119"/>
      <c r="AT452" s="119"/>
      <c r="AU452" s="119"/>
      <c r="AV452" s="119"/>
      <c r="AW452" s="119"/>
      <c r="AX452" s="119"/>
      <c r="AY452" s="119"/>
      <c r="AZ452" s="119"/>
      <c r="BA452" s="119"/>
      <c r="BB452" s="119"/>
      <c r="BC452" s="119"/>
      <c r="BD452" s="119"/>
      <c r="BE452" s="119"/>
      <c r="BF452" s="119"/>
      <c r="BG452" s="119"/>
      <c r="BH452" s="119"/>
      <c r="BI452" s="119"/>
      <c r="BJ452" s="119"/>
      <c r="BK452" s="119"/>
      <c r="BL452" s="119"/>
      <c r="BM452" s="119"/>
      <c r="BN452" s="119"/>
    </row>
    <row r="453" spans="2:66" s="113" customFormat="1" ht="20.100000000000001" customHeight="1">
      <c r="B453" s="4"/>
      <c r="C453" s="1285">
        <v>36</v>
      </c>
      <c r="D453" s="996"/>
      <c r="E453" s="997"/>
      <c r="F453" s="997"/>
      <c r="G453" s="998"/>
      <c r="H453" s="996"/>
      <c r="I453" s="997"/>
      <c r="J453" s="997"/>
      <c r="K453" s="998"/>
      <c r="L453" s="778" t="s">
        <v>310</v>
      </c>
      <c r="M453" s="779"/>
      <c r="N453" s="784"/>
      <c r="O453" s="785"/>
      <c r="P453" s="785"/>
      <c r="Q453" s="782" t="s">
        <v>157</v>
      </c>
      <c r="R453" s="775" t="s">
        <v>163</v>
      </c>
      <c r="S453" s="776"/>
      <c r="T453" s="776"/>
      <c r="U453" s="777"/>
      <c r="V453" s="775" t="s">
        <v>163</v>
      </c>
      <c r="W453" s="776"/>
      <c r="X453" s="776"/>
      <c r="Y453" s="777"/>
      <c r="Z453" s="770"/>
      <c r="AA453" s="771"/>
      <c r="AB453" s="771"/>
      <c r="AC453" s="132" t="s">
        <v>157</v>
      </c>
      <c r="AD453" s="770"/>
      <c r="AE453" s="771"/>
      <c r="AF453" s="771"/>
      <c r="AG453" s="132" t="s">
        <v>157</v>
      </c>
      <c r="AH453" s="770"/>
      <c r="AI453" s="771"/>
      <c r="AJ453" s="771"/>
      <c r="AK453" s="132" t="s">
        <v>157</v>
      </c>
      <c r="AL453" s="17"/>
      <c r="AM453" s="4"/>
      <c r="AN453" s="118"/>
      <c r="AO453" s="118"/>
      <c r="AP453" s="118"/>
      <c r="AQ453" s="118"/>
      <c r="AR453" s="118"/>
      <c r="AS453" s="118"/>
      <c r="AT453" s="118"/>
      <c r="AU453" s="118"/>
      <c r="AV453" s="118"/>
      <c r="AW453" s="118"/>
      <c r="AX453" s="118"/>
      <c r="AY453" s="118"/>
      <c r="AZ453" s="118"/>
      <c r="BA453" s="118"/>
      <c r="BB453" s="118"/>
      <c r="BC453" s="118"/>
      <c r="BD453" s="118"/>
      <c r="BE453" s="118"/>
      <c r="BF453" s="118"/>
      <c r="BG453" s="118"/>
      <c r="BH453" s="118"/>
      <c r="BI453" s="118"/>
      <c r="BJ453" s="118"/>
      <c r="BK453" s="118"/>
      <c r="BL453" s="118"/>
      <c r="BM453" s="118"/>
      <c r="BN453" s="118"/>
    </row>
    <row r="454" spans="2:66" s="113" customFormat="1" ht="20.100000000000001" customHeight="1">
      <c r="B454" s="4"/>
      <c r="C454" s="1285"/>
      <c r="D454" s="996"/>
      <c r="E454" s="997"/>
      <c r="F454" s="997"/>
      <c r="G454" s="998"/>
      <c r="H454" s="996"/>
      <c r="I454" s="997"/>
      <c r="J454" s="997"/>
      <c r="K454" s="998"/>
      <c r="L454" s="780"/>
      <c r="M454" s="781"/>
      <c r="N454" s="786"/>
      <c r="O454" s="787"/>
      <c r="P454" s="787"/>
      <c r="Q454" s="783"/>
      <c r="R454" s="770"/>
      <c r="S454" s="771"/>
      <c r="T454" s="771"/>
      <c r="U454" s="132" t="s">
        <v>157</v>
      </c>
      <c r="V454" s="770"/>
      <c r="W454" s="771"/>
      <c r="X454" s="771"/>
      <c r="Y454" s="132" t="s">
        <v>157</v>
      </c>
      <c r="Z454" s="770"/>
      <c r="AA454" s="771"/>
      <c r="AB454" s="771"/>
      <c r="AC454" s="132" t="s">
        <v>157</v>
      </c>
      <c r="AD454" s="770"/>
      <c r="AE454" s="771"/>
      <c r="AF454" s="771"/>
      <c r="AG454" s="132" t="s">
        <v>157</v>
      </c>
      <c r="AH454" s="770"/>
      <c r="AI454" s="771"/>
      <c r="AJ454" s="771"/>
      <c r="AK454" s="132" t="s">
        <v>157</v>
      </c>
      <c r="AL454" s="188"/>
      <c r="AM454" s="4"/>
      <c r="AN454" s="118"/>
      <c r="AO454" s="118"/>
      <c r="AP454" s="118"/>
      <c r="AQ454" s="118"/>
      <c r="AR454" s="118"/>
      <c r="AS454" s="118"/>
      <c r="AT454" s="118"/>
      <c r="AU454" s="118"/>
      <c r="AV454" s="118"/>
      <c r="AW454" s="118"/>
      <c r="AX454" s="118"/>
      <c r="AY454" s="118"/>
      <c r="AZ454" s="118"/>
      <c r="BA454" s="118"/>
      <c r="BB454" s="118"/>
      <c r="BC454" s="118"/>
      <c r="BD454" s="118"/>
      <c r="BE454" s="118"/>
      <c r="BF454" s="118"/>
      <c r="BG454" s="118"/>
      <c r="BH454" s="118"/>
      <c r="BI454" s="118"/>
      <c r="BJ454" s="118"/>
      <c r="BK454" s="118"/>
      <c r="BL454" s="118"/>
      <c r="BM454" s="118"/>
      <c r="BN454" s="118"/>
    </row>
    <row r="455" spans="2:66" s="113" customFormat="1" ht="20.100000000000001" customHeight="1">
      <c r="B455" s="4"/>
      <c r="C455" s="1286">
        <v>27</v>
      </c>
      <c r="D455" s="775"/>
      <c r="E455" s="776"/>
      <c r="F455" s="776"/>
      <c r="G455" s="777"/>
      <c r="H455" s="775"/>
      <c r="I455" s="776"/>
      <c r="J455" s="776"/>
      <c r="K455" s="777"/>
      <c r="L455" s="778" t="s">
        <v>310</v>
      </c>
      <c r="M455" s="779"/>
      <c r="N455" s="784"/>
      <c r="O455" s="785"/>
      <c r="P455" s="785"/>
      <c r="Q455" s="782" t="s">
        <v>157</v>
      </c>
      <c r="R455" s="775" t="s">
        <v>163</v>
      </c>
      <c r="S455" s="776"/>
      <c r="T455" s="776"/>
      <c r="U455" s="777"/>
      <c r="V455" s="775" t="s">
        <v>163</v>
      </c>
      <c r="W455" s="776"/>
      <c r="X455" s="776"/>
      <c r="Y455" s="777"/>
      <c r="Z455" s="770"/>
      <c r="AA455" s="771"/>
      <c r="AB455" s="771"/>
      <c r="AC455" s="132" t="s">
        <v>157</v>
      </c>
      <c r="AD455" s="770"/>
      <c r="AE455" s="771"/>
      <c r="AF455" s="771"/>
      <c r="AG455" s="132" t="s">
        <v>157</v>
      </c>
      <c r="AH455" s="770"/>
      <c r="AI455" s="771"/>
      <c r="AJ455" s="771"/>
      <c r="AK455" s="132" t="s">
        <v>157</v>
      </c>
      <c r="AL455" s="188"/>
      <c r="AM455" s="4"/>
      <c r="AN455" s="118"/>
      <c r="AO455" s="118"/>
      <c r="AP455" s="118"/>
      <c r="AQ455" s="118"/>
      <c r="AR455" s="118"/>
      <c r="AS455" s="118"/>
      <c r="AT455" s="118"/>
      <c r="AU455" s="118"/>
      <c r="AV455" s="118"/>
      <c r="AW455" s="118"/>
      <c r="AX455" s="118"/>
      <c r="AY455" s="118"/>
      <c r="AZ455" s="118"/>
      <c r="BA455" s="118"/>
      <c r="BB455" s="118"/>
      <c r="BC455" s="118"/>
      <c r="BD455" s="118"/>
      <c r="BE455" s="118"/>
      <c r="BF455" s="118"/>
      <c r="BG455" s="118"/>
      <c r="BH455" s="118"/>
      <c r="BI455" s="118"/>
      <c r="BJ455" s="118"/>
      <c r="BK455" s="118"/>
      <c r="BL455" s="118"/>
      <c r="BM455" s="118"/>
      <c r="BN455" s="118"/>
    </row>
    <row r="456" spans="2:66" s="113" customFormat="1" ht="20.100000000000001" customHeight="1">
      <c r="B456" s="4"/>
      <c r="C456" s="1287"/>
      <c r="D456" s="986"/>
      <c r="E456" s="987"/>
      <c r="F456" s="987"/>
      <c r="G456" s="988"/>
      <c r="H456" s="986"/>
      <c r="I456" s="987"/>
      <c r="J456" s="987"/>
      <c r="K456" s="988"/>
      <c r="L456" s="780"/>
      <c r="M456" s="781"/>
      <c r="N456" s="786"/>
      <c r="O456" s="787"/>
      <c r="P456" s="787"/>
      <c r="Q456" s="783"/>
      <c r="R456" s="770"/>
      <c r="S456" s="771"/>
      <c r="T456" s="771"/>
      <c r="U456" s="132" t="s">
        <v>157</v>
      </c>
      <c r="V456" s="770"/>
      <c r="W456" s="771"/>
      <c r="X456" s="771"/>
      <c r="Y456" s="132" t="s">
        <v>157</v>
      </c>
      <c r="Z456" s="770"/>
      <c r="AA456" s="771"/>
      <c r="AB456" s="771"/>
      <c r="AC456" s="132" t="s">
        <v>157</v>
      </c>
      <c r="AD456" s="770"/>
      <c r="AE456" s="771"/>
      <c r="AF456" s="771"/>
      <c r="AG456" s="132" t="s">
        <v>157</v>
      </c>
      <c r="AH456" s="770"/>
      <c r="AI456" s="771"/>
      <c r="AJ456" s="771"/>
      <c r="AK456" s="132" t="s">
        <v>157</v>
      </c>
      <c r="AL456" s="192"/>
      <c r="AM456" s="4"/>
      <c r="AN456" s="118"/>
      <c r="AO456" s="118"/>
      <c r="AP456" s="118"/>
      <c r="AQ456" s="118"/>
      <c r="AR456" s="118"/>
      <c r="AS456" s="118"/>
      <c r="AT456" s="118"/>
      <c r="AU456" s="118"/>
      <c r="AV456" s="118"/>
      <c r="AW456" s="118"/>
      <c r="AX456" s="118"/>
      <c r="AY456" s="118"/>
      <c r="AZ456" s="118"/>
      <c r="BA456" s="118"/>
      <c r="BB456" s="118"/>
      <c r="BC456" s="118"/>
      <c r="BD456" s="118"/>
      <c r="BE456" s="118"/>
      <c r="BF456" s="118"/>
      <c r="BG456" s="118"/>
      <c r="BH456" s="118"/>
      <c r="BI456" s="118"/>
      <c r="BJ456" s="118"/>
      <c r="BK456" s="118"/>
      <c r="BL456" s="118"/>
      <c r="BM456" s="118"/>
      <c r="BN456" s="118"/>
    </row>
    <row r="457" spans="2:66" s="113" customFormat="1" ht="20.100000000000001" customHeight="1">
      <c r="B457" s="4"/>
      <c r="C457" s="1285">
        <v>38</v>
      </c>
      <c r="D457" s="996"/>
      <c r="E457" s="997"/>
      <c r="F457" s="997"/>
      <c r="G457" s="998"/>
      <c r="H457" s="996"/>
      <c r="I457" s="997"/>
      <c r="J457" s="997"/>
      <c r="K457" s="998"/>
      <c r="L457" s="778" t="s">
        <v>310</v>
      </c>
      <c r="M457" s="779"/>
      <c r="N457" s="784"/>
      <c r="O457" s="785"/>
      <c r="P457" s="785"/>
      <c r="Q457" s="782" t="s">
        <v>157</v>
      </c>
      <c r="R457" s="775" t="s">
        <v>163</v>
      </c>
      <c r="S457" s="776"/>
      <c r="T457" s="776"/>
      <c r="U457" s="777"/>
      <c r="V457" s="775" t="s">
        <v>163</v>
      </c>
      <c r="W457" s="776"/>
      <c r="X457" s="776"/>
      <c r="Y457" s="777"/>
      <c r="Z457" s="770"/>
      <c r="AA457" s="771"/>
      <c r="AB457" s="771"/>
      <c r="AC457" s="132" t="s">
        <v>157</v>
      </c>
      <c r="AD457" s="770"/>
      <c r="AE457" s="771"/>
      <c r="AF457" s="771"/>
      <c r="AG457" s="132" t="s">
        <v>157</v>
      </c>
      <c r="AH457" s="770"/>
      <c r="AI457" s="771"/>
      <c r="AJ457" s="771"/>
      <c r="AK457" s="132" t="s">
        <v>157</v>
      </c>
      <c r="AL457" s="181"/>
      <c r="AM457" s="4"/>
      <c r="AN457" s="118"/>
      <c r="AO457" s="118"/>
      <c r="AP457" s="118"/>
      <c r="AQ457" s="118"/>
      <c r="AR457" s="118"/>
      <c r="AS457" s="118"/>
      <c r="AT457" s="118"/>
      <c r="AU457" s="118"/>
      <c r="AV457" s="118"/>
      <c r="AW457" s="118"/>
      <c r="AX457" s="118"/>
      <c r="AY457" s="118"/>
      <c r="AZ457" s="118"/>
      <c r="BA457" s="118"/>
      <c r="BB457" s="118"/>
      <c r="BC457" s="118"/>
      <c r="BD457" s="118"/>
      <c r="BE457" s="118"/>
      <c r="BF457" s="118"/>
      <c r="BG457" s="118"/>
      <c r="BH457" s="118"/>
      <c r="BI457" s="118"/>
      <c r="BJ457" s="118"/>
      <c r="BK457" s="118"/>
      <c r="BL457" s="118"/>
      <c r="BM457" s="118"/>
      <c r="BN457" s="118"/>
    </row>
    <row r="458" spans="2:66" s="113" customFormat="1" ht="20.100000000000001" customHeight="1">
      <c r="B458" s="29"/>
      <c r="C458" s="1287"/>
      <c r="D458" s="996"/>
      <c r="E458" s="997"/>
      <c r="F458" s="997"/>
      <c r="G458" s="998"/>
      <c r="H458" s="996"/>
      <c r="I458" s="997"/>
      <c r="J458" s="997"/>
      <c r="K458" s="998"/>
      <c r="L458" s="780"/>
      <c r="M458" s="781"/>
      <c r="N458" s="786"/>
      <c r="O458" s="787"/>
      <c r="P458" s="787"/>
      <c r="Q458" s="783"/>
      <c r="R458" s="770"/>
      <c r="S458" s="771"/>
      <c r="T458" s="771"/>
      <c r="U458" s="132" t="s">
        <v>157</v>
      </c>
      <c r="V458" s="770"/>
      <c r="W458" s="771"/>
      <c r="X458" s="771"/>
      <c r="Y458" s="132" t="s">
        <v>157</v>
      </c>
      <c r="Z458" s="770"/>
      <c r="AA458" s="771"/>
      <c r="AB458" s="771"/>
      <c r="AC458" s="132" t="s">
        <v>157</v>
      </c>
      <c r="AD458" s="770"/>
      <c r="AE458" s="771"/>
      <c r="AF458" s="771"/>
      <c r="AG458" s="132" t="s">
        <v>157</v>
      </c>
      <c r="AH458" s="770"/>
      <c r="AI458" s="771"/>
      <c r="AJ458" s="771"/>
      <c r="AK458" s="132" t="s">
        <v>157</v>
      </c>
      <c r="AL458" s="181"/>
      <c r="AM458" s="4"/>
      <c r="AN458" s="118"/>
      <c r="AO458" s="118"/>
      <c r="AP458" s="118"/>
      <c r="AQ458" s="118"/>
      <c r="AR458" s="118"/>
      <c r="AS458" s="118"/>
      <c r="AT458" s="118"/>
      <c r="AU458" s="118"/>
      <c r="AV458" s="118"/>
      <c r="AW458" s="118"/>
      <c r="AX458" s="118"/>
      <c r="AY458" s="118"/>
      <c r="AZ458" s="118"/>
      <c r="BA458" s="118"/>
      <c r="BB458" s="118"/>
      <c r="BC458" s="118"/>
      <c r="BD458" s="118"/>
      <c r="BE458" s="118"/>
      <c r="BF458" s="118"/>
      <c r="BG458" s="118"/>
      <c r="BH458" s="118"/>
      <c r="BI458" s="118"/>
      <c r="BJ458" s="118"/>
      <c r="BK458" s="118"/>
      <c r="BL458" s="118"/>
      <c r="BM458" s="118"/>
      <c r="BN458" s="118"/>
    </row>
    <row r="459" spans="2:66" s="113" customFormat="1" ht="20.100000000000001" customHeight="1">
      <c r="B459" s="124"/>
      <c r="C459" s="1286">
        <v>39</v>
      </c>
      <c r="D459" s="775"/>
      <c r="E459" s="776"/>
      <c r="F459" s="776"/>
      <c r="G459" s="777"/>
      <c r="H459" s="775"/>
      <c r="I459" s="776"/>
      <c r="J459" s="776"/>
      <c r="K459" s="777"/>
      <c r="L459" s="778" t="s">
        <v>310</v>
      </c>
      <c r="M459" s="779"/>
      <c r="N459" s="784"/>
      <c r="O459" s="785"/>
      <c r="P459" s="785"/>
      <c r="Q459" s="782" t="s">
        <v>157</v>
      </c>
      <c r="R459" s="775" t="s">
        <v>163</v>
      </c>
      <c r="S459" s="776"/>
      <c r="T459" s="776"/>
      <c r="U459" s="777"/>
      <c r="V459" s="775" t="s">
        <v>163</v>
      </c>
      <c r="W459" s="776"/>
      <c r="X459" s="776"/>
      <c r="Y459" s="777"/>
      <c r="Z459" s="770"/>
      <c r="AA459" s="771"/>
      <c r="AB459" s="771"/>
      <c r="AC459" s="132" t="s">
        <v>157</v>
      </c>
      <c r="AD459" s="770"/>
      <c r="AE459" s="771"/>
      <c r="AF459" s="771"/>
      <c r="AG459" s="132" t="s">
        <v>157</v>
      </c>
      <c r="AH459" s="770"/>
      <c r="AI459" s="771"/>
      <c r="AJ459" s="771"/>
      <c r="AK459" s="132" t="s">
        <v>157</v>
      </c>
      <c r="AL459" s="181"/>
      <c r="AM459" s="4"/>
      <c r="AN459" s="118"/>
      <c r="AO459" s="118"/>
      <c r="AP459" s="118"/>
      <c r="AQ459" s="118"/>
      <c r="AR459" s="118"/>
      <c r="AS459" s="118"/>
      <c r="AT459" s="118"/>
      <c r="AU459" s="118"/>
      <c r="AV459" s="118"/>
      <c r="AW459" s="118"/>
      <c r="AX459" s="118"/>
      <c r="AY459" s="118"/>
      <c r="AZ459" s="118"/>
      <c r="BA459" s="118"/>
      <c r="BB459" s="118"/>
      <c r="BC459" s="118"/>
      <c r="BD459" s="118"/>
      <c r="BE459" s="118"/>
      <c r="BF459" s="118"/>
      <c r="BG459" s="118"/>
      <c r="BH459" s="118"/>
      <c r="BI459" s="118"/>
      <c r="BJ459" s="118"/>
      <c r="BK459" s="118"/>
      <c r="BL459" s="118"/>
      <c r="BM459" s="118"/>
      <c r="BN459" s="118"/>
    </row>
    <row r="460" spans="2:66" s="113" customFormat="1" ht="20.100000000000001" customHeight="1">
      <c r="B460" s="4"/>
      <c r="C460" s="1287"/>
      <c r="D460" s="986"/>
      <c r="E460" s="987"/>
      <c r="F460" s="987"/>
      <c r="G460" s="988"/>
      <c r="H460" s="986"/>
      <c r="I460" s="987"/>
      <c r="J460" s="987"/>
      <c r="K460" s="988"/>
      <c r="L460" s="780"/>
      <c r="M460" s="781"/>
      <c r="N460" s="786"/>
      <c r="O460" s="787"/>
      <c r="P460" s="787"/>
      <c r="Q460" s="783"/>
      <c r="R460" s="770"/>
      <c r="S460" s="771"/>
      <c r="T460" s="771"/>
      <c r="U460" s="132" t="s">
        <v>157</v>
      </c>
      <c r="V460" s="770"/>
      <c r="W460" s="771"/>
      <c r="X460" s="771"/>
      <c r="Y460" s="132" t="s">
        <v>157</v>
      </c>
      <c r="Z460" s="770"/>
      <c r="AA460" s="771"/>
      <c r="AB460" s="771"/>
      <c r="AC460" s="132" t="s">
        <v>157</v>
      </c>
      <c r="AD460" s="770"/>
      <c r="AE460" s="771"/>
      <c r="AF460" s="771"/>
      <c r="AG460" s="132" t="s">
        <v>157</v>
      </c>
      <c r="AH460" s="770"/>
      <c r="AI460" s="771"/>
      <c r="AJ460" s="771"/>
      <c r="AK460" s="132" t="s">
        <v>157</v>
      </c>
      <c r="AL460" s="181"/>
      <c r="AM460" s="4"/>
      <c r="AN460" s="118"/>
      <c r="AO460" s="118"/>
      <c r="AP460" s="118"/>
      <c r="AQ460" s="118"/>
      <c r="AR460" s="118"/>
      <c r="AS460" s="118"/>
      <c r="AT460" s="118"/>
      <c r="AU460" s="118"/>
      <c r="AV460" s="118"/>
      <c r="AW460" s="118"/>
      <c r="AX460" s="118"/>
      <c r="AY460" s="118"/>
      <c r="AZ460" s="118"/>
      <c r="BA460" s="118"/>
      <c r="BB460" s="118"/>
      <c r="BC460" s="118"/>
      <c r="BD460" s="118"/>
      <c r="BE460" s="118"/>
      <c r="BF460" s="118"/>
      <c r="BG460" s="118"/>
      <c r="BH460" s="118"/>
      <c r="BI460" s="118"/>
      <c r="BJ460" s="118"/>
      <c r="BK460" s="118"/>
      <c r="BL460" s="118"/>
      <c r="BM460" s="118"/>
      <c r="BN460" s="118"/>
    </row>
    <row r="461" spans="2:66" s="113" customFormat="1" ht="20.100000000000001" customHeight="1">
      <c r="B461" s="4"/>
      <c r="C461" s="1285">
        <v>40</v>
      </c>
      <c r="D461" s="996"/>
      <c r="E461" s="997"/>
      <c r="F461" s="997"/>
      <c r="G461" s="998"/>
      <c r="H461" s="996"/>
      <c r="I461" s="997"/>
      <c r="J461" s="997"/>
      <c r="K461" s="998"/>
      <c r="L461" s="778" t="s">
        <v>310</v>
      </c>
      <c r="M461" s="779"/>
      <c r="N461" s="784"/>
      <c r="O461" s="785"/>
      <c r="P461" s="785"/>
      <c r="Q461" s="782" t="s">
        <v>157</v>
      </c>
      <c r="R461" s="775" t="s">
        <v>163</v>
      </c>
      <c r="S461" s="776"/>
      <c r="T461" s="776"/>
      <c r="U461" s="777"/>
      <c r="V461" s="775" t="s">
        <v>163</v>
      </c>
      <c r="W461" s="776"/>
      <c r="X461" s="776"/>
      <c r="Y461" s="777"/>
      <c r="Z461" s="770"/>
      <c r="AA461" s="771"/>
      <c r="AB461" s="771"/>
      <c r="AC461" s="132" t="s">
        <v>157</v>
      </c>
      <c r="AD461" s="770"/>
      <c r="AE461" s="771"/>
      <c r="AF461" s="771"/>
      <c r="AG461" s="132" t="s">
        <v>157</v>
      </c>
      <c r="AH461" s="770"/>
      <c r="AI461" s="771"/>
      <c r="AJ461" s="771"/>
      <c r="AK461" s="132" t="s">
        <v>157</v>
      </c>
      <c r="AL461" s="181"/>
      <c r="AM461" s="4"/>
      <c r="AN461" s="118"/>
      <c r="AO461" s="118"/>
      <c r="AP461" s="118"/>
      <c r="AQ461" s="118"/>
      <c r="AR461" s="118"/>
      <c r="AS461" s="118"/>
      <c r="AT461" s="118"/>
      <c r="AU461" s="118"/>
      <c r="AV461" s="118"/>
      <c r="AW461" s="118"/>
      <c r="AX461" s="118"/>
      <c r="AY461" s="118"/>
      <c r="AZ461" s="118"/>
      <c r="BA461" s="118"/>
      <c r="BB461" s="118"/>
      <c r="BC461" s="118"/>
      <c r="BD461" s="118"/>
      <c r="BE461" s="118"/>
      <c r="BF461" s="118"/>
      <c r="BG461" s="118"/>
      <c r="BH461" s="118"/>
      <c r="BI461" s="118"/>
      <c r="BJ461" s="118"/>
      <c r="BK461" s="118"/>
      <c r="BL461" s="118"/>
      <c r="BM461" s="118"/>
      <c r="BN461" s="118"/>
    </row>
    <row r="462" spans="2:66" s="113" customFormat="1" ht="20.100000000000001" customHeight="1">
      <c r="B462" s="4"/>
      <c r="C462" s="1287"/>
      <c r="D462" s="986"/>
      <c r="E462" s="987"/>
      <c r="F462" s="987"/>
      <c r="G462" s="988"/>
      <c r="H462" s="986"/>
      <c r="I462" s="987"/>
      <c r="J462" s="987"/>
      <c r="K462" s="988"/>
      <c r="L462" s="780"/>
      <c r="M462" s="781"/>
      <c r="N462" s="786"/>
      <c r="O462" s="787"/>
      <c r="P462" s="787"/>
      <c r="Q462" s="783"/>
      <c r="R462" s="770"/>
      <c r="S462" s="771"/>
      <c r="T462" s="771"/>
      <c r="U462" s="132" t="s">
        <v>157</v>
      </c>
      <c r="V462" s="770"/>
      <c r="W462" s="771"/>
      <c r="X462" s="771"/>
      <c r="Y462" s="132" t="s">
        <v>157</v>
      </c>
      <c r="Z462" s="770"/>
      <c r="AA462" s="771"/>
      <c r="AB462" s="771"/>
      <c r="AC462" s="132" t="s">
        <v>157</v>
      </c>
      <c r="AD462" s="770"/>
      <c r="AE462" s="771"/>
      <c r="AF462" s="771"/>
      <c r="AG462" s="132" t="s">
        <v>157</v>
      </c>
      <c r="AH462" s="770"/>
      <c r="AI462" s="771"/>
      <c r="AJ462" s="771"/>
      <c r="AK462" s="132" t="s">
        <v>157</v>
      </c>
      <c r="AL462" s="181"/>
      <c r="AM462" s="4"/>
      <c r="AN462" s="118"/>
      <c r="AO462" s="118"/>
      <c r="AP462" s="118"/>
      <c r="AQ462" s="118"/>
      <c r="AR462" s="118"/>
      <c r="AS462" s="118"/>
      <c r="AT462" s="118"/>
      <c r="AU462" s="118"/>
      <c r="AV462" s="118"/>
      <c r="AW462" s="118"/>
      <c r="AX462" s="118"/>
      <c r="AY462" s="118"/>
      <c r="AZ462" s="118"/>
      <c r="BA462" s="118"/>
      <c r="BB462" s="118"/>
      <c r="BC462" s="118"/>
      <c r="BD462" s="118"/>
      <c r="BE462" s="118"/>
      <c r="BF462" s="118"/>
      <c r="BG462" s="118"/>
      <c r="BH462" s="118"/>
      <c r="BI462" s="118"/>
      <c r="BJ462" s="118"/>
      <c r="BK462" s="118"/>
      <c r="BL462" s="118"/>
      <c r="BM462" s="118"/>
      <c r="BN462" s="118"/>
    </row>
    <row r="463" spans="2:66" s="474" customFormat="1" ht="20.100000000000001" customHeight="1">
      <c r="B463" s="396"/>
      <c r="C463" s="396" t="s">
        <v>971</v>
      </c>
      <c r="D463" s="396"/>
      <c r="E463" s="396"/>
      <c r="F463" s="396"/>
      <c r="G463" s="396"/>
      <c r="H463" s="396"/>
      <c r="I463" s="396"/>
      <c r="J463" s="396"/>
      <c r="K463" s="396"/>
      <c r="L463" s="396"/>
      <c r="M463" s="396"/>
      <c r="N463" s="396"/>
      <c r="O463" s="396"/>
      <c r="P463" s="396"/>
      <c r="Q463" s="396"/>
      <c r="R463" s="396"/>
      <c r="S463" s="396"/>
      <c r="T463" s="396"/>
      <c r="U463" s="396"/>
      <c r="V463" s="396"/>
      <c r="W463" s="396"/>
      <c r="X463" s="396"/>
      <c r="Y463" s="396"/>
      <c r="Z463" s="622"/>
      <c r="AA463" s="622"/>
      <c r="AB463" s="622"/>
      <c r="AC463" s="622"/>
      <c r="AD463" s="622"/>
      <c r="AE463" s="622"/>
      <c r="AF463" s="622"/>
      <c r="AG463" s="622"/>
      <c r="AH463" s="622"/>
      <c r="AI463" s="396"/>
      <c r="AJ463" s="396"/>
      <c r="AK463" s="396"/>
      <c r="AL463" s="396"/>
    </row>
    <row r="464" spans="2:66" s="474" customFormat="1" ht="20.100000000000001" customHeight="1">
      <c r="B464" s="396"/>
      <c r="C464" s="396"/>
      <c r="D464" s="396" t="s">
        <v>1009</v>
      </c>
      <c r="E464" s="396"/>
      <c r="F464" s="396"/>
      <c r="G464" s="396"/>
      <c r="H464" s="396"/>
      <c r="I464" s="396"/>
      <c r="J464" s="396"/>
      <c r="K464" s="396"/>
      <c r="L464" s="396"/>
      <c r="M464" s="396"/>
      <c r="N464" s="396"/>
      <c r="O464" s="396"/>
      <c r="P464" s="396"/>
      <c r="Q464" s="396"/>
      <c r="R464" s="396"/>
      <c r="S464" s="396"/>
      <c r="T464" s="396"/>
      <c r="U464" s="396"/>
      <c r="V464" s="396"/>
      <c r="W464" s="396"/>
      <c r="X464" s="396"/>
      <c r="Y464" s="396"/>
      <c r="Z464" s="622"/>
      <c r="AA464" s="622"/>
      <c r="AB464" s="622"/>
      <c r="AC464" s="622"/>
      <c r="AD464" s="622"/>
      <c r="AE464" s="546" t="s">
        <v>973</v>
      </c>
      <c r="AF464" s="774" t="s">
        <v>974</v>
      </c>
      <c r="AG464" s="774"/>
      <c r="AH464" s="774"/>
      <c r="AI464" s="774"/>
      <c r="AJ464" s="774"/>
      <c r="AK464" s="546" t="s">
        <v>975</v>
      </c>
      <c r="AL464" s="461"/>
    </row>
    <row r="465" spans="1:38" s="474" customFormat="1" ht="20.100000000000001" customHeight="1">
      <c r="B465" s="396"/>
      <c r="C465" s="396"/>
      <c r="D465" s="396" t="s">
        <v>1010</v>
      </c>
      <c r="E465" s="396"/>
      <c r="F465" s="396"/>
      <c r="G465" s="396"/>
      <c r="H465" s="396"/>
      <c r="I465" s="396"/>
      <c r="J465" s="396"/>
      <c r="K465" s="396"/>
      <c r="L465" s="396"/>
      <c r="M465" s="396"/>
      <c r="N465" s="396"/>
      <c r="O465" s="396"/>
      <c r="P465" s="396"/>
      <c r="Q465" s="396"/>
      <c r="R465" s="396"/>
      <c r="S465" s="396"/>
      <c r="T465" s="396"/>
      <c r="U465" s="396"/>
      <c r="V465" s="396"/>
      <c r="W465" s="396"/>
      <c r="X465" s="396"/>
      <c r="Y465" s="396"/>
      <c r="Z465" s="622"/>
      <c r="AA465" s="622"/>
      <c r="AB465" s="622"/>
      <c r="AC465" s="622"/>
      <c r="AD465" s="622"/>
      <c r="AE465" s="546" t="s">
        <v>973</v>
      </c>
      <c r="AF465" s="774" t="s">
        <v>974</v>
      </c>
      <c r="AG465" s="774"/>
      <c r="AH465" s="774"/>
      <c r="AI465" s="774"/>
      <c r="AJ465" s="774"/>
      <c r="AK465" s="546" t="s">
        <v>975</v>
      </c>
      <c r="AL465" s="461"/>
    </row>
    <row r="466" spans="1:38" s="474" customFormat="1" ht="20.100000000000001" customHeight="1">
      <c r="B466" s="396"/>
      <c r="C466" s="396"/>
      <c r="D466" s="396" t="s">
        <v>1011</v>
      </c>
      <c r="E466" s="396"/>
      <c r="F466" s="396"/>
      <c r="G466" s="396"/>
      <c r="H466" s="396"/>
      <c r="I466" s="396"/>
      <c r="J466" s="396"/>
      <c r="K466" s="396"/>
      <c r="L466" s="396"/>
      <c r="M466" s="396"/>
      <c r="N466" s="396"/>
      <c r="O466" s="396"/>
      <c r="P466" s="396"/>
      <c r="Q466" s="396"/>
      <c r="R466" s="396"/>
      <c r="S466" s="396"/>
      <c r="T466" s="396"/>
      <c r="U466" s="396"/>
      <c r="V466" s="396"/>
      <c r="W466" s="396"/>
      <c r="X466" s="396"/>
      <c r="Y466" s="396"/>
      <c r="Z466" s="622"/>
      <c r="AA466" s="622"/>
      <c r="AB466" s="622"/>
      <c r="AC466" s="622"/>
      <c r="AD466" s="622"/>
      <c r="AE466" s="546" t="s">
        <v>973</v>
      </c>
      <c r="AF466" s="774" t="s">
        <v>974</v>
      </c>
      <c r="AG466" s="774"/>
      <c r="AH466" s="774"/>
      <c r="AI466" s="774"/>
      <c r="AJ466" s="774"/>
      <c r="AK466" s="546" t="s">
        <v>975</v>
      </c>
      <c r="AL466" s="461"/>
    </row>
    <row r="467" spans="1:38" s="474" customFormat="1" ht="20.100000000000001" customHeight="1">
      <c r="B467" s="396"/>
      <c r="C467" s="396"/>
      <c r="D467" s="396" t="s">
        <v>1012</v>
      </c>
      <c r="E467" s="396"/>
      <c r="F467" s="396"/>
      <c r="G467" s="396"/>
      <c r="H467" s="396"/>
      <c r="I467" s="396"/>
      <c r="J467" s="396"/>
      <c r="K467" s="396"/>
      <c r="L467" s="396"/>
      <c r="M467" s="396"/>
      <c r="N467" s="396"/>
      <c r="O467" s="396"/>
      <c r="P467" s="396"/>
      <c r="Q467" s="396"/>
      <c r="R467" s="396"/>
      <c r="S467" s="396"/>
      <c r="T467" s="396"/>
      <c r="U467" s="396"/>
      <c r="V467" s="396"/>
      <c r="W467" s="396"/>
      <c r="X467" s="396"/>
      <c r="Y467" s="396"/>
      <c r="Z467" s="622"/>
      <c r="AA467" s="622"/>
      <c r="AB467" s="622"/>
      <c r="AC467" s="622"/>
      <c r="AD467" s="622"/>
      <c r="AE467" s="546" t="s">
        <v>973</v>
      </c>
      <c r="AF467" s="774" t="s">
        <v>974</v>
      </c>
      <c r="AG467" s="774"/>
      <c r="AH467" s="774"/>
      <c r="AI467" s="774"/>
      <c r="AJ467" s="774"/>
      <c r="AK467" s="546" t="s">
        <v>975</v>
      </c>
      <c r="AL467" s="461"/>
    </row>
    <row r="468" spans="1:38" s="474" customFormat="1" ht="20.100000000000001" customHeight="1">
      <c r="B468" s="396"/>
      <c r="C468" s="396"/>
      <c r="D468" s="396" t="s">
        <v>1013</v>
      </c>
      <c r="E468" s="396" t="s">
        <v>1014</v>
      </c>
      <c r="F468" s="396"/>
      <c r="G468" s="396"/>
      <c r="H468" s="396"/>
      <c r="I468" s="396"/>
      <c r="J468" s="396"/>
      <c r="K468" s="396"/>
      <c r="L468" s="396"/>
      <c r="M468" s="396"/>
      <c r="N468" s="396"/>
      <c r="O468" s="396"/>
      <c r="P468" s="396"/>
      <c r="Q468" s="396"/>
      <c r="R468" s="396"/>
      <c r="S468" s="396"/>
      <c r="T468" s="396"/>
      <c r="U468" s="396"/>
      <c r="V468" s="396"/>
      <c r="W468" s="396"/>
      <c r="X468" s="396"/>
      <c r="Y468" s="396"/>
      <c r="Z468" s="622"/>
      <c r="AA468" s="622"/>
      <c r="AB468" s="622"/>
      <c r="AC468" s="622"/>
      <c r="AD468" s="622"/>
      <c r="AE468" s="546" t="s">
        <v>973</v>
      </c>
      <c r="AF468" s="774" t="s">
        <v>974</v>
      </c>
      <c r="AG468" s="774"/>
      <c r="AH468" s="774"/>
      <c r="AI468" s="774"/>
      <c r="AJ468" s="774"/>
      <c r="AK468" s="546" t="s">
        <v>975</v>
      </c>
      <c r="AL468" s="461"/>
    </row>
    <row r="469" spans="1:38" s="474" customFormat="1" ht="20.100000000000001" customHeight="1">
      <c r="B469" s="396"/>
      <c r="C469" s="396"/>
      <c r="D469" s="396" t="s">
        <v>1015</v>
      </c>
      <c r="E469" s="396"/>
      <c r="F469" s="396"/>
      <c r="G469" s="396"/>
      <c r="H469" s="396"/>
      <c r="I469" s="396"/>
      <c r="J469" s="396"/>
      <c r="K469" s="396"/>
      <c r="L469" s="396"/>
      <c r="M469" s="396"/>
      <c r="N469" s="396"/>
      <c r="O469" s="396"/>
      <c r="P469" s="396"/>
      <c r="Q469" s="396"/>
      <c r="R469" s="396"/>
      <c r="S469" s="396"/>
      <c r="T469" s="396"/>
      <c r="U469" s="396"/>
      <c r="V469" s="396"/>
      <c r="W469" s="396"/>
      <c r="X469" s="396"/>
      <c r="Y469" s="396"/>
      <c r="Z469" s="622"/>
      <c r="AA469" s="622"/>
      <c r="AB469" s="622"/>
      <c r="AC469" s="622"/>
      <c r="AD469" s="622"/>
      <c r="AE469" s="546" t="s">
        <v>973</v>
      </c>
      <c r="AF469" s="774" t="s">
        <v>974</v>
      </c>
      <c r="AG469" s="774"/>
      <c r="AH469" s="774"/>
      <c r="AI469" s="774"/>
      <c r="AJ469" s="774"/>
      <c r="AK469" s="546" t="s">
        <v>975</v>
      </c>
      <c r="AL469" s="461"/>
    </row>
    <row r="470" spans="1:38" s="474" customFormat="1" ht="20.100000000000001" customHeight="1">
      <c r="B470" s="396"/>
      <c r="C470" s="396"/>
      <c r="D470" s="396"/>
      <c r="E470" s="396"/>
      <c r="F470" s="396"/>
      <c r="G470" s="396"/>
      <c r="H470" s="396"/>
      <c r="I470" s="396"/>
      <c r="J470" s="396"/>
      <c r="K470" s="396"/>
      <c r="L470" s="396"/>
      <c r="M470" s="396"/>
      <c r="N470" s="396"/>
      <c r="O470" s="396"/>
      <c r="P470" s="396"/>
      <c r="Q470" s="396"/>
      <c r="R470" s="396"/>
      <c r="S470" s="396"/>
      <c r="T470" s="396"/>
      <c r="U470" s="396"/>
      <c r="V470" s="396"/>
      <c r="W470" s="396"/>
      <c r="X470" s="396"/>
      <c r="Y470" s="396"/>
      <c r="Z470" s="622"/>
      <c r="AA470" s="622"/>
      <c r="AB470" s="622"/>
      <c r="AC470" s="622"/>
      <c r="AD470" s="622"/>
      <c r="AE470" s="546"/>
      <c r="AF470" s="623"/>
      <c r="AG470" s="623"/>
      <c r="AH470" s="623"/>
      <c r="AI470" s="623"/>
      <c r="AJ470" s="623"/>
      <c r="AK470" s="546"/>
      <c r="AL470" s="546"/>
    </row>
    <row r="471" spans="1:38" s="3" customFormat="1" ht="20.100000000000001" customHeight="1">
      <c r="A471" s="528"/>
      <c r="B471" s="2" t="s">
        <v>950</v>
      </c>
      <c r="C471" s="552"/>
      <c r="D471" s="552"/>
      <c r="E471" s="552"/>
      <c r="F471" s="552"/>
      <c r="G471" s="552"/>
      <c r="H471" s="552"/>
      <c r="I471" s="552"/>
      <c r="J471" s="552"/>
      <c r="K471" s="552"/>
      <c r="L471" s="552"/>
      <c r="M471" s="552"/>
      <c r="N471" s="552"/>
      <c r="O471" s="552"/>
      <c r="P471" s="552"/>
      <c r="Q471" s="552"/>
      <c r="R471" s="552"/>
      <c r="S471" s="552"/>
      <c r="T471" s="552"/>
      <c r="U471" s="552"/>
      <c r="V471" s="552"/>
      <c r="W471" s="552"/>
      <c r="X471" s="552"/>
      <c r="Y471" s="552"/>
      <c r="Z471" s="552"/>
      <c r="AA471" s="552"/>
      <c r="AB471" s="552"/>
      <c r="AC471" s="552"/>
      <c r="AD471" s="552"/>
      <c r="AE471" s="552"/>
      <c r="AF471" s="552"/>
      <c r="AG471" s="552"/>
      <c r="AH471" s="552"/>
      <c r="AI471" s="552"/>
      <c r="AJ471" s="552"/>
      <c r="AK471" s="552"/>
    </row>
    <row r="472" spans="1:38" s="29" customFormat="1" ht="14.1" customHeight="1">
      <c r="B472" s="2" t="s">
        <v>837</v>
      </c>
      <c r="C472" s="552" t="s">
        <v>838</v>
      </c>
      <c r="D472" s="552"/>
      <c r="E472" s="552"/>
      <c r="F472" s="552"/>
      <c r="G472" s="552"/>
      <c r="H472" s="552"/>
      <c r="I472" s="552"/>
      <c r="J472" s="552"/>
      <c r="K472" s="552"/>
      <c r="L472" s="552"/>
      <c r="M472" s="552"/>
      <c r="N472" s="552"/>
      <c r="O472" s="552"/>
      <c r="P472" s="552"/>
      <c r="Q472" s="552"/>
      <c r="R472" s="552"/>
      <c r="S472" s="552"/>
      <c r="T472" s="552"/>
      <c r="U472" s="552"/>
      <c r="V472" s="552"/>
      <c r="W472" s="552"/>
      <c r="X472" s="552"/>
      <c r="Y472" s="552"/>
      <c r="Z472" s="552"/>
      <c r="AA472" s="552"/>
      <c r="AB472" s="552"/>
      <c r="AC472" s="552"/>
      <c r="AD472" s="552"/>
      <c r="AE472" s="552"/>
      <c r="AF472" s="552"/>
      <c r="AG472" s="552"/>
      <c r="AH472" s="552"/>
      <c r="AI472" s="552"/>
      <c r="AJ472" s="552"/>
      <c r="AK472" s="552"/>
    </row>
    <row r="473" spans="1:38" s="4" customFormat="1" ht="20.100000000000001" customHeight="1">
      <c r="C473" s="1355"/>
      <c r="D473" s="154" t="s">
        <v>268</v>
      </c>
      <c r="E473" s="155"/>
      <c r="F473" s="155"/>
      <c r="G473" s="155"/>
      <c r="H473" s="155"/>
      <c r="I473" s="155"/>
      <c r="J473" s="155"/>
      <c r="K473" s="155"/>
      <c r="L473" s="155"/>
      <c r="M473" s="155"/>
      <c r="N473" s="155"/>
      <c r="O473" s="154" t="s">
        <v>269</v>
      </c>
      <c r="P473" s="155"/>
      <c r="Q473" s="155"/>
      <c r="R473" s="155"/>
      <c r="S473" s="155"/>
      <c r="T473" s="155"/>
      <c r="U473" s="155"/>
      <c r="V473" s="155"/>
      <c r="W473" s="155"/>
      <c r="X473" s="155"/>
      <c r="Y473" s="156"/>
      <c r="Z473" s="154" t="s">
        <v>270</v>
      </c>
      <c r="AA473" s="155"/>
      <c r="AB473" s="155"/>
      <c r="AC473" s="155"/>
      <c r="AD473" s="155"/>
      <c r="AE473" s="155"/>
      <c r="AF473" s="155"/>
      <c r="AG473" s="155"/>
      <c r="AH473" s="155"/>
      <c r="AI473" s="155"/>
      <c r="AJ473" s="156"/>
    </row>
    <row r="474" spans="1:38" s="4" customFormat="1" ht="15.95" customHeight="1">
      <c r="C474" s="1356"/>
      <c r="D474" s="794"/>
      <c r="E474" s="795"/>
      <c r="F474" s="795"/>
      <c r="G474" s="795"/>
      <c r="H474" s="795"/>
      <c r="I474" s="795"/>
      <c r="J474" s="795"/>
      <c r="K474" s="795"/>
      <c r="L474" s="858"/>
      <c r="M474" s="143" t="s">
        <v>232</v>
      </c>
      <c r="N474" s="148" t="s">
        <v>233</v>
      </c>
      <c r="O474" s="794"/>
      <c r="P474" s="795"/>
      <c r="Q474" s="795"/>
      <c r="R474" s="795"/>
      <c r="S474" s="795"/>
      <c r="T474" s="795"/>
      <c r="U474" s="795"/>
      <c r="V474" s="795"/>
      <c r="W474" s="858"/>
      <c r="X474" s="143" t="s">
        <v>232</v>
      </c>
      <c r="Y474" s="148" t="s">
        <v>233</v>
      </c>
      <c r="Z474" s="178" t="s">
        <v>223</v>
      </c>
      <c r="AA474" s="161"/>
      <c r="AB474" s="161"/>
      <c r="AC474" s="161"/>
      <c r="AD474" s="161"/>
      <c r="AE474" s="161"/>
      <c r="AF474" s="161"/>
      <c r="AG474" s="161"/>
      <c r="AH474" s="161"/>
      <c r="AI474" s="143" t="s">
        <v>232</v>
      </c>
      <c r="AJ474" s="148" t="s">
        <v>233</v>
      </c>
    </row>
    <row r="475" spans="1:38" s="4" customFormat="1" ht="15.95" customHeight="1">
      <c r="C475" s="1106" t="s">
        <v>833</v>
      </c>
      <c r="D475" s="386" t="s">
        <v>875</v>
      </c>
      <c r="E475" s="11"/>
      <c r="F475" s="11"/>
      <c r="G475" s="11"/>
      <c r="H475" s="11"/>
      <c r="I475" s="11"/>
      <c r="J475" s="11"/>
      <c r="K475" s="11"/>
      <c r="L475" s="70"/>
      <c r="M475" s="71"/>
      <c r="N475" s="71"/>
      <c r="O475" s="48"/>
      <c r="P475" s="11"/>
      <c r="Q475" s="11"/>
      <c r="R475" s="11"/>
      <c r="S475" s="11"/>
      <c r="T475" s="11"/>
      <c r="U475" s="11"/>
      <c r="V475" s="11"/>
      <c r="W475" s="70"/>
      <c r="X475" s="71"/>
      <c r="Y475" s="71"/>
      <c r="Z475" s="48" t="s">
        <v>384</v>
      </c>
      <c r="AA475" s="11"/>
      <c r="AB475" s="11"/>
      <c r="AC475" s="11"/>
      <c r="AD475" s="11"/>
      <c r="AE475" s="11"/>
      <c r="AF475" s="11"/>
      <c r="AG475" s="11"/>
      <c r="AH475" s="70"/>
      <c r="AI475" s="71"/>
      <c r="AJ475" s="71"/>
    </row>
    <row r="476" spans="1:38" s="4" customFormat="1" ht="15.95" customHeight="1">
      <c r="C476" s="1107"/>
      <c r="D476" s="48" t="s">
        <v>385</v>
      </c>
      <c r="E476" s="11"/>
      <c r="F476" s="11"/>
      <c r="G476" s="11"/>
      <c r="H476" s="11"/>
      <c r="I476" s="11"/>
      <c r="J476" s="11"/>
      <c r="K476" s="11"/>
      <c r="L476" s="70"/>
      <c r="M476" s="71"/>
      <c r="N476" s="71"/>
      <c r="O476" s="48"/>
      <c r="P476" s="11"/>
      <c r="Q476" s="11"/>
      <c r="R476" s="11"/>
      <c r="S476" s="11"/>
      <c r="T476" s="11"/>
      <c r="U476" s="11"/>
      <c r="V476" s="11"/>
      <c r="W476" s="70"/>
      <c r="X476" s="71"/>
      <c r="Y476" s="71"/>
      <c r="Z476" s="48"/>
      <c r="AA476" s="11"/>
      <c r="AB476" s="11"/>
      <c r="AC476" s="11"/>
      <c r="AD476" s="11"/>
      <c r="AE476" s="11"/>
      <c r="AF476" s="11"/>
      <c r="AG476" s="11"/>
      <c r="AH476" s="70"/>
      <c r="AI476" s="71"/>
      <c r="AJ476" s="71"/>
    </row>
    <row r="477" spans="1:38" s="4" customFormat="1" ht="15.95" customHeight="1">
      <c r="C477" s="1107"/>
      <c r="D477" s="48" t="s">
        <v>382</v>
      </c>
      <c r="E477" s="11"/>
      <c r="F477" s="11"/>
      <c r="G477" s="11"/>
      <c r="H477" s="11"/>
      <c r="I477" s="11"/>
      <c r="J477" s="11"/>
      <c r="K477" s="11"/>
      <c r="L477" s="70"/>
      <c r="M477" s="71"/>
      <c r="N477" s="71"/>
      <c r="O477" s="48"/>
      <c r="P477" s="11"/>
      <c r="Q477" s="11"/>
      <c r="R477" s="11"/>
      <c r="S477" s="11"/>
      <c r="T477" s="11"/>
      <c r="U477" s="11"/>
      <c r="V477" s="11"/>
      <c r="W477" s="70"/>
      <c r="X477" s="71"/>
      <c r="Y477" s="71"/>
      <c r="Z477" s="48"/>
      <c r="AA477" s="11"/>
      <c r="AB477" s="11"/>
      <c r="AC477" s="11"/>
      <c r="AD477" s="11"/>
      <c r="AE477" s="11"/>
      <c r="AF477" s="11"/>
      <c r="AG477" s="11"/>
      <c r="AH477" s="70"/>
      <c r="AI477" s="71"/>
      <c r="AJ477" s="71"/>
    </row>
    <row r="478" spans="1:38" s="4" customFormat="1" ht="15.95" customHeight="1">
      <c r="C478" s="1107"/>
      <c r="D478" s="48" t="s">
        <v>1301</v>
      </c>
      <c r="E478" s="11"/>
      <c r="F478" s="11"/>
      <c r="G478" s="11"/>
      <c r="H478" s="11"/>
      <c r="I478" s="11"/>
      <c r="J478" s="11"/>
      <c r="K478" s="11"/>
      <c r="L478" s="70"/>
      <c r="M478" s="71"/>
      <c r="N478" s="71"/>
      <c r="O478" s="48"/>
      <c r="P478" s="11"/>
      <c r="Q478" s="11"/>
      <c r="R478" s="11"/>
      <c r="S478" s="11"/>
      <c r="T478" s="11"/>
      <c r="U478" s="11"/>
      <c r="V478" s="11"/>
      <c r="W478" s="70"/>
      <c r="X478" s="71"/>
      <c r="Y478" s="71"/>
      <c r="Z478" s="48"/>
      <c r="AA478" s="11"/>
      <c r="AB478" s="11"/>
      <c r="AC478" s="11"/>
      <c r="AD478" s="11"/>
      <c r="AE478" s="11"/>
      <c r="AF478" s="11"/>
      <c r="AG478" s="11"/>
      <c r="AH478" s="70"/>
      <c r="AI478" s="71"/>
      <c r="AJ478" s="71"/>
    </row>
    <row r="479" spans="1:38" s="4" customFormat="1" ht="15.95" customHeight="1">
      <c r="C479" s="1107"/>
      <c r="D479" s="48" t="s">
        <v>386</v>
      </c>
      <c r="E479" s="11"/>
      <c r="F479" s="11"/>
      <c r="G479" s="11"/>
      <c r="H479" s="11"/>
      <c r="I479" s="11"/>
      <c r="J479" s="11"/>
      <c r="K479" s="11"/>
      <c r="L479" s="70"/>
      <c r="M479" s="71"/>
      <c r="N479" s="71"/>
      <c r="O479" s="48"/>
      <c r="P479" s="11"/>
      <c r="Q479" s="11"/>
      <c r="R479" s="11"/>
      <c r="S479" s="11"/>
      <c r="T479" s="11"/>
      <c r="U479" s="11"/>
      <c r="V479" s="11"/>
      <c r="W479" s="70"/>
      <c r="X479" s="71"/>
      <c r="Y479" s="71"/>
      <c r="Z479" s="48"/>
      <c r="AA479" s="11"/>
      <c r="AB479" s="11"/>
      <c r="AC479" s="11"/>
      <c r="AD479" s="11"/>
      <c r="AE479" s="11"/>
      <c r="AF479" s="11"/>
      <c r="AG479" s="11"/>
      <c r="AH479" s="70"/>
      <c r="AI479" s="71"/>
      <c r="AJ479" s="71"/>
    </row>
    <row r="480" spans="1:38" s="4" customFormat="1" ht="15.95" customHeight="1">
      <c r="C480" s="1107"/>
      <c r="D480" s="48" t="s">
        <v>387</v>
      </c>
      <c r="E480" s="11"/>
      <c r="F480" s="11"/>
      <c r="G480" s="11"/>
      <c r="H480" s="11"/>
      <c r="I480" s="11"/>
      <c r="J480" s="11"/>
      <c r="K480" s="11"/>
      <c r="L480" s="70"/>
      <c r="M480" s="71"/>
      <c r="N480" s="71"/>
      <c r="O480" s="48"/>
      <c r="P480" s="11"/>
      <c r="Q480" s="11"/>
      <c r="R480" s="11"/>
      <c r="S480" s="11"/>
      <c r="T480" s="11"/>
      <c r="U480" s="11"/>
      <c r="V480" s="11"/>
      <c r="W480" s="70"/>
      <c r="X480" s="71"/>
      <c r="Y480" s="71"/>
      <c r="Z480" s="48"/>
      <c r="AA480" s="11"/>
      <c r="AB480" s="11"/>
      <c r="AC480" s="11"/>
      <c r="AD480" s="11"/>
      <c r="AE480" s="11"/>
      <c r="AF480" s="11"/>
      <c r="AG480" s="11"/>
      <c r="AH480" s="70"/>
      <c r="AI480" s="71"/>
      <c r="AJ480" s="71"/>
    </row>
    <row r="481" spans="3:36" s="4" customFormat="1" ht="15.95" customHeight="1">
      <c r="C481" s="1107"/>
      <c r="D481" s="48" t="s">
        <v>308</v>
      </c>
      <c r="E481" s="11"/>
      <c r="F481" s="11"/>
      <c r="G481" s="11"/>
      <c r="H481" s="11"/>
      <c r="I481" s="11"/>
      <c r="J481" s="11"/>
      <c r="K481" s="11"/>
      <c r="L481" s="70"/>
      <c r="M481" s="71"/>
      <c r="N481" s="71"/>
      <c r="O481" s="48"/>
      <c r="P481" s="11"/>
      <c r="Q481" s="11"/>
      <c r="R481" s="11"/>
      <c r="S481" s="11"/>
      <c r="T481" s="11"/>
      <c r="U481" s="11"/>
      <c r="V481" s="11"/>
      <c r="W481" s="70"/>
      <c r="X481" s="71"/>
      <c r="Y481" s="71"/>
      <c r="Z481" s="48"/>
      <c r="AA481" s="11"/>
      <c r="AB481" s="11"/>
      <c r="AC481" s="11"/>
      <c r="AD481" s="11"/>
      <c r="AE481" s="11"/>
      <c r="AF481" s="11"/>
      <c r="AG481" s="11"/>
      <c r="AH481" s="70"/>
      <c r="AI481" s="71"/>
      <c r="AJ481" s="71"/>
    </row>
    <row r="482" spans="3:36" s="4" customFormat="1" ht="15.95" customHeight="1">
      <c r="C482" s="1107"/>
      <c r="D482" s="48" t="s">
        <v>309</v>
      </c>
      <c r="E482" s="11"/>
      <c r="F482" s="11"/>
      <c r="G482" s="11"/>
      <c r="H482" s="11"/>
      <c r="I482" s="11"/>
      <c r="J482" s="11"/>
      <c r="K482" s="11"/>
      <c r="L482" s="70"/>
      <c r="M482" s="71"/>
      <c r="N482" s="71"/>
      <c r="O482" s="48"/>
      <c r="P482" s="11"/>
      <c r="Q482" s="11"/>
      <c r="R482" s="11"/>
      <c r="S482" s="11"/>
      <c r="T482" s="11"/>
      <c r="U482" s="11"/>
      <c r="V482" s="11"/>
      <c r="W482" s="70"/>
      <c r="X482" s="71"/>
      <c r="Y482" s="71"/>
      <c r="Z482" s="48"/>
      <c r="AA482" s="11"/>
      <c r="AB482" s="11"/>
      <c r="AC482" s="11"/>
      <c r="AD482" s="11"/>
      <c r="AE482" s="11"/>
      <c r="AF482" s="11"/>
      <c r="AG482" s="11"/>
      <c r="AH482" s="70"/>
      <c r="AI482" s="71"/>
      <c r="AJ482" s="71"/>
    </row>
    <row r="483" spans="3:36" s="4" customFormat="1" ht="15.95" customHeight="1">
      <c r="C483" s="1107"/>
      <c r="D483" s="48" t="s">
        <v>402</v>
      </c>
      <c r="E483" s="11"/>
      <c r="F483" s="11"/>
      <c r="G483" s="11"/>
      <c r="H483" s="11"/>
      <c r="I483" s="11"/>
      <c r="J483" s="11"/>
      <c r="K483" s="11"/>
      <c r="L483" s="70"/>
      <c r="M483" s="71"/>
      <c r="N483" s="71"/>
      <c r="O483" s="48"/>
      <c r="P483" s="11"/>
      <c r="Q483" s="11"/>
      <c r="R483" s="11"/>
      <c r="S483" s="11"/>
      <c r="T483" s="11"/>
      <c r="U483" s="11"/>
      <c r="V483" s="11"/>
      <c r="W483" s="70"/>
      <c r="X483" s="71"/>
      <c r="Y483" s="71"/>
      <c r="Z483" s="48"/>
      <c r="AA483" s="11"/>
      <c r="AB483" s="11"/>
      <c r="AC483" s="11"/>
      <c r="AD483" s="11"/>
      <c r="AE483" s="11"/>
      <c r="AF483" s="11"/>
      <c r="AG483" s="11"/>
      <c r="AH483" s="70"/>
      <c r="AI483" s="71"/>
      <c r="AJ483" s="71"/>
    </row>
    <row r="484" spans="3:36" s="4" customFormat="1" ht="15.95" customHeight="1">
      <c r="C484" s="1107"/>
      <c r="D484" s="48" t="s">
        <v>243</v>
      </c>
      <c r="E484" s="11"/>
      <c r="F484" s="11"/>
      <c r="G484" s="11"/>
      <c r="H484" s="11"/>
      <c r="I484" s="11"/>
      <c r="J484" s="11"/>
      <c r="K484" s="11"/>
      <c r="L484" s="70"/>
      <c r="M484" s="71"/>
      <c r="N484" s="71"/>
      <c r="O484" s="48"/>
      <c r="P484" s="11"/>
      <c r="Q484" s="11"/>
      <c r="R484" s="11"/>
      <c r="S484" s="11"/>
      <c r="T484" s="11"/>
      <c r="U484" s="11"/>
      <c r="V484" s="11"/>
      <c r="W484" s="70"/>
      <c r="X484" s="71"/>
      <c r="Y484" s="71"/>
      <c r="Z484" s="48"/>
      <c r="AA484" s="11"/>
      <c r="AB484" s="11"/>
      <c r="AC484" s="11"/>
      <c r="AD484" s="11"/>
      <c r="AE484" s="11"/>
      <c r="AF484" s="11"/>
      <c r="AG484" s="11"/>
      <c r="AH484" s="70"/>
      <c r="AI484" s="71"/>
      <c r="AJ484" s="71"/>
    </row>
    <row r="485" spans="3:36" s="4" customFormat="1" ht="15.95" customHeight="1">
      <c r="C485" s="1108"/>
      <c r="D485" s="592" t="s">
        <v>1017</v>
      </c>
      <c r="E485" s="455"/>
      <c r="F485" s="455"/>
      <c r="G485" s="455"/>
      <c r="H485" s="455"/>
      <c r="I485" s="455"/>
      <c r="J485" s="455"/>
      <c r="K485" s="455"/>
      <c r="L485" s="456"/>
      <c r="M485" s="453"/>
      <c r="N485" s="453"/>
      <c r="O485" s="454"/>
      <c r="P485" s="455"/>
      <c r="Q485" s="455"/>
      <c r="R485" s="455"/>
      <c r="S485" s="455"/>
      <c r="T485" s="455"/>
      <c r="U485" s="455"/>
      <c r="V485" s="455"/>
      <c r="W485" s="456"/>
      <c r="X485" s="453"/>
      <c r="Y485" s="453"/>
      <c r="Z485" s="454"/>
      <c r="AA485" s="455"/>
      <c r="AB485" s="455"/>
      <c r="AC485" s="455"/>
      <c r="AD485" s="455"/>
      <c r="AE485" s="455"/>
      <c r="AF485" s="455"/>
      <c r="AG485" s="455"/>
      <c r="AH485" s="456"/>
      <c r="AI485" s="453"/>
      <c r="AJ485" s="453"/>
    </row>
    <row r="486" spans="3:36" s="4" customFormat="1" ht="15.95" customHeight="1">
      <c r="C486" s="1106" t="s">
        <v>127</v>
      </c>
      <c r="D486" s="48" t="s">
        <v>48</v>
      </c>
      <c r="E486" s="11"/>
      <c r="F486" s="11"/>
      <c r="G486" s="11"/>
      <c r="H486" s="11"/>
      <c r="I486" s="11"/>
      <c r="J486" s="11"/>
      <c r="K486" s="11"/>
      <c r="L486" s="70"/>
      <c r="M486" s="71"/>
      <c r="N486" s="71"/>
      <c r="O486" s="1357" t="s">
        <v>457</v>
      </c>
      <c r="P486" s="48" t="s">
        <v>20</v>
      </c>
      <c r="Q486" s="11"/>
      <c r="R486" s="11"/>
      <c r="S486" s="11"/>
      <c r="T486" s="11"/>
      <c r="U486" s="11"/>
      <c r="V486" s="11"/>
      <c r="W486" s="70"/>
      <c r="X486" s="71"/>
      <c r="Y486" s="71"/>
      <c r="Z486" s="48" t="s">
        <v>128</v>
      </c>
      <c r="AA486" s="11"/>
      <c r="AB486" s="11"/>
      <c r="AC486" s="11"/>
      <c r="AD486" s="11"/>
      <c r="AE486" s="11"/>
      <c r="AF486" s="11"/>
      <c r="AG486" s="11"/>
      <c r="AH486" s="70"/>
      <c r="AI486" s="71"/>
      <c r="AJ486" s="71"/>
    </row>
    <row r="487" spans="3:36" s="4" customFormat="1" ht="15.95" customHeight="1">
      <c r="C487" s="1107"/>
      <c r="D487" s="48" t="s">
        <v>410</v>
      </c>
      <c r="E487" s="11"/>
      <c r="F487" s="11"/>
      <c r="G487" s="11"/>
      <c r="H487" s="11"/>
      <c r="I487" s="11"/>
      <c r="J487" s="11"/>
      <c r="K487" s="11"/>
      <c r="L487" s="70"/>
      <c r="M487" s="71"/>
      <c r="N487" s="71"/>
      <c r="O487" s="1358"/>
      <c r="P487" s="48" t="s">
        <v>21</v>
      </c>
      <c r="Q487" s="11"/>
      <c r="R487" s="11"/>
      <c r="S487" s="11"/>
      <c r="T487" s="11"/>
      <c r="U487" s="11"/>
      <c r="V487" s="11"/>
      <c r="W487" s="70"/>
      <c r="X487" s="71"/>
      <c r="Y487" s="71"/>
      <c r="Z487" s="48" t="s">
        <v>129</v>
      </c>
      <c r="AA487" s="11"/>
      <c r="AB487" s="11"/>
      <c r="AC487" s="11"/>
      <c r="AD487" s="11"/>
      <c r="AE487" s="11"/>
      <c r="AF487" s="11"/>
      <c r="AG487" s="11"/>
      <c r="AH487" s="70"/>
      <c r="AI487" s="71"/>
      <c r="AJ487" s="71"/>
    </row>
    <row r="488" spans="3:36" s="4" customFormat="1" ht="15.95" customHeight="1">
      <c r="C488" s="1107"/>
      <c r="D488" s="48" t="s">
        <v>130</v>
      </c>
      <c r="E488" s="11"/>
      <c r="F488" s="11"/>
      <c r="G488" s="11"/>
      <c r="H488" s="11"/>
      <c r="I488" s="11"/>
      <c r="J488" s="11"/>
      <c r="K488" s="11"/>
      <c r="L488" s="70"/>
      <c r="M488" s="71"/>
      <c r="N488" s="71"/>
      <c r="O488" s="1358"/>
      <c r="P488" s="48" t="s">
        <v>22</v>
      </c>
      <c r="Q488" s="11"/>
      <c r="R488" s="11"/>
      <c r="S488" s="11"/>
      <c r="T488" s="11"/>
      <c r="U488" s="11"/>
      <c r="V488" s="11"/>
      <c r="W488" s="70"/>
      <c r="X488" s="71"/>
      <c r="Y488" s="71"/>
      <c r="Z488" s="48" t="s">
        <v>131</v>
      </c>
      <c r="AA488" s="11"/>
      <c r="AB488" s="11"/>
      <c r="AC488" s="11"/>
      <c r="AD488" s="11"/>
      <c r="AE488" s="11"/>
      <c r="AF488" s="11"/>
      <c r="AG488" s="11"/>
      <c r="AH488" s="70"/>
      <c r="AI488" s="71"/>
      <c r="AJ488" s="71"/>
    </row>
    <row r="489" spans="3:36" s="4" customFormat="1" ht="15.95" customHeight="1">
      <c r="C489" s="1107"/>
      <c r="D489" s="48" t="s">
        <v>65</v>
      </c>
      <c r="E489" s="11"/>
      <c r="F489" s="11"/>
      <c r="G489" s="11"/>
      <c r="H489" s="11"/>
      <c r="I489" s="11"/>
      <c r="J489" s="11"/>
      <c r="K489" s="11"/>
      <c r="L489" s="70"/>
      <c r="M489" s="71"/>
      <c r="N489" s="71"/>
      <c r="O489" s="1358"/>
      <c r="P489" s="48" t="s">
        <v>253</v>
      </c>
      <c r="Q489" s="11"/>
      <c r="R489" s="11"/>
      <c r="S489" s="11"/>
      <c r="T489" s="11"/>
      <c r="U489" s="11"/>
      <c r="V489" s="11"/>
      <c r="W489" s="70"/>
      <c r="X489" s="71"/>
      <c r="Y489" s="71"/>
      <c r="Z489" s="48" t="s">
        <v>132</v>
      </c>
      <c r="AA489" s="11"/>
      <c r="AB489" s="11"/>
      <c r="AC489" s="11"/>
      <c r="AD489" s="11"/>
      <c r="AE489" s="11"/>
      <c r="AF489" s="11"/>
      <c r="AG489" s="11"/>
      <c r="AH489" s="70"/>
      <c r="AI489" s="71"/>
      <c r="AJ489" s="71"/>
    </row>
    <row r="490" spans="3:36" s="4" customFormat="1" ht="15.95" customHeight="1">
      <c r="C490" s="1107"/>
      <c r="D490" s="48" t="s">
        <v>133</v>
      </c>
      <c r="E490" s="11"/>
      <c r="F490" s="11"/>
      <c r="G490" s="11"/>
      <c r="H490" s="11"/>
      <c r="I490" s="11"/>
      <c r="J490" s="11"/>
      <c r="K490" s="11"/>
      <c r="L490" s="70"/>
      <c r="M490" s="71"/>
      <c r="N490" s="71"/>
      <c r="O490" s="1358"/>
      <c r="P490" s="48" t="s">
        <v>23</v>
      </c>
      <c r="Q490" s="11"/>
      <c r="R490" s="11"/>
      <c r="S490" s="11"/>
      <c r="T490" s="11"/>
      <c r="U490" s="11"/>
      <c r="V490" s="11"/>
      <c r="W490" s="70"/>
      <c r="X490" s="71"/>
      <c r="Y490" s="71"/>
      <c r="Z490" s="48" t="s">
        <v>134</v>
      </c>
      <c r="AA490" s="11"/>
      <c r="AB490" s="11"/>
      <c r="AC490" s="11"/>
      <c r="AD490" s="11"/>
      <c r="AE490" s="11"/>
      <c r="AF490" s="11"/>
      <c r="AG490" s="11"/>
      <c r="AH490" s="70"/>
      <c r="AI490" s="71"/>
      <c r="AJ490" s="71"/>
    </row>
    <row r="491" spans="3:36" s="4" customFormat="1" ht="15.95" customHeight="1">
      <c r="C491" s="1107"/>
      <c r="D491" s="48" t="s">
        <v>4</v>
      </c>
      <c r="E491" s="11"/>
      <c r="F491" s="11"/>
      <c r="G491" s="11"/>
      <c r="H491" s="11"/>
      <c r="I491" s="11"/>
      <c r="J491" s="11"/>
      <c r="K491" s="11"/>
      <c r="L491" s="70"/>
      <c r="M491" s="71"/>
      <c r="N491" s="71"/>
      <c r="O491" s="48" t="s">
        <v>388</v>
      </c>
      <c r="P491" s="11"/>
      <c r="Q491" s="11"/>
      <c r="R491" s="11"/>
      <c r="S491" s="11"/>
      <c r="T491" s="11"/>
      <c r="U491" s="11"/>
      <c r="V491" s="11"/>
      <c r="W491" s="70"/>
      <c r="X491" s="71"/>
      <c r="Y491" s="71"/>
      <c r="Z491" s="48" t="s">
        <v>135</v>
      </c>
      <c r="AA491" s="11"/>
      <c r="AB491" s="11"/>
      <c r="AC491" s="11"/>
      <c r="AD491" s="11"/>
      <c r="AE491" s="11"/>
      <c r="AF491" s="11"/>
      <c r="AG491" s="11"/>
      <c r="AH491" s="70"/>
      <c r="AI491" s="71"/>
      <c r="AJ491" s="71"/>
    </row>
    <row r="492" spans="3:36" s="4" customFormat="1" ht="15.95" customHeight="1">
      <c r="C492" s="1107"/>
      <c r="D492" s="48" t="s">
        <v>136</v>
      </c>
      <c r="E492" s="11"/>
      <c r="F492" s="11"/>
      <c r="G492" s="11"/>
      <c r="H492" s="11"/>
      <c r="I492" s="11"/>
      <c r="J492" s="11"/>
      <c r="K492" s="11"/>
      <c r="L492" s="70"/>
      <c r="M492" s="71"/>
      <c r="N492" s="71"/>
      <c r="O492" s="48" t="s">
        <v>245</v>
      </c>
      <c r="P492" s="11"/>
      <c r="Q492" s="11"/>
      <c r="R492" s="11"/>
      <c r="S492" s="11"/>
      <c r="T492" s="11"/>
      <c r="U492" s="11"/>
      <c r="V492" s="11"/>
      <c r="W492" s="70"/>
      <c r="X492" s="71"/>
      <c r="Y492" s="71"/>
      <c r="Z492" s="48" t="s">
        <v>137</v>
      </c>
      <c r="AA492" s="11"/>
      <c r="AB492" s="11"/>
      <c r="AC492" s="11"/>
      <c r="AD492" s="11"/>
      <c r="AE492" s="11"/>
      <c r="AF492" s="11"/>
      <c r="AG492" s="11"/>
      <c r="AH492" s="70"/>
      <c r="AI492" s="71"/>
      <c r="AJ492" s="71"/>
    </row>
    <row r="493" spans="3:36" s="4" customFormat="1" ht="15.95" customHeight="1">
      <c r="C493" s="1107"/>
      <c r="D493" s="48" t="s">
        <v>244</v>
      </c>
      <c r="E493" s="11"/>
      <c r="F493" s="11"/>
      <c r="G493" s="11"/>
      <c r="H493" s="11"/>
      <c r="I493" s="11"/>
      <c r="J493" s="11"/>
      <c r="K493" s="11"/>
      <c r="L493" s="70"/>
      <c r="M493" s="71"/>
      <c r="N493" s="71"/>
      <c r="O493" s="48" t="s">
        <v>389</v>
      </c>
      <c r="P493" s="11"/>
      <c r="Q493" s="11"/>
      <c r="R493" s="11"/>
      <c r="S493" s="11"/>
      <c r="T493" s="11"/>
      <c r="U493" s="11"/>
      <c r="V493" s="11"/>
      <c r="W493" s="70"/>
      <c r="X493" s="71"/>
      <c r="Y493" s="71"/>
      <c r="Z493" s="48" t="s">
        <v>138</v>
      </c>
      <c r="AA493" s="11"/>
      <c r="AB493" s="11"/>
      <c r="AC493" s="11"/>
      <c r="AD493" s="11"/>
      <c r="AE493" s="11"/>
      <c r="AF493" s="11"/>
      <c r="AG493" s="11"/>
      <c r="AH493" s="70"/>
      <c r="AI493" s="71"/>
      <c r="AJ493" s="71"/>
    </row>
    <row r="494" spans="3:36" s="4" customFormat="1" ht="15.95" customHeight="1">
      <c r="C494" s="1107"/>
      <c r="D494" s="48" t="s">
        <v>246</v>
      </c>
      <c r="E494" s="11"/>
      <c r="F494" s="11"/>
      <c r="G494" s="11"/>
      <c r="H494" s="11"/>
      <c r="I494" s="11"/>
      <c r="J494" s="11"/>
      <c r="K494" s="11"/>
      <c r="L494" s="70"/>
      <c r="M494" s="71"/>
      <c r="N494" s="71"/>
      <c r="O494" s="48" t="s">
        <v>400</v>
      </c>
      <c r="P494" s="11"/>
      <c r="Q494" s="11"/>
      <c r="R494" s="11"/>
      <c r="S494" s="11"/>
      <c r="T494" s="11"/>
      <c r="U494" s="11"/>
      <c r="V494" s="11"/>
      <c r="W494" s="70"/>
      <c r="X494" s="71"/>
      <c r="Y494" s="71"/>
      <c r="Z494" s="48" t="s">
        <v>139</v>
      </c>
      <c r="AA494" s="11"/>
      <c r="AB494" s="11"/>
      <c r="AC494" s="11"/>
      <c r="AD494" s="11"/>
      <c r="AE494" s="11"/>
      <c r="AF494" s="11"/>
      <c r="AG494" s="11"/>
      <c r="AH494" s="70"/>
      <c r="AI494" s="71"/>
      <c r="AJ494" s="71"/>
    </row>
    <row r="495" spans="3:36" s="4" customFormat="1" ht="15.95" customHeight="1">
      <c r="C495" s="1107"/>
      <c r="D495" s="48" t="s">
        <v>409</v>
      </c>
      <c r="E495" s="11"/>
      <c r="F495" s="11"/>
      <c r="G495" s="11"/>
      <c r="H495" s="11"/>
      <c r="I495" s="11"/>
      <c r="J495" s="11"/>
      <c r="K495" s="11"/>
      <c r="L495" s="70"/>
      <c r="M495" s="71"/>
      <c r="N495" s="71"/>
      <c r="O495" s="48" t="s">
        <v>53</v>
      </c>
      <c r="P495" s="11"/>
      <c r="Q495" s="11"/>
      <c r="R495" s="11"/>
      <c r="S495" s="11"/>
      <c r="T495" s="11"/>
      <c r="U495" s="11"/>
      <c r="V495" s="11"/>
      <c r="W495" s="70"/>
      <c r="X495" s="71"/>
      <c r="Y495" s="71"/>
      <c r="Z495" s="48" t="s">
        <v>254</v>
      </c>
      <c r="AA495" s="11"/>
      <c r="AB495" s="11"/>
      <c r="AC495" s="11"/>
      <c r="AD495" s="11"/>
      <c r="AE495" s="11"/>
      <c r="AF495" s="11"/>
      <c r="AG495" s="11"/>
      <c r="AH495" s="70"/>
      <c r="AI495" s="71"/>
      <c r="AJ495" s="71"/>
    </row>
    <row r="496" spans="3:36" s="4" customFormat="1" ht="15.95" customHeight="1">
      <c r="C496" s="1107"/>
      <c r="D496" s="48" t="s">
        <v>408</v>
      </c>
      <c r="E496" s="11"/>
      <c r="F496" s="11"/>
      <c r="G496" s="11"/>
      <c r="H496" s="11"/>
      <c r="I496" s="11"/>
      <c r="J496" s="11"/>
      <c r="K496" s="11"/>
      <c r="L496" s="70"/>
      <c r="M496" s="71"/>
      <c r="N496" s="71"/>
      <c r="O496" s="48" t="s">
        <v>247</v>
      </c>
      <c r="P496" s="11"/>
      <c r="Q496" s="11"/>
      <c r="R496" s="11"/>
      <c r="S496" s="11"/>
      <c r="T496" s="11"/>
      <c r="U496" s="11"/>
      <c r="V496" s="11"/>
      <c r="W496" s="70"/>
      <c r="X496" s="71"/>
      <c r="Y496" s="71"/>
      <c r="Z496" s="48" t="s">
        <v>140</v>
      </c>
      <c r="AA496" s="11"/>
      <c r="AB496" s="11"/>
      <c r="AC496" s="11"/>
      <c r="AD496" s="11"/>
      <c r="AE496" s="11"/>
      <c r="AF496" s="11"/>
      <c r="AG496" s="11"/>
      <c r="AH496" s="70"/>
      <c r="AI496" s="71"/>
      <c r="AJ496" s="71"/>
    </row>
    <row r="497" spans="3:36" s="4" customFormat="1" ht="15.95" customHeight="1">
      <c r="C497" s="1107"/>
      <c r="D497" s="48" t="s">
        <v>407</v>
      </c>
      <c r="E497" s="11"/>
      <c r="F497" s="11"/>
      <c r="G497" s="11"/>
      <c r="H497" s="11"/>
      <c r="I497" s="11"/>
      <c r="J497" s="11"/>
      <c r="K497" s="11"/>
      <c r="L497" s="70"/>
      <c r="M497" s="71"/>
      <c r="N497" s="71"/>
      <c r="O497" s="48" t="s">
        <v>302</v>
      </c>
      <c r="P497" s="11"/>
      <c r="Q497" s="11"/>
      <c r="R497" s="11"/>
      <c r="S497" s="11"/>
      <c r="T497" s="11"/>
      <c r="U497" s="11"/>
      <c r="V497" s="11"/>
      <c r="W497" s="70"/>
      <c r="X497" s="71"/>
      <c r="Y497" s="71"/>
      <c r="Z497" s="48" t="s">
        <v>458</v>
      </c>
      <c r="AA497" s="11"/>
      <c r="AB497" s="11"/>
      <c r="AC497" s="11"/>
      <c r="AD497" s="11"/>
      <c r="AE497" s="11"/>
      <c r="AF497" s="11"/>
      <c r="AG497" s="11"/>
      <c r="AH497" s="70"/>
      <c r="AI497" s="71"/>
      <c r="AJ497" s="71"/>
    </row>
    <row r="498" spans="3:36" s="4" customFormat="1" ht="15.95" customHeight="1">
      <c r="C498" s="1107"/>
      <c r="D498" s="48" t="s">
        <v>257</v>
      </c>
      <c r="E498" s="11"/>
      <c r="F498" s="11"/>
      <c r="G498" s="11"/>
      <c r="H498" s="11"/>
      <c r="I498" s="11"/>
      <c r="J498" s="11"/>
      <c r="K498" s="11"/>
      <c r="L498" s="70"/>
      <c r="M498" s="71"/>
      <c r="N498" s="71"/>
      <c r="O498" s="48" t="s">
        <v>390</v>
      </c>
      <c r="P498" s="11"/>
      <c r="Q498" s="11"/>
      <c r="R498" s="11"/>
      <c r="S498" s="11"/>
      <c r="T498" s="11"/>
      <c r="U498" s="11"/>
      <c r="V498" s="11"/>
      <c r="W498" s="70"/>
      <c r="X498" s="71"/>
      <c r="Y498" s="71"/>
      <c r="Z498" s="48" t="s">
        <v>255</v>
      </c>
      <c r="AA498" s="11"/>
      <c r="AB498" s="11"/>
      <c r="AC498" s="11"/>
      <c r="AD498" s="5" t="s">
        <v>256</v>
      </c>
      <c r="AE498" s="864"/>
      <c r="AF498" s="864"/>
      <c r="AG498" s="11" t="s">
        <v>52</v>
      </c>
      <c r="AH498" s="70"/>
      <c r="AI498" s="71"/>
      <c r="AJ498" s="71"/>
    </row>
    <row r="499" spans="3:36" s="4" customFormat="1" ht="15.95" customHeight="1">
      <c r="C499" s="1107"/>
      <c r="D499" s="48" t="s">
        <v>260</v>
      </c>
      <c r="E499" s="11"/>
      <c r="F499" s="11"/>
      <c r="G499" s="11"/>
      <c r="H499" s="11"/>
      <c r="I499" s="11"/>
      <c r="J499" s="11"/>
      <c r="K499" s="11"/>
      <c r="L499" s="70"/>
      <c r="M499" s="71"/>
      <c r="N499" s="71"/>
      <c r="O499" s="48" t="s">
        <v>336</v>
      </c>
      <c r="P499" s="11"/>
      <c r="Q499" s="11"/>
      <c r="R499" s="11"/>
      <c r="S499" s="11"/>
      <c r="T499" s="11"/>
      <c r="U499" s="11"/>
      <c r="V499" s="11"/>
      <c r="W499" s="70"/>
      <c r="X499" s="71"/>
      <c r="Y499" s="71"/>
      <c r="Z499" s="48" t="s">
        <v>258</v>
      </c>
      <c r="AA499" s="11"/>
      <c r="AB499" s="11"/>
      <c r="AC499" s="11"/>
      <c r="AD499" s="5" t="s">
        <v>259</v>
      </c>
      <c r="AE499" s="864"/>
      <c r="AF499" s="864"/>
      <c r="AG499" s="11" t="s">
        <v>52</v>
      </c>
      <c r="AH499" s="70"/>
      <c r="AI499" s="71"/>
      <c r="AJ499" s="71"/>
    </row>
    <row r="500" spans="3:36" s="4" customFormat="1" ht="15.95" customHeight="1">
      <c r="C500" s="1107"/>
      <c r="D500" s="48" t="s">
        <v>403</v>
      </c>
      <c r="E500" s="11"/>
      <c r="F500" s="11"/>
      <c r="G500" s="11"/>
      <c r="H500" s="11"/>
      <c r="I500" s="11"/>
      <c r="J500" s="11"/>
      <c r="K500" s="11"/>
      <c r="L500" s="70"/>
      <c r="M500" s="71"/>
      <c r="N500" s="71"/>
      <c r="O500" s="48" t="s">
        <v>391</v>
      </c>
      <c r="P500" s="11"/>
      <c r="Q500" s="11"/>
      <c r="R500" s="11"/>
      <c r="S500" s="11"/>
      <c r="T500" s="11"/>
      <c r="U500" s="11"/>
      <c r="V500" s="11"/>
      <c r="W500" s="70"/>
      <c r="X500" s="71"/>
      <c r="Y500" s="71"/>
      <c r="Z500" s="48" t="s">
        <v>261</v>
      </c>
      <c r="AA500" s="11"/>
      <c r="AB500" s="11"/>
      <c r="AC500" s="11"/>
      <c r="AD500" s="11"/>
      <c r="AE500" s="11"/>
      <c r="AF500" s="11"/>
      <c r="AG500" s="11"/>
      <c r="AH500" s="70"/>
      <c r="AI500" s="71"/>
      <c r="AJ500" s="71"/>
    </row>
    <row r="501" spans="3:36" s="4" customFormat="1" ht="15.95" customHeight="1">
      <c r="C501" s="1107"/>
      <c r="D501" s="48" t="s">
        <v>263</v>
      </c>
      <c r="E501" s="11"/>
      <c r="F501" s="11"/>
      <c r="G501" s="11"/>
      <c r="H501" s="11"/>
      <c r="I501" s="11"/>
      <c r="J501" s="11"/>
      <c r="K501" s="11"/>
      <c r="L501" s="70"/>
      <c r="M501" s="71"/>
      <c r="N501" s="71"/>
      <c r="O501" s="48" t="s">
        <v>392</v>
      </c>
      <c r="P501" s="11"/>
      <c r="Q501" s="11"/>
      <c r="R501" s="11"/>
      <c r="S501" s="11"/>
      <c r="T501" s="11"/>
      <c r="U501" s="11"/>
      <c r="V501" s="11"/>
      <c r="W501" s="70"/>
      <c r="X501" s="71"/>
      <c r="Y501" s="71"/>
      <c r="Z501" s="48" t="s">
        <v>262</v>
      </c>
      <c r="AA501" s="11"/>
      <c r="AB501" s="11"/>
      <c r="AC501" s="11"/>
      <c r="AD501" s="11"/>
      <c r="AE501" s="11"/>
      <c r="AF501" s="11"/>
      <c r="AG501" s="11"/>
      <c r="AH501" s="70"/>
      <c r="AI501" s="71"/>
      <c r="AJ501" s="71"/>
    </row>
    <row r="502" spans="3:36" s="4" customFormat="1" ht="15.95" customHeight="1">
      <c r="C502" s="1107"/>
      <c r="D502" s="48" t="s">
        <v>406</v>
      </c>
      <c r="E502" s="11"/>
      <c r="F502" s="11"/>
      <c r="G502" s="11"/>
      <c r="H502" s="11"/>
      <c r="I502" s="11"/>
      <c r="J502" s="11"/>
      <c r="K502" s="11"/>
      <c r="L502" s="70"/>
      <c r="M502" s="71"/>
      <c r="N502" s="71"/>
      <c r="O502" s="48" t="s">
        <v>393</v>
      </c>
      <c r="P502" s="11"/>
      <c r="Q502" s="11"/>
      <c r="R502" s="11"/>
      <c r="S502" s="11"/>
      <c r="T502" s="11"/>
      <c r="U502" s="11"/>
      <c r="V502" s="11"/>
      <c r="W502" s="70"/>
      <c r="X502" s="71"/>
      <c r="Y502" s="71"/>
      <c r="Z502" s="48" t="s">
        <v>264</v>
      </c>
      <c r="AA502" s="11"/>
      <c r="AB502" s="11"/>
      <c r="AC502" s="11"/>
      <c r="AD502" s="11"/>
      <c r="AE502" s="11"/>
      <c r="AF502" s="11"/>
      <c r="AG502" s="11"/>
      <c r="AH502" s="70"/>
      <c r="AI502" s="71"/>
      <c r="AJ502" s="71"/>
    </row>
    <row r="503" spans="3:36" s="4" customFormat="1" ht="15.95" customHeight="1">
      <c r="C503" s="1107"/>
      <c r="D503" s="48" t="s">
        <v>405</v>
      </c>
      <c r="E503" s="11"/>
      <c r="F503" s="11"/>
      <c r="G503" s="11"/>
      <c r="H503" s="11"/>
      <c r="I503" s="11"/>
      <c r="J503" s="11"/>
      <c r="K503" s="11"/>
      <c r="L503" s="70"/>
      <c r="M503" s="71"/>
      <c r="N503" s="71"/>
      <c r="O503" s="48" t="s">
        <v>394</v>
      </c>
      <c r="P503" s="11"/>
      <c r="Q503" s="11"/>
      <c r="R503" s="11"/>
      <c r="S503" s="11"/>
      <c r="T503" s="11"/>
      <c r="U503" s="11"/>
      <c r="V503" s="11"/>
      <c r="W503" s="70"/>
      <c r="X503" s="71"/>
      <c r="Y503" s="71"/>
      <c r="Z503" s="48" t="s">
        <v>265</v>
      </c>
      <c r="AA503" s="11"/>
      <c r="AB503" s="11"/>
      <c r="AC503" s="11"/>
      <c r="AD503" s="11"/>
      <c r="AE503" s="11"/>
      <c r="AF503" s="11"/>
      <c r="AG503" s="11"/>
      <c r="AH503" s="70"/>
      <c r="AI503" s="71"/>
      <c r="AJ503" s="71"/>
    </row>
    <row r="504" spans="3:36" s="4" customFormat="1" ht="15.95" customHeight="1">
      <c r="C504" s="1107"/>
      <c r="D504" s="48" t="s">
        <v>338</v>
      </c>
      <c r="E504" s="11"/>
      <c r="F504" s="11"/>
      <c r="G504" s="11"/>
      <c r="H504" s="11"/>
      <c r="I504" s="11"/>
      <c r="J504" s="11"/>
      <c r="K504" s="11"/>
      <c r="L504" s="70"/>
      <c r="M504" s="71"/>
      <c r="N504" s="71"/>
      <c r="O504" s="48" t="s">
        <v>510</v>
      </c>
      <c r="P504" s="11"/>
      <c r="Q504" s="11"/>
      <c r="R504" s="11"/>
      <c r="S504" s="11"/>
      <c r="T504" s="11"/>
      <c r="U504" s="11"/>
      <c r="V504" s="11"/>
      <c r="W504" s="70"/>
      <c r="X504" s="71"/>
      <c r="Y504" s="71"/>
      <c r="Z504" s="48" t="s">
        <v>459</v>
      </c>
      <c r="AA504" s="11"/>
      <c r="AB504" s="11"/>
      <c r="AC504" s="11"/>
      <c r="AD504" s="11"/>
      <c r="AE504" s="11"/>
      <c r="AF504" s="11"/>
      <c r="AG504" s="11"/>
      <c r="AH504" s="70"/>
      <c r="AI504" s="71"/>
      <c r="AJ504" s="71"/>
    </row>
    <row r="505" spans="3:36" s="4" customFormat="1" ht="15.95" customHeight="1">
      <c r="C505" s="1107"/>
      <c r="D505" s="48" t="s">
        <v>303</v>
      </c>
      <c r="E505" s="11"/>
      <c r="F505" s="11"/>
      <c r="G505" s="11"/>
      <c r="H505" s="11"/>
      <c r="I505" s="11"/>
      <c r="J505" s="11"/>
      <c r="K505" s="11"/>
      <c r="L505" s="70"/>
      <c r="M505" s="71"/>
      <c r="N505" s="71"/>
      <c r="O505" s="48" t="s">
        <v>395</v>
      </c>
      <c r="P505" s="11"/>
      <c r="Q505" s="11"/>
      <c r="R505" s="11"/>
      <c r="S505" s="11"/>
      <c r="T505" s="11"/>
      <c r="U505" s="11"/>
      <c r="V505" s="11"/>
      <c r="W505" s="70"/>
      <c r="X505" s="71"/>
      <c r="Y505" s="71"/>
      <c r="Z505" s="48" t="s">
        <v>141</v>
      </c>
      <c r="AA505" s="11"/>
      <c r="AB505" s="11"/>
      <c r="AC505" s="11"/>
      <c r="AD505" s="11"/>
      <c r="AE505" s="11"/>
      <c r="AF505" s="11"/>
      <c r="AG505" s="11"/>
      <c r="AH505" s="70"/>
      <c r="AI505" s="71"/>
      <c r="AJ505" s="71"/>
    </row>
    <row r="506" spans="3:36" s="4" customFormat="1" ht="15.95" customHeight="1">
      <c r="C506" s="1107"/>
      <c r="D506" s="48" t="s">
        <v>404</v>
      </c>
      <c r="E506" s="11"/>
      <c r="F506" s="11"/>
      <c r="G506" s="11"/>
      <c r="H506" s="11"/>
      <c r="I506" s="11"/>
      <c r="J506" s="11"/>
      <c r="K506" s="11"/>
      <c r="L506" s="70"/>
      <c r="M506" s="71"/>
      <c r="N506" s="71"/>
      <c r="O506" s="48" t="s">
        <v>401</v>
      </c>
      <c r="P506" s="11"/>
      <c r="Q506" s="11"/>
      <c r="R506" s="11"/>
      <c r="S506" s="11"/>
      <c r="T506" s="11"/>
      <c r="U506" s="11"/>
      <c r="V506" s="11"/>
      <c r="W506" s="70"/>
      <c r="X506" s="71"/>
      <c r="Y506" s="71"/>
      <c r="Z506" s="48" t="s">
        <v>142</v>
      </c>
      <c r="AA506" s="11"/>
      <c r="AB506" s="11"/>
      <c r="AC506" s="11"/>
      <c r="AD506" s="11"/>
      <c r="AE506" s="11"/>
      <c r="AF506" s="11"/>
      <c r="AG506" s="11"/>
      <c r="AH506" s="70"/>
      <c r="AI506" s="71"/>
      <c r="AJ506" s="71"/>
    </row>
    <row r="507" spans="3:36" s="4" customFormat="1" ht="15.95" customHeight="1">
      <c r="C507" s="1107"/>
      <c r="D507" s="48" t="s">
        <v>339</v>
      </c>
      <c r="E507" s="11"/>
      <c r="F507" s="11"/>
      <c r="G507" s="11"/>
      <c r="H507" s="11"/>
      <c r="I507" s="11"/>
      <c r="J507" s="11"/>
      <c r="K507" s="11"/>
      <c r="L507" s="70"/>
      <c r="M507" s="71"/>
      <c r="N507" s="71"/>
      <c r="O507" s="48" t="s">
        <v>396</v>
      </c>
      <c r="P507" s="11"/>
      <c r="Q507" s="11"/>
      <c r="R507" s="11"/>
      <c r="S507" s="11"/>
      <c r="T507" s="11"/>
      <c r="U507" s="11"/>
      <c r="V507" s="11"/>
      <c r="W507" s="70"/>
      <c r="X507" s="71"/>
      <c r="Y507" s="71"/>
      <c r="Z507" s="48" t="s">
        <v>143</v>
      </c>
      <c r="AA507" s="11"/>
      <c r="AB507" s="11"/>
      <c r="AC507" s="11"/>
      <c r="AD507" s="11"/>
      <c r="AE507" s="11"/>
      <c r="AF507" s="11"/>
      <c r="AG507" s="11"/>
      <c r="AH507" s="70"/>
      <c r="AI507" s="71"/>
      <c r="AJ507" s="71"/>
    </row>
    <row r="508" spans="3:36" s="4" customFormat="1" ht="15.95" customHeight="1">
      <c r="C508" s="1107"/>
      <c r="D508" s="48" t="s">
        <v>54</v>
      </c>
      <c r="E508" s="11"/>
      <c r="F508" s="11"/>
      <c r="G508" s="11"/>
      <c r="H508" s="11"/>
      <c r="I508" s="11"/>
      <c r="J508" s="11"/>
      <c r="K508" s="11"/>
      <c r="L508" s="70"/>
      <c r="M508" s="71"/>
      <c r="N508" s="71"/>
      <c r="O508" s="48" t="s">
        <v>397</v>
      </c>
      <c r="P508" s="11"/>
      <c r="Q508" s="11"/>
      <c r="R508" s="11"/>
      <c r="S508" s="11"/>
      <c r="T508" s="11"/>
      <c r="U508" s="11"/>
      <c r="V508" s="11"/>
      <c r="W508" s="70"/>
      <c r="X508" s="71"/>
      <c r="Y508" s="71"/>
      <c r="Z508" s="48" t="s">
        <v>144</v>
      </c>
      <c r="AA508" s="11"/>
      <c r="AB508" s="11"/>
      <c r="AC508" s="11"/>
      <c r="AD508" s="11"/>
      <c r="AE508" s="11"/>
      <c r="AF508" s="11"/>
      <c r="AG508" s="11"/>
      <c r="AH508" s="70"/>
      <c r="AI508" s="71"/>
      <c r="AJ508" s="71"/>
    </row>
    <row r="509" spans="3:36" s="4" customFormat="1" ht="15.95" customHeight="1">
      <c r="C509" s="1107"/>
      <c r="D509" s="48" t="s">
        <v>266</v>
      </c>
      <c r="E509" s="11"/>
      <c r="F509" s="11"/>
      <c r="G509" s="11"/>
      <c r="H509" s="11"/>
      <c r="I509" s="11"/>
      <c r="J509" s="11"/>
      <c r="K509" s="11"/>
      <c r="L509" s="70"/>
      <c r="M509" s="71"/>
      <c r="N509" s="71"/>
      <c r="O509" s="48"/>
      <c r="P509" s="11"/>
      <c r="Q509" s="11"/>
      <c r="R509" s="11"/>
      <c r="S509" s="11"/>
      <c r="T509" s="11"/>
      <c r="U509" s="11"/>
      <c r="V509" s="11"/>
      <c r="W509" s="70"/>
      <c r="X509" s="71"/>
      <c r="Y509" s="71"/>
      <c r="Z509" s="48" t="s">
        <v>145</v>
      </c>
      <c r="AA509" s="11"/>
      <c r="AB509" s="11"/>
      <c r="AC509" s="11"/>
      <c r="AD509" s="11"/>
      <c r="AE509" s="11"/>
      <c r="AF509" s="11"/>
      <c r="AG509" s="11"/>
      <c r="AH509" s="70"/>
      <c r="AI509" s="71"/>
      <c r="AJ509" s="71"/>
    </row>
    <row r="510" spans="3:36" s="4" customFormat="1" ht="15.95" customHeight="1">
      <c r="C510" s="1107"/>
      <c r="D510" s="48" t="s">
        <v>267</v>
      </c>
      <c r="E510" s="11"/>
      <c r="F510" s="11"/>
      <c r="G510" s="11"/>
      <c r="H510" s="11"/>
      <c r="I510" s="11"/>
      <c r="J510" s="11"/>
      <c r="K510" s="11"/>
      <c r="L510" s="70"/>
      <c r="M510" s="71"/>
      <c r="N510" s="71"/>
      <c r="O510" s="48"/>
      <c r="P510" s="11"/>
      <c r="Q510" s="11"/>
      <c r="R510" s="11"/>
      <c r="S510" s="11"/>
      <c r="T510" s="11"/>
      <c r="U510" s="11"/>
      <c r="V510" s="11"/>
      <c r="W510" s="70"/>
      <c r="X510" s="71"/>
      <c r="Y510" s="71"/>
      <c r="Z510" s="48" t="s">
        <v>146</v>
      </c>
      <c r="AA510" s="11"/>
      <c r="AB510" s="11"/>
      <c r="AC510" s="11"/>
      <c r="AD510" s="11"/>
      <c r="AE510" s="11"/>
      <c r="AF510" s="11"/>
      <c r="AG510" s="11"/>
      <c r="AH510" s="70"/>
      <c r="AI510" s="71"/>
      <c r="AJ510" s="71"/>
    </row>
    <row r="511" spans="3:36" s="4" customFormat="1" ht="15.95" customHeight="1">
      <c r="C511" s="1107"/>
      <c r="D511" s="48"/>
      <c r="E511" s="11"/>
      <c r="F511" s="11"/>
      <c r="G511" s="11"/>
      <c r="H511" s="11"/>
      <c r="I511" s="11"/>
      <c r="J511" s="11"/>
      <c r="K511" s="11"/>
      <c r="L511" s="70"/>
      <c r="M511" s="71"/>
      <c r="N511" s="71"/>
      <c r="O511" s="48"/>
      <c r="P511" s="11"/>
      <c r="Q511" s="11"/>
      <c r="R511" s="11"/>
      <c r="S511" s="11"/>
      <c r="T511" s="11"/>
      <c r="U511" s="11"/>
      <c r="V511" s="11"/>
      <c r="W511" s="70"/>
      <c r="X511" s="71"/>
      <c r="Y511" s="71"/>
      <c r="Z511" s="48" t="s">
        <v>147</v>
      </c>
      <c r="AA511" s="11"/>
      <c r="AB511" s="11"/>
      <c r="AC511" s="11"/>
      <c r="AD511" s="11"/>
      <c r="AE511" s="11"/>
      <c r="AF511" s="11"/>
      <c r="AG511" s="11"/>
      <c r="AH511" s="70"/>
      <c r="AI511" s="71"/>
      <c r="AJ511" s="71"/>
    </row>
    <row r="512" spans="3:36" s="4" customFormat="1" ht="15.95" customHeight="1">
      <c r="C512" s="1107"/>
      <c r="D512" s="48"/>
      <c r="E512" s="11"/>
      <c r="F512" s="11"/>
      <c r="G512" s="11"/>
      <c r="H512" s="11"/>
      <c r="I512" s="11"/>
      <c r="J512" s="11"/>
      <c r="K512" s="11"/>
      <c r="L512" s="70"/>
      <c r="M512" s="71"/>
      <c r="N512" s="71"/>
      <c r="O512" s="48"/>
      <c r="P512" s="11"/>
      <c r="Q512" s="11"/>
      <c r="R512" s="11"/>
      <c r="S512" s="11"/>
      <c r="T512" s="11"/>
      <c r="U512" s="11"/>
      <c r="V512" s="11"/>
      <c r="W512" s="70"/>
      <c r="X512" s="71"/>
      <c r="Y512" s="71"/>
      <c r="Z512" s="48" t="s">
        <v>307</v>
      </c>
      <c r="AA512" s="11"/>
      <c r="AB512" s="11"/>
      <c r="AC512" s="11"/>
      <c r="AD512" s="11"/>
      <c r="AE512" s="11"/>
      <c r="AF512" s="11"/>
      <c r="AG512" s="11"/>
      <c r="AH512" s="70"/>
      <c r="AI512" s="71"/>
      <c r="AJ512" s="71"/>
    </row>
    <row r="513" spans="2:66" s="4" customFormat="1" ht="15.95" customHeight="1">
      <c r="C513" s="1107"/>
      <c r="D513" s="48"/>
      <c r="E513" s="11"/>
      <c r="F513" s="11"/>
      <c r="G513" s="11"/>
      <c r="H513" s="11"/>
      <c r="I513" s="11"/>
      <c r="J513" s="11"/>
      <c r="K513" s="11"/>
      <c r="L513" s="70"/>
      <c r="M513" s="71"/>
      <c r="N513" s="71"/>
      <c r="O513" s="48"/>
      <c r="P513" s="11"/>
      <c r="Q513" s="11"/>
      <c r="R513" s="11"/>
      <c r="S513" s="11"/>
      <c r="T513" s="11"/>
      <c r="U513" s="11"/>
      <c r="V513" s="11"/>
      <c r="W513" s="70"/>
      <c r="X513" s="71"/>
      <c r="Y513" s="71"/>
      <c r="Z513" s="48" t="s">
        <v>148</v>
      </c>
      <c r="AA513" s="11"/>
      <c r="AB513" s="11"/>
      <c r="AC513" s="11"/>
      <c r="AD513" s="11"/>
      <c r="AE513" s="11"/>
      <c r="AF513" s="11"/>
      <c r="AG513" s="11"/>
      <c r="AH513" s="70"/>
      <c r="AI513" s="71"/>
      <c r="AJ513" s="71"/>
    </row>
    <row r="514" spans="2:66" s="4" customFormat="1" ht="15.95" customHeight="1">
      <c r="C514" s="1108"/>
      <c r="D514" s="48"/>
      <c r="E514" s="11"/>
      <c r="F514" s="11"/>
      <c r="G514" s="11"/>
      <c r="H514" s="11"/>
      <c r="I514" s="11"/>
      <c r="J514" s="11"/>
      <c r="K514" s="11"/>
      <c r="L514" s="70"/>
      <c r="M514" s="71"/>
      <c r="N514" s="71"/>
      <c r="O514" s="48"/>
      <c r="P514" s="11"/>
      <c r="Q514" s="11"/>
      <c r="R514" s="11"/>
      <c r="S514" s="11"/>
      <c r="T514" s="11"/>
      <c r="U514" s="11"/>
      <c r="V514" s="11"/>
      <c r="W514" s="70"/>
      <c r="X514" s="71"/>
      <c r="Y514" s="71"/>
      <c r="Z514" s="48"/>
      <c r="AA514" s="11"/>
      <c r="AB514" s="11"/>
      <c r="AC514" s="11"/>
      <c r="AD514" s="11"/>
      <c r="AE514" s="11"/>
      <c r="AF514" s="11"/>
      <c r="AG514" s="11"/>
      <c r="AH514" s="70"/>
      <c r="AI514" s="71"/>
      <c r="AJ514" s="71"/>
    </row>
    <row r="515" spans="2:66" s="29" customFormat="1" ht="14.1" customHeight="1">
      <c r="C515" s="29" t="s">
        <v>834</v>
      </c>
    </row>
    <row r="516" spans="2:66" s="29" customFormat="1" ht="14.1" customHeight="1">
      <c r="C516" s="29" t="s">
        <v>461</v>
      </c>
      <c r="D516" s="16"/>
      <c r="E516" s="16"/>
      <c r="F516" s="16"/>
      <c r="G516" s="16"/>
      <c r="H516" s="16"/>
      <c r="I516" s="16"/>
      <c r="J516" s="16"/>
      <c r="K516" s="16"/>
      <c r="L516" s="16"/>
      <c r="M516" s="16"/>
      <c r="N516" s="16"/>
      <c r="O516" s="16"/>
      <c r="P516" s="16"/>
      <c r="Q516" s="16"/>
      <c r="R516" s="16"/>
      <c r="S516" s="16"/>
      <c r="T516" s="16"/>
      <c r="U516" s="16"/>
    </row>
    <row r="517" spans="2:66" s="29" customFormat="1" ht="14.1" customHeight="1">
      <c r="D517" s="16"/>
      <c r="E517" s="16"/>
      <c r="F517" s="16"/>
      <c r="G517" s="16"/>
      <c r="H517" s="16"/>
      <c r="I517" s="16"/>
      <c r="J517" s="16"/>
      <c r="K517" s="16"/>
      <c r="L517" s="16"/>
      <c r="M517" s="16"/>
      <c r="N517" s="16"/>
      <c r="O517" s="16"/>
      <c r="P517" s="16"/>
      <c r="Q517" s="16"/>
      <c r="R517" s="16"/>
      <c r="S517" s="16"/>
      <c r="T517" s="16"/>
      <c r="U517" s="16"/>
    </row>
    <row r="518" spans="2:66" s="29" customFormat="1" ht="14.1" customHeight="1">
      <c r="D518" s="16"/>
      <c r="E518" s="16"/>
      <c r="F518" s="16"/>
      <c r="G518" s="16"/>
      <c r="H518" s="16"/>
      <c r="I518" s="16"/>
      <c r="J518" s="16"/>
      <c r="K518" s="16"/>
      <c r="L518" s="16"/>
      <c r="M518" s="16"/>
      <c r="N518" s="16"/>
      <c r="O518" s="16"/>
      <c r="P518" s="16"/>
      <c r="Q518" s="16"/>
      <c r="R518" s="16"/>
      <c r="S518" s="16"/>
      <c r="T518" s="16"/>
      <c r="U518" s="16"/>
    </row>
    <row r="519" spans="2:66" s="29" customFormat="1" ht="14.1" customHeight="1">
      <c r="B519" s="2"/>
      <c r="C519" s="3" t="s">
        <v>839</v>
      </c>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row>
    <row r="520" spans="2:66" s="29" customFormat="1" ht="14.1" customHeight="1">
      <c r="B520" s="4"/>
      <c r="C520" s="792" t="s">
        <v>827</v>
      </c>
      <c r="D520" s="793"/>
      <c r="E520" s="793"/>
      <c r="F520" s="793"/>
      <c r="G520" s="793"/>
      <c r="H520" s="793"/>
      <c r="I520" s="793"/>
      <c r="J520" s="793"/>
      <c r="K520" s="793"/>
      <c r="L520" s="793"/>
      <c r="M520" s="796" t="s">
        <v>826</v>
      </c>
      <c r="N520" s="797"/>
      <c r="O520" s="798" t="s">
        <v>824</v>
      </c>
      <c r="P520" s="798"/>
      <c r="Q520" s="798"/>
      <c r="R520" s="798"/>
      <c r="S520" s="798" t="s">
        <v>825</v>
      </c>
      <c r="T520" s="798"/>
      <c r="U520" s="798"/>
      <c r="V520" s="798"/>
      <c r="W520" s="798"/>
      <c r="X520" s="798"/>
      <c r="Y520" s="798"/>
      <c r="Z520" s="798"/>
      <c r="AA520" s="798"/>
      <c r="AB520" s="798"/>
      <c r="AC520" s="798"/>
      <c r="AD520" s="798"/>
      <c r="AE520" s="798"/>
      <c r="AF520" s="798"/>
      <c r="AG520" s="798"/>
      <c r="AH520" s="798"/>
      <c r="AI520" s="798"/>
      <c r="AJ520" s="798"/>
      <c r="AK520" s="798"/>
    </row>
    <row r="521" spans="2:66" s="29" customFormat="1" ht="14.1" customHeight="1">
      <c r="B521" s="4"/>
      <c r="C521" s="794"/>
      <c r="D521" s="795"/>
      <c r="E521" s="795"/>
      <c r="F521" s="795"/>
      <c r="G521" s="795"/>
      <c r="H521" s="795"/>
      <c r="I521" s="795"/>
      <c r="J521" s="795"/>
      <c r="K521" s="795"/>
      <c r="L521" s="795"/>
      <c r="M521" s="377" t="s">
        <v>232</v>
      </c>
      <c r="N521" s="377" t="s">
        <v>233</v>
      </c>
      <c r="O521" s="798"/>
      <c r="P521" s="798"/>
      <c r="Q521" s="798"/>
      <c r="R521" s="798"/>
      <c r="S521" s="798"/>
      <c r="T521" s="798"/>
      <c r="U521" s="798"/>
      <c r="V521" s="798"/>
      <c r="W521" s="798"/>
      <c r="X521" s="798"/>
      <c r="Y521" s="798"/>
      <c r="Z521" s="798"/>
      <c r="AA521" s="798"/>
      <c r="AB521" s="798"/>
      <c r="AC521" s="798"/>
      <c r="AD521" s="798"/>
      <c r="AE521" s="798"/>
      <c r="AF521" s="798"/>
      <c r="AG521" s="798"/>
      <c r="AH521" s="798"/>
      <c r="AI521" s="798"/>
      <c r="AJ521" s="798"/>
      <c r="AK521" s="798"/>
    </row>
    <row r="522" spans="2:66" s="29" customFormat="1" ht="14.1" customHeight="1">
      <c r="B522" s="4"/>
      <c r="C522" s="483"/>
      <c r="D522" s="484"/>
      <c r="E522" s="484"/>
      <c r="F522" s="484"/>
      <c r="G522" s="484"/>
      <c r="H522" s="484"/>
      <c r="I522" s="485"/>
      <c r="J522" s="485"/>
      <c r="K522" s="485"/>
      <c r="L522" s="486"/>
      <c r="M522" s="487"/>
      <c r="N522" s="488"/>
      <c r="O522" s="1346"/>
      <c r="P522" s="1347"/>
      <c r="Q522" s="1347"/>
      <c r="R522" s="1348"/>
      <c r="S522" s="1346"/>
      <c r="T522" s="1347"/>
      <c r="U522" s="1347"/>
      <c r="V522" s="1347"/>
      <c r="W522" s="1347"/>
      <c r="X522" s="1347"/>
      <c r="Y522" s="1347"/>
      <c r="Z522" s="1347"/>
      <c r="AA522" s="1347"/>
      <c r="AB522" s="1347"/>
      <c r="AC522" s="1347"/>
      <c r="AD522" s="1347"/>
      <c r="AE522" s="1347"/>
      <c r="AF522" s="1347"/>
      <c r="AG522" s="1347"/>
      <c r="AH522" s="1347"/>
      <c r="AI522" s="1347"/>
      <c r="AJ522" s="1347"/>
      <c r="AK522" s="1348"/>
    </row>
    <row r="523" spans="2:66" s="29" customFormat="1" ht="14.1" customHeight="1">
      <c r="B523" s="4"/>
      <c r="C523" s="483"/>
      <c r="D523" s="485"/>
      <c r="E523" s="485"/>
      <c r="F523" s="484"/>
      <c r="G523" s="484"/>
      <c r="H523" s="484"/>
      <c r="I523" s="485"/>
      <c r="J523" s="485"/>
      <c r="K523" s="485"/>
      <c r="L523" s="486"/>
      <c r="M523" s="487"/>
      <c r="N523" s="488"/>
      <c r="O523" s="1346"/>
      <c r="P523" s="1347"/>
      <c r="Q523" s="1347"/>
      <c r="R523" s="1348"/>
      <c r="S523" s="1346"/>
      <c r="T523" s="1347"/>
      <c r="U523" s="1347"/>
      <c r="V523" s="1347"/>
      <c r="W523" s="1347"/>
      <c r="X523" s="1347"/>
      <c r="Y523" s="1347"/>
      <c r="Z523" s="1347"/>
      <c r="AA523" s="1347"/>
      <c r="AB523" s="1347"/>
      <c r="AC523" s="1347"/>
      <c r="AD523" s="1347"/>
      <c r="AE523" s="1347"/>
      <c r="AF523" s="1347"/>
      <c r="AG523" s="1347"/>
      <c r="AH523" s="1347"/>
      <c r="AI523" s="1347"/>
      <c r="AJ523" s="1347"/>
      <c r="AK523" s="1348"/>
    </row>
    <row r="524" spans="2:66" s="29" customFormat="1" ht="14.1" customHeight="1">
      <c r="B524" s="4"/>
      <c r="C524" s="483"/>
      <c r="D524" s="485"/>
      <c r="E524" s="485"/>
      <c r="F524" s="484"/>
      <c r="G524" s="484"/>
      <c r="H524" s="484"/>
      <c r="I524" s="485"/>
      <c r="J524" s="485"/>
      <c r="K524" s="485"/>
      <c r="L524" s="486"/>
      <c r="M524" s="487"/>
      <c r="N524" s="488"/>
      <c r="O524" s="1346"/>
      <c r="P524" s="1347"/>
      <c r="Q524" s="1347"/>
      <c r="R524" s="1348"/>
      <c r="S524" s="1346"/>
      <c r="T524" s="1347"/>
      <c r="U524" s="1347"/>
      <c r="V524" s="1347"/>
      <c r="W524" s="1347"/>
      <c r="X524" s="1347"/>
      <c r="Y524" s="1347"/>
      <c r="Z524" s="1347"/>
      <c r="AA524" s="1347"/>
      <c r="AB524" s="1347"/>
      <c r="AC524" s="1347"/>
      <c r="AD524" s="1347"/>
      <c r="AE524" s="1347"/>
      <c r="AF524" s="1347"/>
      <c r="AG524" s="1347"/>
      <c r="AH524" s="1347"/>
      <c r="AI524" s="1347"/>
      <c r="AJ524" s="1347"/>
      <c r="AK524" s="1348"/>
    </row>
    <row r="525" spans="2:66" s="29" customFormat="1" ht="14.1" customHeight="1">
      <c r="B525" s="4"/>
      <c r="C525" s="483"/>
      <c r="D525" s="485"/>
      <c r="E525" s="485"/>
      <c r="F525" s="485"/>
      <c r="G525" s="485"/>
      <c r="H525" s="485"/>
      <c r="I525" s="485"/>
      <c r="J525" s="485"/>
      <c r="K525" s="485"/>
      <c r="L525" s="486"/>
      <c r="M525" s="487"/>
      <c r="N525" s="488"/>
      <c r="O525" s="1346"/>
      <c r="P525" s="1347"/>
      <c r="Q525" s="1347"/>
      <c r="R525" s="1348"/>
      <c r="S525" s="1346"/>
      <c r="T525" s="1347"/>
      <c r="U525" s="1347"/>
      <c r="V525" s="1347"/>
      <c r="W525" s="1347"/>
      <c r="X525" s="1347"/>
      <c r="Y525" s="1347"/>
      <c r="Z525" s="1347"/>
      <c r="AA525" s="1347"/>
      <c r="AB525" s="1347"/>
      <c r="AC525" s="1347"/>
      <c r="AD525" s="1347"/>
      <c r="AE525" s="1347"/>
      <c r="AF525" s="1347"/>
      <c r="AG525" s="1347"/>
      <c r="AH525" s="1347"/>
      <c r="AI525" s="1347"/>
      <c r="AJ525" s="1347"/>
      <c r="AK525" s="1348"/>
    </row>
    <row r="526" spans="2:66" s="16" customFormat="1" ht="12">
      <c r="B526" s="4"/>
      <c r="C526" s="483"/>
      <c r="D526" s="485"/>
      <c r="E526" s="485"/>
      <c r="F526" s="485"/>
      <c r="G526" s="485"/>
      <c r="H526" s="485"/>
      <c r="I526" s="485"/>
      <c r="J526" s="485"/>
      <c r="K526" s="485"/>
      <c r="L526" s="486"/>
      <c r="M526" s="487"/>
      <c r="N526" s="488"/>
      <c r="O526" s="1346"/>
      <c r="P526" s="1347"/>
      <c r="Q526" s="1347"/>
      <c r="R526" s="1348"/>
      <c r="S526" s="1346"/>
      <c r="T526" s="1347"/>
      <c r="U526" s="1347"/>
      <c r="V526" s="1347"/>
      <c r="W526" s="1347"/>
      <c r="X526" s="1347"/>
      <c r="Y526" s="1347"/>
      <c r="Z526" s="1347"/>
      <c r="AA526" s="1347"/>
      <c r="AB526" s="1347"/>
      <c r="AC526" s="1347"/>
      <c r="AD526" s="1347"/>
      <c r="AE526" s="1347"/>
      <c r="AF526" s="1347"/>
      <c r="AG526" s="1347"/>
      <c r="AH526" s="1347"/>
      <c r="AI526" s="1347"/>
      <c r="AJ526" s="1347"/>
      <c r="AK526" s="1348"/>
      <c r="AM526" s="117"/>
      <c r="AN526" s="117"/>
      <c r="AO526" s="117"/>
      <c r="AP526" s="117"/>
      <c r="AQ526" s="117"/>
      <c r="AR526" s="117"/>
      <c r="AS526" s="117"/>
      <c r="AT526" s="117"/>
      <c r="AU526" s="117"/>
      <c r="AV526" s="117"/>
      <c r="AW526" s="117"/>
      <c r="AX526" s="117"/>
      <c r="AY526" s="117"/>
      <c r="AZ526" s="117"/>
      <c r="BA526" s="117"/>
      <c r="BB526" s="117"/>
      <c r="BC526" s="117"/>
      <c r="BD526" s="117"/>
      <c r="BE526" s="117"/>
      <c r="BF526" s="117"/>
      <c r="BG526" s="117"/>
      <c r="BH526" s="117"/>
      <c r="BI526" s="117"/>
      <c r="BJ526" s="117"/>
      <c r="BK526" s="117"/>
      <c r="BL526" s="117"/>
      <c r="BM526" s="117"/>
      <c r="BN526" s="114"/>
    </row>
    <row r="527" spans="2:66" s="16" customFormat="1" ht="12" customHeight="1">
      <c r="B527" s="4"/>
      <c r="C527" s="483"/>
      <c r="D527" s="485"/>
      <c r="E527" s="485"/>
      <c r="F527" s="485"/>
      <c r="G527" s="485"/>
      <c r="H527" s="485"/>
      <c r="I527" s="485"/>
      <c r="J527" s="485"/>
      <c r="K527" s="485"/>
      <c r="L527" s="486"/>
      <c r="M527" s="487"/>
      <c r="N527" s="488"/>
      <c r="O527" s="1346"/>
      <c r="P527" s="1347"/>
      <c r="Q527" s="1347"/>
      <c r="R527" s="1348"/>
      <c r="S527" s="1346"/>
      <c r="T527" s="1347"/>
      <c r="U527" s="1347"/>
      <c r="V527" s="1347"/>
      <c r="W527" s="1347"/>
      <c r="X527" s="1347"/>
      <c r="Y527" s="1347"/>
      <c r="Z527" s="1347"/>
      <c r="AA527" s="1347"/>
      <c r="AB527" s="1347"/>
      <c r="AC527" s="1347"/>
      <c r="AD527" s="1347"/>
      <c r="AE527" s="1347"/>
      <c r="AF527" s="1347"/>
      <c r="AG527" s="1347"/>
      <c r="AH527" s="1347"/>
      <c r="AI527" s="1347"/>
      <c r="AJ527" s="1347"/>
      <c r="AK527" s="1348"/>
      <c r="AM527" s="117"/>
      <c r="AN527" s="117"/>
      <c r="AO527" s="117"/>
      <c r="AP527" s="117"/>
      <c r="AQ527" s="117"/>
      <c r="AR527" s="117"/>
      <c r="AS527" s="117"/>
      <c r="AT527" s="117"/>
      <c r="AU527" s="117"/>
      <c r="AV527" s="117"/>
      <c r="AW527" s="117"/>
      <c r="AX527" s="117"/>
      <c r="AY527" s="117"/>
      <c r="AZ527" s="117"/>
      <c r="BA527" s="117"/>
      <c r="BB527" s="117"/>
      <c r="BC527" s="117"/>
      <c r="BD527" s="117"/>
      <c r="BE527" s="117"/>
      <c r="BF527" s="117"/>
      <c r="BG527" s="117"/>
      <c r="BH527" s="117"/>
      <c r="BI527" s="117"/>
      <c r="BJ527" s="117"/>
      <c r="BK527" s="117"/>
      <c r="BL527" s="117"/>
      <c r="BM527" s="117"/>
      <c r="BN527" s="114"/>
    </row>
    <row r="528" spans="2:66" s="16" customFormat="1" ht="12">
      <c r="B528" s="4"/>
      <c r="C528" s="483"/>
      <c r="D528" s="485"/>
      <c r="E528" s="485"/>
      <c r="F528" s="485"/>
      <c r="G528" s="485"/>
      <c r="H528" s="485"/>
      <c r="I528" s="485"/>
      <c r="J528" s="485"/>
      <c r="K528" s="485"/>
      <c r="L528" s="486"/>
      <c r="M528" s="487"/>
      <c r="N528" s="488"/>
      <c r="O528" s="1346"/>
      <c r="P528" s="1347"/>
      <c r="Q528" s="1347"/>
      <c r="R528" s="1348"/>
      <c r="S528" s="1346"/>
      <c r="T528" s="1347"/>
      <c r="U528" s="1347"/>
      <c r="V528" s="1347"/>
      <c r="W528" s="1347"/>
      <c r="X528" s="1347"/>
      <c r="Y528" s="1347"/>
      <c r="Z528" s="1347"/>
      <c r="AA528" s="1347"/>
      <c r="AB528" s="1347"/>
      <c r="AC528" s="1347"/>
      <c r="AD528" s="1347"/>
      <c r="AE528" s="1347"/>
      <c r="AF528" s="1347"/>
      <c r="AG528" s="1347"/>
      <c r="AH528" s="1347"/>
      <c r="AI528" s="1347"/>
      <c r="AJ528" s="1347"/>
      <c r="AK528" s="1348"/>
      <c r="AM528" s="117"/>
      <c r="AN528" s="117"/>
      <c r="AO528" s="117"/>
      <c r="AP528" s="117"/>
      <c r="AQ528" s="117"/>
      <c r="AR528" s="117"/>
      <c r="AS528" s="117"/>
      <c r="AT528" s="117"/>
      <c r="AU528" s="117"/>
      <c r="AV528" s="117"/>
      <c r="AW528" s="117"/>
      <c r="AX528" s="117"/>
      <c r="AY528" s="117"/>
      <c r="AZ528" s="117"/>
      <c r="BA528" s="117"/>
      <c r="BB528" s="117"/>
      <c r="BC528" s="117"/>
      <c r="BD528" s="117"/>
      <c r="BE528" s="117"/>
      <c r="BF528" s="117"/>
      <c r="BG528" s="117"/>
      <c r="BH528" s="117"/>
      <c r="BI528" s="117"/>
      <c r="BJ528" s="117"/>
      <c r="BK528" s="117"/>
      <c r="BL528" s="117"/>
      <c r="BM528" s="117"/>
      <c r="BN528" s="114"/>
    </row>
    <row r="529" spans="2:66" s="16" customFormat="1" ht="12">
      <c r="B529" s="29"/>
      <c r="C529" s="16" t="s">
        <v>828</v>
      </c>
      <c r="O529" s="29"/>
      <c r="P529" s="29"/>
      <c r="Q529" s="29"/>
      <c r="R529" s="29"/>
      <c r="S529" s="29"/>
      <c r="T529" s="29"/>
      <c r="U529" s="29"/>
      <c r="V529" s="29"/>
      <c r="W529" s="29"/>
      <c r="X529" s="29"/>
      <c r="Y529" s="29"/>
      <c r="Z529" s="29"/>
      <c r="AA529" s="29"/>
      <c r="AB529" s="29"/>
      <c r="AC529" s="29"/>
      <c r="AD529" s="29"/>
      <c r="AE529" s="29"/>
      <c r="AF529" s="29"/>
      <c r="AG529" s="29"/>
      <c r="AH529" s="29"/>
      <c r="AI529" s="29"/>
      <c r="AJ529" s="29"/>
      <c r="AK529" s="29"/>
      <c r="AM529" s="117"/>
      <c r="AN529" s="117"/>
      <c r="AO529" s="117"/>
      <c r="AP529" s="117"/>
      <c r="AQ529" s="117"/>
      <c r="AR529" s="117"/>
      <c r="AS529" s="117"/>
      <c r="AT529" s="117"/>
      <c r="AU529" s="117"/>
      <c r="AV529" s="117"/>
      <c r="AW529" s="117"/>
      <c r="AX529" s="117"/>
      <c r="AY529" s="117"/>
      <c r="AZ529" s="117"/>
      <c r="BA529" s="117"/>
      <c r="BB529" s="117"/>
      <c r="BC529" s="117"/>
      <c r="BD529" s="117"/>
      <c r="BE529" s="117"/>
      <c r="BF529" s="117"/>
      <c r="BG529" s="117"/>
      <c r="BH529" s="117"/>
      <c r="BI529" s="117"/>
      <c r="BJ529" s="117"/>
      <c r="BK529" s="117"/>
      <c r="BL529" s="117"/>
      <c r="BM529" s="117"/>
      <c r="BN529" s="114"/>
    </row>
    <row r="530" spans="2:66" s="16" customFormat="1" ht="12">
      <c r="B530" s="4"/>
      <c r="C530" s="792" t="s">
        <v>827</v>
      </c>
      <c r="D530" s="793"/>
      <c r="E530" s="793"/>
      <c r="F530" s="793"/>
      <c r="G530" s="793"/>
      <c r="H530" s="793"/>
      <c r="I530" s="793"/>
      <c r="J530" s="793"/>
      <c r="K530" s="793"/>
      <c r="L530" s="793"/>
      <c r="M530" s="796" t="s">
        <v>826</v>
      </c>
      <c r="N530" s="797"/>
      <c r="O530" s="798" t="s">
        <v>824</v>
      </c>
      <c r="P530" s="798"/>
      <c r="Q530" s="798"/>
      <c r="R530" s="798"/>
      <c r="S530" s="798" t="s">
        <v>825</v>
      </c>
      <c r="T530" s="798"/>
      <c r="U530" s="798"/>
      <c r="V530" s="798"/>
      <c r="W530" s="798"/>
      <c r="X530" s="798"/>
      <c r="Y530" s="798"/>
      <c r="Z530" s="798"/>
      <c r="AA530" s="798"/>
      <c r="AB530" s="798"/>
      <c r="AC530" s="798"/>
      <c r="AD530" s="798"/>
      <c r="AE530" s="798"/>
      <c r="AF530" s="798"/>
      <c r="AG530" s="798"/>
      <c r="AH530" s="798"/>
      <c r="AI530" s="798"/>
      <c r="AJ530" s="798"/>
      <c r="AK530" s="798"/>
      <c r="AM530" s="117"/>
      <c r="AN530" s="117"/>
      <c r="AO530" s="117"/>
      <c r="AP530" s="117"/>
      <c r="AQ530" s="117"/>
      <c r="AR530" s="117"/>
      <c r="AS530" s="117"/>
      <c r="AT530" s="117"/>
      <c r="AU530" s="117"/>
      <c r="AV530" s="117"/>
      <c r="AW530" s="117"/>
      <c r="AX530" s="117"/>
      <c r="AY530" s="117"/>
      <c r="AZ530" s="117"/>
      <c r="BA530" s="117"/>
      <c r="BB530" s="117"/>
      <c r="BC530" s="117"/>
      <c r="BD530" s="117"/>
      <c r="BE530" s="117"/>
      <c r="BF530" s="117"/>
      <c r="BG530" s="117"/>
      <c r="BH530" s="117"/>
      <c r="BI530" s="117"/>
      <c r="BJ530" s="117"/>
      <c r="BK530" s="117"/>
      <c r="BL530" s="117"/>
      <c r="BM530" s="117"/>
      <c r="BN530" s="114"/>
    </row>
    <row r="531" spans="2:66" s="16" customFormat="1" ht="12">
      <c r="B531" s="4"/>
      <c r="C531" s="794"/>
      <c r="D531" s="795"/>
      <c r="E531" s="795"/>
      <c r="F531" s="795"/>
      <c r="G531" s="795"/>
      <c r="H531" s="795"/>
      <c r="I531" s="795"/>
      <c r="J531" s="795"/>
      <c r="K531" s="795"/>
      <c r="L531" s="795"/>
      <c r="M531" s="377" t="s">
        <v>232</v>
      </c>
      <c r="N531" s="377" t="s">
        <v>233</v>
      </c>
      <c r="O531" s="798"/>
      <c r="P531" s="798"/>
      <c r="Q531" s="798"/>
      <c r="R531" s="798"/>
      <c r="S531" s="798"/>
      <c r="T531" s="798"/>
      <c r="U531" s="798"/>
      <c r="V531" s="798"/>
      <c r="W531" s="798"/>
      <c r="X531" s="798"/>
      <c r="Y531" s="798"/>
      <c r="Z531" s="798"/>
      <c r="AA531" s="798"/>
      <c r="AB531" s="798"/>
      <c r="AC531" s="798"/>
      <c r="AD531" s="798"/>
      <c r="AE531" s="798"/>
      <c r="AF531" s="798"/>
      <c r="AG531" s="798"/>
      <c r="AH531" s="798"/>
      <c r="AI531" s="798"/>
      <c r="AJ531" s="798"/>
      <c r="AK531" s="798"/>
      <c r="AM531" s="117"/>
      <c r="AN531" s="117"/>
      <c r="AO531" s="117"/>
      <c r="AP531" s="117"/>
      <c r="AQ531" s="117"/>
      <c r="AR531" s="117"/>
      <c r="AS531" s="117"/>
      <c r="AT531" s="117"/>
      <c r="AU531" s="117"/>
      <c r="AV531" s="117"/>
      <c r="AW531" s="117"/>
      <c r="AX531" s="117"/>
      <c r="AY531" s="117"/>
      <c r="AZ531" s="117"/>
      <c r="BA531" s="117"/>
      <c r="BB531" s="117"/>
      <c r="BC531" s="117"/>
      <c r="BD531" s="117"/>
      <c r="BE531" s="117"/>
      <c r="BF531" s="117"/>
      <c r="BG531" s="117"/>
      <c r="BH531" s="117"/>
      <c r="BI531" s="117"/>
      <c r="BJ531" s="117"/>
      <c r="BK531" s="117"/>
      <c r="BL531" s="117"/>
      <c r="BM531" s="117"/>
      <c r="BN531" s="114"/>
    </row>
    <row r="532" spans="2:66" s="16" customFormat="1" ht="12">
      <c r="B532" s="4"/>
      <c r="C532" s="372" t="s">
        <v>829</v>
      </c>
      <c r="D532" s="373"/>
      <c r="E532" s="373"/>
      <c r="F532" s="373"/>
      <c r="G532" s="373"/>
      <c r="H532" s="373"/>
      <c r="I532" s="373"/>
      <c r="J532" s="373"/>
      <c r="K532" s="373"/>
      <c r="L532" s="374"/>
      <c r="M532" s="375" t="s">
        <v>705</v>
      </c>
      <c r="N532" s="376"/>
      <c r="O532" s="1359">
        <v>45627</v>
      </c>
      <c r="P532" s="864"/>
      <c r="Q532" s="864"/>
      <c r="R532" s="865"/>
      <c r="S532" s="928" t="s">
        <v>830</v>
      </c>
      <c r="T532" s="929"/>
      <c r="U532" s="929"/>
      <c r="V532" s="929"/>
      <c r="W532" s="929"/>
      <c r="X532" s="929"/>
      <c r="Y532" s="929"/>
      <c r="Z532" s="929"/>
      <c r="AA532" s="929"/>
      <c r="AB532" s="929"/>
      <c r="AC532" s="929"/>
      <c r="AD532" s="929"/>
      <c r="AE532" s="929"/>
      <c r="AF532" s="929"/>
      <c r="AG532" s="929"/>
      <c r="AH532" s="929"/>
      <c r="AI532" s="929"/>
      <c r="AJ532" s="929"/>
      <c r="AK532" s="930"/>
      <c r="AM532" s="117"/>
      <c r="AN532" s="117"/>
      <c r="AO532" s="117"/>
      <c r="AP532" s="117"/>
      <c r="AQ532" s="117"/>
      <c r="AR532" s="117"/>
      <c r="AS532" s="117"/>
      <c r="AT532" s="117"/>
      <c r="AU532" s="117"/>
      <c r="AV532" s="117"/>
      <c r="AW532" s="117"/>
      <c r="AX532" s="117"/>
      <c r="AY532" s="117"/>
      <c r="AZ532" s="117"/>
      <c r="BA532" s="117"/>
      <c r="BB532" s="117"/>
      <c r="BC532" s="117"/>
      <c r="BD532" s="117"/>
      <c r="BE532" s="117"/>
      <c r="BF532" s="117"/>
      <c r="BG532" s="117"/>
      <c r="BH532" s="117"/>
      <c r="BI532" s="117"/>
      <c r="BJ532" s="117"/>
      <c r="BK532" s="117"/>
      <c r="BL532" s="117"/>
      <c r="BM532" s="117"/>
      <c r="BN532" s="114"/>
    </row>
    <row r="533" spans="2:66" s="16" customFormat="1" ht="12">
      <c r="B533" s="4"/>
      <c r="C533" s="372" t="s">
        <v>387</v>
      </c>
      <c r="D533" s="373"/>
      <c r="E533" s="373"/>
      <c r="F533" s="373"/>
      <c r="G533" s="373"/>
      <c r="H533" s="373"/>
      <c r="I533" s="373"/>
      <c r="J533" s="373"/>
      <c r="K533" s="373"/>
      <c r="L533" s="374"/>
      <c r="M533" s="375" t="s">
        <v>705</v>
      </c>
      <c r="N533" s="376"/>
      <c r="O533" s="1359">
        <v>45748</v>
      </c>
      <c r="P533" s="864"/>
      <c r="Q533" s="864"/>
      <c r="R533" s="865"/>
      <c r="S533" s="928" t="s">
        <v>831</v>
      </c>
      <c r="T533" s="929"/>
      <c r="U533" s="929"/>
      <c r="V533" s="929"/>
      <c r="W533" s="929"/>
      <c r="X533" s="929"/>
      <c r="Y533" s="929"/>
      <c r="Z533" s="929"/>
      <c r="AA533" s="929"/>
      <c r="AB533" s="929"/>
      <c r="AC533" s="929"/>
      <c r="AD533" s="929"/>
      <c r="AE533" s="929"/>
      <c r="AF533" s="929"/>
      <c r="AG533" s="929"/>
      <c r="AH533" s="929"/>
      <c r="AI533" s="929"/>
      <c r="AJ533" s="929"/>
      <c r="AK533" s="930"/>
      <c r="AM533" s="117"/>
      <c r="AN533" s="117"/>
      <c r="AO533" s="117"/>
      <c r="AP533" s="117"/>
      <c r="AQ533" s="117"/>
      <c r="AR533" s="117"/>
      <c r="AS533" s="117"/>
      <c r="AT533" s="117"/>
      <c r="AU533" s="117"/>
      <c r="AV533" s="117"/>
      <c r="AW533" s="117"/>
      <c r="AX533" s="117"/>
      <c r="AY533" s="117"/>
      <c r="AZ533" s="117"/>
      <c r="BA533" s="117"/>
      <c r="BB533" s="117"/>
      <c r="BC533" s="117"/>
      <c r="BD533" s="117"/>
      <c r="BE533" s="117"/>
      <c r="BF533" s="117"/>
      <c r="BG533" s="117"/>
      <c r="BH533" s="117"/>
      <c r="BI533" s="117"/>
      <c r="BJ533" s="117"/>
      <c r="BK533" s="117"/>
      <c r="BL533" s="117"/>
      <c r="BM533" s="117"/>
      <c r="BN533" s="114"/>
    </row>
    <row r="534" spans="2:66" s="16" customFormat="1" ht="12">
      <c r="B534" s="4"/>
      <c r="C534" s="372" t="s">
        <v>402</v>
      </c>
      <c r="D534" s="373"/>
      <c r="E534" s="373"/>
      <c r="F534" s="373"/>
      <c r="G534" s="373"/>
      <c r="H534" s="373"/>
      <c r="I534" s="373"/>
      <c r="J534" s="373"/>
      <c r="K534" s="373"/>
      <c r="L534" s="374"/>
      <c r="M534" s="375" t="s">
        <v>705</v>
      </c>
      <c r="N534" s="376"/>
      <c r="O534" s="1359">
        <v>45748</v>
      </c>
      <c r="P534" s="864"/>
      <c r="Q534" s="864"/>
      <c r="R534" s="865"/>
      <c r="S534" s="928" t="s">
        <v>832</v>
      </c>
      <c r="T534" s="929"/>
      <c r="U534" s="929"/>
      <c r="V534" s="929"/>
      <c r="W534" s="929"/>
      <c r="X534" s="929"/>
      <c r="Y534" s="929"/>
      <c r="Z534" s="929"/>
      <c r="AA534" s="929"/>
      <c r="AB534" s="929"/>
      <c r="AC534" s="929"/>
      <c r="AD534" s="929"/>
      <c r="AE534" s="929"/>
      <c r="AF534" s="929"/>
      <c r="AG534" s="929"/>
      <c r="AH534" s="929"/>
      <c r="AI534" s="929"/>
      <c r="AJ534" s="929"/>
      <c r="AK534" s="930"/>
      <c r="AM534" s="117"/>
      <c r="AN534" s="117"/>
      <c r="AO534" s="117"/>
      <c r="AP534" s="117"/>
      <c r="AQ534" s="117"/>
      <c r="AR534" s="117"/>
      <c r="AS534" s="117"/>
      <c r="AT534" s="117"/>
      <c r="AU534" s="117"/>
      <c r="AV534" s="117"/>
      <c r="AW534" s="117"/>
      <c r="AX534" s="117"/>
      <c r="AY534" s="117"/>
      <c r="AZ534" s="117"/>
      <c r="BA534" s="117"/>
      <c r="BB534" s="117"/>
      <c r="BC534" s="117"/>
      <c r="BD534" s="117"/>
      <c r="BE534" s="117"/>
      <c r="BF534" s="117"/>
      <c r="BG534" s="117"/>
      <c r="BH534" s="117"/>
      <c r="BI534" s="117"/>
      <c r="BJ534" s="117"/>
      <c r="BK534" s="117"/>
      <c r="BL534" s="117"/>
      <c r="BM534" s="117"/>
      <c r="BN534" s="114"/>
    </row>
    <row r="535" spans="2:66" s="16" customFormat="1" ht="12">
      <c r="B535" s="4"/>
      <c r="C535" s="460"/>
      <c r="D535" s="460"/>
      <c r="E535" s="460"/>
      <c r="F535" s="460"/>
      <c r="G535" s="460"/>
      <c r="H535" s="460"/>
      <c r="I535" s="460"/>
      <c r="J535" s="460"/>
      <c r="K535" s="460"/>
      <c r="L535" s="460"/>
      <c r="M535" s="539"/>
      <c r="N535" s="539"/>
      <c r="O535" s="497"/>
      <c r="P535" s="457"/>
      <c r="Q535" s="457"/>
      <c r="R535" s="457"/>
      <c r="S535" s="460"/>
      <c r="T535" s="460"/>
      <c r="U535" s="460"/>
      <c r="V535" s="460"/>
      <c r="W535" s="460"/>
      <c r="X535" s="460"/>
      <c r="Y535" s="460"/>
      <c r="Z535" s="460"/>
      <c r="AA535" s="460"/>
      <c r="AB535" s="460"/>
      <c r="AC535" s="460"/>
      <c r="AD535" s="460"/>
      <c r="AE535" s="460"/>
      <c r="AF535" s="460"/>
      <c r="AG535" s="460"/>
      <c r="AH535" s="460"/>
      <c r="AI535" s="460"/>
      <c r="AJ535" s="460"/>
      <c r="AK535" s="460"/>
      <c r="AM535" s="117"/>
      <c r="AN535" s="117"/>
      <c r="AO535" s="117"/>
      <c r="AP535" s="117"/>
      <c r="AQ535" s="117"/>
      <c r="AR535" s="117"/>
      <c r="AS535" s="117"/>
      <c r="AT535" s="117"/>
      <c r="AU535" s="117"/>
      <c r="AV535" s="117"/>
      <c r="AW535" s="117"/>
      <c r="AX535" s="117"/>
      <c r="AY535" s="117"/>
      <c r="AZ535" s="117"/>
      <c r="BA535" s="117"/>
      <c r="BB535" s="117"/>
      <c r="BC535" s="117"/>
      <c r="BD535" s="117"/>
      <c r="BE535" s="117"/>
      <c r="BF535" s="117"/>
      <c r="BG535" s="117"/>
      <c r="BH535" s="117"/>
      <c r="BI535" s="117"/>
      <c r="BJ535" s="117"/>
      <c r="BK535" s="117"/>
      <c r="BL535" s="117"/>
      <c r="BM535" s="117"/>
      <c r="BN535" s="114"/>
    </row>
    <row r="536" spans="2:66" s="464" customFormat="1" ht="20.100000000000001" customHeight="1">
      <c r="B536" s="468" t="s">
        <v>1018</v>
      </c>
      <c r="AL536" s="489"/>
      <c r="AM536" s="490"/>
      <c r="AN536" s="490"/>
      <c r="AO536" s="490"/>
      <c r="AP536" s="490"/>
      <c r="AQ536" s="490"/>
      <c r="AR536" s="490"/>
      <c r="AS536" s="490"/>
      <c r="AT536" s="490"/>
      <c r="AU536" s="490"/>
      <c r="AV536" s="490"/>
      <c r="AW536" s="490"/>
      <c r="AX536" s="490"/>
      <c r="AY536" s="490"/>
      <c r="AZ536" s="490"/>
      <c r="BA536" s="490"/>
      <c r="BB536" s="490"/>
      <c r="BC536" s="490"/>
      <c r="BD536" s="490"/>
      <c r="BE536" s="490"/>
      <c r="BF536" s="490"/>
      <c r="BG536" s="490"/>
      <c r="BH536" s="490"/>
      <c r="BI536" s="490"/>
      <c r="BJ536" s="490"/>
      <c r="BK536" s="490"/>
      <c r="BL536" s="490"/>
      <c r="BM536" s="490"/>
      <c r="BN536" s="491"/>
    </row>
    <row r="537" spans="2:66" s="396" customFormat="1" ht="20.100000000000001" customHeight="1">
      <c r="C537" s="1349" t="s">
        <v>1019</v>
      </c>
      <c r="D537" s="1350"/>
      <c r="E537" s="1350"/>
      <c r="F537" s="1350"/>
      <c r="G537" s="1350"/>
      <c r="H537" s="1350"/>
      <c r="I537" s="1351"/>
      <c r="J537" s="1349" t="s">
        <v>1020</v>
      </c>
      <c r="K537" s="1350"/>
      <c r="L537" s="1350"/>
      <c r="M537" s="1350"/>
      <c r="N537" s="1350"/>
      <c r="O537" s="1350"/>
      <c r="P537" s="1350"/>
      <c r="Q537" s="1351"/>
      <c r="R537" s="1349" t="s">
        <v>1021</v>
      </c>
      <c r="S537" s="1350"/>
      <c r="T537" s="1350"/>
      <c r="U537" s="1350"/>
      <c r="V537" s="1351"/>
      <c r="W537" s="1349" t="s">
        <v>1022</v>
      </c>
      <c r="X537" s="1350"/>
      <c r="Y537" s="1350"/>
      <c r="Z537" s="1350"/>
      <c r="AA537" s="1350"/>
      <c r="AB537" s="1350"/>
      <c r="AC537" s="1350"/>
      <c r="AD537" s="1350"/>
      <c r="AE537" s="1350"/>
      <c r="AF537" s="1350"/>
      <c r="AG537" s="1350"/>
      <c r="AH537" s="1350"/>
      <c r="AI537" s="1350"/>
      <c r="AJ537" s="1350"/>
      <c r="AK537" s="1351"/>
      <c r="AM537" s="492"/>
      <c r="AN537" s="492"/>
      <c r="AO537" s="492"/>
      <c r="AP537" s="492"/>
      <c r="AQ537" s="492"/>
      <c r="AR537" s="492"/>
      <c r="AS537" s="492"/>
      <c r="AT537" s="492"/>
      <c r="AU537" s="492"/>
      <c r="AV537" s="492"/>
      <c r="AW537" s="492"/>
      <c r="AX537" s="492"/>
      <c r="AY537" s="492"/>
      <c r="AZ537" s="492"/>
      <c r="BA537" s="492"/>
      <c r="BB537" s="492"/>
      <c r="BC537" s="492"/>
      <c r="BD537" s="492"/>
      <c r="BE537" s="492"/>
      <c r="BF537" s="492"/>
      <c r="BG537" s="492"/>
      <c r="BH537" s="492"/>
      <c r="BI537" s="492"/>
      <c r="BJ537" s="492"/>
      <c r="BK537" s="492"/>
      <c r="BL537" s="492"/>
      <c r="BM537" s="492"/>
      <c r="BN537" s="474"/>
    </row>
    <row r="538" spans="2:66" s="396" customFormat="1" ht="26.1" customHeight="1">
      <c r="C538" s="1270" t="s">
        <v>358</v>
      </c>
      <c r="D538" s="609" t="s">
        <v>1023</v>
      </c>
      <c r="E538" s="610"/>
      <c r="F538" s="610"/>
      <c r="G538" s="610"/>
      <c r="H538" s="610"/>
      <c r="I538" s="84"/>
      <c r="J538" s="88" t="s">
        <v>1024</v>
      </c>
      <c r="K538" s="89"/>
      <c r="L538" s="89"/>
      <c r="M538" s="89"/>
      <c r="N538" s="89"/>
      <c r="O538" s="89"/>
      <c r="P538" s="89"/>
      <c r="Q538" s="90"/>
      <c r="R538" s="88" t="s">
        <v>1025</v>
      </c>
      <c r="S538" s="89"/>
      <c r="T538" s="89"/>
      <c r="U538" s="89"/>
      <c r="V538" s="90"/>
      <c r="W538" s="609" t="s">
        <v>1026</v>
      </c>
      <c r="X538" s="610"/>
      <c r="Y538" s="610"/>
      <c r="Z538" s="610"/>
      <c r="AA538" s="610"/>
      <c r="AB538" s="610"/>
      <c r="AC538" s="610"/>
      <c r="AD538" s="610"/>
      <c r="AE538" s="610"/>
      <c r="AF538" s="610"/>
      <c r="AG538" s="610"/>
      <c r="AH538" s="610"/>
      <c r="AI538" s="610"/>
      <c r="AJ538" s="610"/>
      <c r="AK538" s="84"/>
      <c r="AM538" s="492"/>
      <c r="AN538" s="492"/>
      <c r="AO538" s="492"/>
      <c r="AP538" s="492"/>
      <c r="AQ538" s="492"/>
      <c r="AR538" s="492"/>
      <c r="AS538" s="492"/>
      <c r="AT538" s="492"/>
      <c r="AU538" s="492"/>
      <c r="AV538" s="492"/>
      <c r="AW538" s="492"/>
      <c r="AX538" s="492"/>
      <c r="AY538" s="492"/>
      <c r="AZ538" s="492"/>
      <c r="BA538" s="492"/>
      <c r="BB538" s="492"/>
      <c r="BC538" s="492"/>
      <c r="BD538" s="492"/>
      <c r="BE538" s="492"/>
      <c r="BF538" s="492"/>
      <c r="BG538" s="492"/>
      <c r="BH538" s="492"/>
      <c r="BI538" s="492"/>
      <c r="BJ538" s="492"/>
      <c r="BK538" s="492"/>
      <c r="BL538" s="492"/>
      <c r="BM538" s="492"/>
      <c r="BN538" s="474"/>
    </row>
    <row r="539" spans="2:66" s="42" customFormat="1" ht="26.1" customHeight="1">
      <c r="C539" s="1271"/>
      <c r="D539" s="593" t="s">
        <v>1027</v>
      </c>
      <c r="E539" s="594"/>
      <c r="F539" s="594"/>
      <c r="G539" s="594"/>
      <c r="H539" s="594"/>
      <c r="I539" s="595"/>
      <c r="J539" s="88" t="s">
        <v>1024</v>
      </c>
      <c r="K539" s="89"/>
      <c r="L539" s="89"/>
      <c r="M539" s="89"/>
      <c r="N539" s="89"/>
      <c r="O539" s="89"/>
      <c r="P539" s="89"/>
      <c r="Q539" s="90"/>
      <c r="R539" s="1338" t="s">
        <v>1028</v>
      </c>
      <c r="S539" s="1000"/>
      <c r="T539" s="1000"/>
      <c r="U539" s="1000"/>
      <c r="V539" s="1001"/>
      <c r="W539" s="593" t="s">
        <v>1029</v>
      </c>
      <c r="X539" s="594"/>
      <c r="Y539" s="594"/>
      <c r="Z539" s="594"/>
      <c r="AA539" s="594"/>
      <c r="AB539" s="594"/>
      <c r="AC539" s="594"/>
      <c r="AD539" s="594"/>
      <c r="AE539" s="594"/>
      <c r="AF539" s="594"/>
      <c r="AG539" s="594"/>
      <c r="AH539" s="594"/>
      <c r="AI539" s="594"/>
      <c r="AJ539" s="594"/>
      <c r="AK539" s="595"/>
      <c r="AM539" s="493"/>
      <c r="AN539" s="493"/>
      <c r="AO539" s="493"/>
      <c r="AP539" s="493"/>
      <c r="AQ539" s="493"/>
      <c r="AR539" s="493"/>
      <c r="AS539" s="493"/>
      <c r="AT539" s="493"/>
      <c r="AU539" s="493"/>
      <c r="AV539" s="493"/>
      <c r="AW539" s="493"/>
      <c r="AX539" s="493"/>
      <c r="AY539" s="493"/>
      <c r="AZ539" s="493"/>
      <c r="BA539" s="493"/>
      <c r="BB539" s="493"/>
      <c r="BC539" s="493"/>
      <c r="BD539" s="493"/>
      <c r="BE539" s="493"/>
      <c r="BF539" s="493"/>
      <c r="BG539" s="493"/>
      <c r="BH539" s="493"/>
      <c r="BI539" s="493"/>
      <c r="BJ539" s="493"/>
      <c r="BK539" s="493"/>
      <c r="BL539" s="493"/>
      <c r="BM539" s="493"/>
      <c r="BN539" s="494"/>
    </row>
    <row r="540" spans="2:66" s="42" customFormat="1" ht="26.1" customHeight="1">
      <c r="C540" s="1271"/>
      <c r="D540" s="593" t="s">
        <v>1030</v>
      </c>
      <c r="E540" s="594"/>
      <c r="F540" s="594"/>
      <c r="G540" s="594"/>
      <c r="H540" s="594"/>
      <c r="I540" s="595"/>
      <c r="J540" s="624" t="s">
        <v>1031</v>
      </c>
      <c r="K540" s="91"/>
      <c r="L540" s="91"/>
      <c r="M540" s="91"/>
      <c r="N540" s="91"/>
      <c r="O540" s="91"/>
      <c r="P540" s="91"/>
      <c r="Q540" s="92"/>
      <c r="R540" s="93" t="s">
        <v>1025</v>
      </c>
      <c r="S540" s="91"/>
      <c r="T540" s="91"/>
      <c r="U540" s="91"/>
      <c r="V540" s="92"/>
      <c r="W540" s="593" t="s">
        <v>1032</v>
      </c>
      <c r="X540" s="594"/>
      <c r="Y540" s="594"/>
      <c r="Z540" s="594"/>
      <c r="AA540" s="594"/>
      <c r="AB540" s="594"/>
      <c r="AC540" s="594"/>
      <c r="AD540" s="594"/>
      <c r="AE540" s="594"/>
      <c r="AF540" s="594"/>
      <c r="AG540" s="594"/>
      <c r="AH540" s="594"/>
      <c r="AI540" s="594"/>
      <c r="AJ540" s="594"/>
      <c r="AK540" s="595"/>
      <c r="AM540" s="493"/>
      <c r="AN540" s="493"/>
      <c r="AO540" s="493"/>
      <c r="AP540" s="493"/>
      <c r="AQ540" s="493"/>
      <c r="AR540" s="493"/>
      <c r="AS540" s="493"/>
      <c r="AT540" s="493"/>
      <c r="AU540" s="493"/>
      <c r="AV540" s="493"/>
      <c r="AW540" s="493"/>
      <c r="AX540" s="493"/>
      <c r="AY540" s="493"/>
      <c r="AZ540" s="493"/>
      <c r="BA540" s="493"/>
      <c r="BB540" s="493"/>
      <c r="BC540" s="493"/>
      <c r="BD540" s="493"/>
      <c r="BE540" s="493"/>
      <c r="BF540" s="493"/>
      <c r="BG540" s="493"/>
      <c r="BH540" s="493"/>
      <c r="BI540" s="493"/>
      <c r="BJ540" s="493"/>
      <c r="BK540" s="493"/>
      <c r="BL540" s="493"/>
      <c r="BM540" s="493"/>
      <c r="BN540" s="494"/>
    </row>
    <row r="541" spans="2:66" s="42" customFormat="1" ht="26.1" customHeight="1">
      <c r="C541" s="1272"/>
      <c r="D541" s="1339" t="s">
        <v>1033</v>
      </c>
      <c r="E541" s="1340"/>
      <c r="F541" s="1340"/>
      <c r="G541" s="1340"/>
      <c r="H541" s="1340"/>
      <c r="I541" s="1341"/>
      <c r="J541" s="88" t="s">
        <v>1024</v>
      </c>
      <c r="K541" s="89"/>
      <c r="L541" s="89"/>
      <c r="M541" s="89"/>
      <c r="N541" s="89"/>
      <c r="O541" s="89"/>
      <c r="P541" s="89"/>
      <c r="Q541" s="90"/>
      <c r="R541" s="625" t="s">
        <v>1034</v>
      </c>
      <c r="S541" s="626"/>
      <c r="T541" s="626"/>
      <c r="U541" s="626"/>
      <c r="V541" s="627"/>
      <c r="W541" s="593" t="s">
        <v>1035</v>
      </c>
      <c r="X541" s="628"/>
      <c r="Y541" s="628"/>
      <c r="Z541" s="628"/>
      <c r="AA541" s="628"/>
      <c r="AB541" s="628"/>
      <c r="AC541" s="628"/>
      <c r="AD541" s="628"/>
      <c r="AE541" s="628"/>
      <c r="AF541" s="628"/>
      <c r="AG541" s="628"/>
      <c r="AH541" s="628"/>
      <c r="AI541" s="628"/>
      <c r="AJ541" s="628"/>
      <c r="AK541" s="629"/>
      <c r="AM541" s="493"/>
      <c r="AN541" s="493"/>
      <c r="AO541" s="493"/>
      <c r="AP541" s="493"/>
      <c r="AQ541" s="493"/>
      <c r="AR541" s="493"/>
      <c r="AS541" s="493"/>
      <c r="AT541" s="493"/>
      <c r="AU541" s="493"/>
      <c r="AV541" s="493"/>
      <c r="AW541" s="493"/>
      <c r="AX541" s="493"/>
      <c r="AY541" s="493"/>
      <c r="AZ541" s="493"/>
      <c r="BA541" s="493"/>
      <c r="BB541" s="493"/>
      <c r="BC541" s="493"/>
      <c r="BD541" s="493"/>
      <c r="BE541" s="493"/>
      <c r="BF541" s="493"/>
      <c r="BG541" s="493"/>
      <c r="BH541" s="493"/>
      <c r="BI541" s="493"/>
      <c r="BJ541" s="493"/>
      <c r="BK541" s="493"/>
      <c r="BL541" s="493"/>
      <c r="BM541" s="493"/>
      <c r="BN541" s="494"/>
    </row>
    <row r="542" spans="2:66" s="42" customFormat="1" ht="26.1" customHeight="1">
      <c r="C542" s="1370"/>
      <c r="D542" s="1371"/>
      <c r="E542" s="1371"/>
      <c r="F542" s="1371"/>
      <c r="G542" s="1371"/>
      <c r="H542" s="1371"/>
      <c r="I542" s="1372"/>
      <c r="J542" s="1370"/>
      <c r="K542" s="1371"/>
      <c r="L542" s="1371"/>
      <c r="M542" s="1371"/>
      <c r="N542" s="1371"/>
      <c r="O542" s="1371"/>
      <c r="P542" s="1371"/>
      <c r="Q542" s="1372"/>
      <c r="R542" s="1373"/>
      <c r="S542" s="1374"/>
      <c r="T542" s="1374"/>
      <c r="U542" s="1374"/>
      <c r="V542" s="1375"/>
      <c r="W542" s="1370"/>
      <c r="X542" s="1371"/>
      <c r="Y542" s="1371"/>
      <c r="Z542" s="1371"/>
      <c r="AA542" s="1371"/>
      <c r="AB542" s="1371"/>
      <c r="AC542" s="1371"/>
      <c r="AD542" s="1371"/>
      <c r="AE542" s="1371"/>
      <c r="AF542" s="1371"/>
      <c r="AG542" s="1371"/>
      <c r="AH542" s="1371"/>
      <c r="AI542" s="1371"/>
      <c r="AJ542" s="1371"/>
      <c r="AK542" s="1372"/>
      <c r="AM542" s="493"/>
      <c r="AN542" s="493"/>
      <c r="AO542" s="493"/>
      <c r="AP542" s="493"/>
      <c r="AQ542" s="493"/>
      <c r="AR542" s="493"/>
      <c r="AS542" s="493"/>
      <c r="AT542" s="493"/>
      <c r="AU542" s="493"/>
      <c r="AV542" s="493"/>
      <c r="AW542" s="493"/>
      <c r="AX542" s="493"/>
      <c r="AY542" s="493"/>
      <c r="AZ542" s="493"/>
      <c r="BA542" s="493"/>
      <c r="BB542" s="493"/>
      <c r="BC542" s="493"/>
      <c r="BD542" s="493"/>
      <c r="BE542" s="493"/>
      <c r="BF542" s="493"/>
      <c r="BG542" s="493"/>
      <c r="BH542" s="493"/>
      <c r="BI542" s="493"/>
      <c r="BJ542" s="493"/>
      <c r="BK542" s="493"/>
      <c r="BL542" s="493"/>
      <c r="BM542" s="493"/>
      <c r="BN542" s="494"/>
    </row>
    <row r="543" spans="2:66" s="42" customFormat="1" ht="26.1" customHeight="1">
      <c r="C543" s="1370"/>
      <c r="D543" s="1371"/>
      <c r="E543" s="1371"/>
      <c r="F543" s="1371"/>
      <c r="G543" s="1371"/>
      <c r="H543" s="1371"/>
      <c r="I543" s="1372"/>
      <c r="J543" s="1370"/>
      <c r="K543" s="1371"/>
      <c r="L543" s="1371"/>
      <c r="M543" s="1371"/>
      <c r="N543" s="1371"/>
      <c r="O543" s="1371"/>
      <c r="P543" s="1371"/>
      <c r="Q543" s="1372"/>
      <c r="R543" s="1376"/>
      <c r="S543" s="1376"/>
      <c r="T543" s="1376"/>
      <c r="U543" s="1376"/>
      <c r="V543" s="1376"/>
      <c r="W543" s="1370"/>
      <c r="X543" s="1371"/>
      <c r="Y543" s="1371"/>
      <c r="Z543" s="1371"/>
      <c r="AA543" s="1371"/>
      <c r="AB543" s="1371"/>
      <c r="AC543" s="1371"/>
      <c r="AD543" s="1371"/>
      <c r="AE543" s="1371"/>
      <c r="AF543" s="1371"/>
      <c r="AG543" s="1371"/>
      <c r="AH543" s="1371"/>
      <c r="AI543" s="1371"/>
      <c r="AJ543" s="1371"/>
      <c r="AK543" s="1372"/>
      <c r="AM543" s="493"/>
      <c r="AN543" s="493"/>
      <c r="AO543" s="493"/>
      <c r="AP543" s="493"/>
      <c r="AQ543" s="493"/>
      <c r="AR543" s="493"/>
      <c r="AS543" s="493"/>
      <c r="AT543" s="493"/>
      <c r="AU543" s="493"/>
      <c r="AV543" s="493"/>
      <c r="AW543" s="493"/>
      <c r="AX543" s="493"/>
      <c r="AY543" s="493"/>
      <c r="AZ543" s="493"/>
      <c r="BA543" s="493"/>
      <c r="BB543" s="493"/>
      <c r="BC543" s="493"/>
      <c r="BD543" s="493"/>
      <c r="BE543" s="493"/>
      <c r="BF543" s="493"/>
      <c r="BG543" s="493"/>
      <c r="BH543" s="493"/>
      <c r="BI543" s="493"/>
      <c r="BJ543" s="493"/>
      <c r="BK543" s="493"/>
      <c r="BL543" s="493"/>
      <c r="BM543" s="493"/>
      <c r="BN543" s="494"/>
    </row>
    <row r="544" spans="2:66" s="42" customFormat="1" ht="26.1" customHeight="1">
      <c r="B544" s="478"/>
      <c r="C544" s="1342"/>
      <c r="D544" s="1343"/>
      <c r="E544" s="1343"/>
      <c r="F544" s="1343"/>
      <c r="G544" s="1343"/>
      <c r="H544" s="1343"/>
      <c r="I544" s="1344"/>
      <c r="J544" s="1342"/>
      <c r="K544" s="1343"/>
      <c r="L544" s="1343"/>
      <c r="M544" s="1343"/>
      <c r="N544" s="1343"/>
      <c r="O544" s="1343"/>
      <c r="P544" s="1343"/>
      <c r="Q544" s="1344"/>
      <c r="R544" s="1345"/>
      <c r="S544" s="1345"/>
      <c r="T544" s="1345"/>
      <c r="U544" s="1345"/>
      <c r="V544" s="1345"/>
      <c r="W544" s="1342"/>
      <c r="X544" s="1343"/>
      <c r="Y544" s="1343"/>
      <c r="Z544" s="1343"/>
      <c r="AA544" s="1343"/>
      <c r="AB544" s="1343"/>
      <c r="AC544" s="1343"/>
      <c r="AD544" s="1343"/>
      <c r="AE544" s="1343"/>
      <c r="AF544" s="1343"/>
      <c r="AG544" s="1343"/>
      <c r="AH544" s="1343"/>
      <c r="AI544" s="1343"/>
      <c r="AJ544" s="1343"/>
      <c r="AK544" s="1344"/>
      <c r="AM544" s="493"/>
      <c r="AN544" s="493"/>
      <c r="AO544" s="493"/>
      <c r="AP544" s="493"/>
      <c r="AQ544" s="493"/>
      <c r="AR544" s="493"/>
      <c r="AS544" s="493"/>
      <c r="AT544" s="493"/>
      <c r="AU544" s="493"/>
      <c r="AV544" s="493"/>
      <c r="AW544" s="493"/>
      <c r="AX544" s="493"/>
      <c r="AY544" s="493"/>
      <c r="AZ544" s="493"/>
      <c r="BA544" s="493"/>
      <c r="BB544" s="493"/>
      <c r="BC544" s="493"/>
      <c r="BD544" s="493"/>
      <c r="BE544" s="493"/>
      <c r="BF544" s="493"/>
      <c r="BG544" s="493"/>
      <c r="BH544" s="493"/>
      <c r="BI544" s="493"/>
      <c r="BJ544" s="493"/>
      <c r="BK544" s="493"/>
      <c r="BL544" s="493"/>
      <c r="BM544" s="493"/>
      <c r="BN544" s="494"/>
    </row>
    <row r="545" spans="2:66" s="42" customFormat="1" ht="26.1" customHeight="1">
      <c r="B545" s="478"/>
      <c r="C545" s="1342"/>
      <c r="D545" s="1343"/>
      <c r="E545" s="1343"/>
      <c r="F545" s="1343"/>
      <c r="G545" s="1343"/>
      <c r="H545" s="1343"/>
      <c r="I545" s="1344"/>
      <c r="J545" s="1342"/>
      <c r="K545" s="1343"/>
      <c r="L545" s="1343"/>
      <c r="M545" s="1343"/>
      <c r="N545" s="1343"/>
      <c r="O545" s="1343"/>
      <c r="P545" s="1343"/>
      <c r="Q545" s="1344"/>
      <c r="R545" s="1352"/>
      <c r="S545" s="1353"/>
      <c r="T545" s="1353"/>
      <c r="U545" s="1353"/>
      <c r="V545" s="1354"/>
      <c r="W545" s="1342"/>
      <c r="X545" s="1343"/>
      <c r="Y545" s="1343"/>
      <c r="Z545" s="1343"/>
      <c r="AA545" s="1343"/>
      <c r="AB545" s="1343"/>
      <c r="AC545" s="1343"/>
      <c r="AD545" s="1343"/>
      <c r="AE545" s="1343"/>
      <c r="AF545" s="1343"/>
      <c r="AG545" s="1343"/>
      <c r="AH545" s="1343"/>
      <c r="AI545" s="1343"/>
      <c r="AJ545" s="1343"/>
      <c r="AK545" s="1344"/>
      <c r="AM545" s="493"/>
      <c r="AN545" s="493"/>
      <c r="AO545" s="493"/>
      <c r="AP545" s="493"/>
      <c r="AQ545" s="493"/>
      <c r="AR545" s="493"/>
      <c r="AS545" s="493"/>
      <c r="AT545" s="493"/>
      <c r="AU545" s="493"/>
      <c r="AV545" s="493"/>
      <c r="AW545" s="493"/>
      <c r="AX545" s="493"/>
      <c r="AY545" s="493"/>
      <c r="AZ545" s="493"/>
      <c r="BA545" s="493"/>
      <c r="BB545" s="493"/>
      <c r="BC545" s="493"/>
      <c r="BD545" s="493"/>
      <c r="BE545" s="493"/>
      <c r="BF545" s="493"/>
      <c r="BG545" s="493"/>
      <c r="BH545" s="493"/>
      <c r="BI545" s="493"/>
      <c r="BJ545" s="493"/>
      <c r="BK545" s="493"/>
      <c r="BL545" s="493"/>
      <c r="BM545" s="493"/>
      <c r="BN545" s="494"/>
    </row>
    <row r="546" spans="2:66" s="42" customFormat="1" ht="26.1" customHeight="1">
      <c r="B546" s="478"/>
      <c r="C546" s="1342"/>
      <c r="D546" s="1343"/>
      <c r="E546" s="1343"/>
      <c r="F546" s="1343"/>
      <c r="G546" s="1343"/>
      <c r="H546" s="1343"/>
      <c r="I546" s="1344"/>
      <c r="J546" s="1342"/>
      <c r="K546" s="1343"/>
      <c r="L546" s="1343"/>
      <c r="M546" s="1343"/>
      <c r="N546" s="1343"/>
      <c r="O546" s="1343"/>
      <c r="P546" s="1343"/>
      <c r="Q546" s="1344"/>
      <c r="R546" s="1352"/>
      <c r="S546" s="1353"/>
      <c r="T546" s="1353"/>
      <c r="U546" s="1353"/>
      <c r="V546" s="1354"/>
      <c r="W546" s="1342"/>
      <c r="X546" s="1343"/>
      <c r="Y546" s="1343"/>
      <c r="Z546" s="1343"/>
      <c r="AA546" s="1343"/>
      <c r="AB546" s="1343"/>
      <c r="AC546" s="1343"/>
      <c r="AD546" s="1343"/>
      <c r="AE546" s="1343"/>
      <c r="AF546" s="1343"/>
      <c r="AG546" s="1343"/>
      <c r="AH546" s="1343"/>
      <c r="AI546" s="1343"/>
      <c r="AJ546" s="1343"/>
      <c r="AK546" s="1344"/>
      <c r="AM546" s="493"/>
      <c r="AN546" s="493"/>
      <c r="AO546" s="493"/>
      <c r="AP546" s="493"/>
      <c r="AQ546" s="493"/>
      <c r="AR546" s="493"/>
      <c r="AS546" s="493"/>
      <c r="AT546" s="493"/>
      <c r="AU546" s="493"/>
      <c r="AV546" s="493"/>
      <c r="AW546" s="493"/>
      <c r="AX546" s="493"/>
      <c r="AY546" s="493"/>
      <c r="AZ546" s="493"/>
      <c r="BA546" s="493"/>
      <c r="BB546" s="493"/>
      <c r="BC546" s="493"/>
      <c r="BD546" s="493"/>
      <c r="BE546" s="493"/>
      <c r="BF546" s="493"/>
      <c r="BG546" s="493"/>
      <c r="BH546" s="493"/>
      <c r="BI546" s="493"/>
      <c r="BJ546" s="493"/>
      <c r="BK546" s="493"/>
      <c r="BL546" s="493"/>
      <c r="BM546" s="493"/>
      <c r="BN546" s="494"/>
    </row>
    <row r="547" spans="2:66" s="42" customFormat="1" ht="26.1" customHeight="1">
      <c r="B547" s="478"/>
      <c r="C547" s="1342"/>
      <c r="D547" s="1343"/>
      <c r="E547" s="1343"/>
      <c r="F547" s="1343"/>
      <c r="G547" s="1343"/>
      <c r="H547" s="1343"/>
      <c r="I547" s="1344"/>
      <c r="J547" s="1342"/>
      <c r="K547" s="1343"/>
      <c r="L547" s="1343"/>
      <c r="M547" s="1343"/>
      <c r="N547" s="1343"/>
      <c r="O547" s="1343"/>
      <c r="P547" s="1343"/>
      <c r="Q547" s="1344"/>
      <c r="R547" s="1345"/>
      <c r="S547" s="1345"/>
      <c r="T547" s="1345"/>
      <c r="U547" s="1345"/>
      <c r="V547" s="1345"/>
      <c r="W547" s="1342"/>
      <c r="X547" s="1343"/>
      <c r="Y547" s="1343"/>
      <c r="Z547" s="1343"/>
      <c r="AA547" s="1343"/>
      <c r="AB547" s="1343"/>
      <c r="AC547" s="1343"/>
      <c r="AD547" s="1343"/>
      <c r="AE547" s="1343"/>
      <c r="AF547" s="1343"/>
      <c r="AG547" s="1343"/>
      <c r="AH547" s="1343"/>
      <c r="AI547" s="1343"/>
      <c r="AJ547" s="1343"/>
      <c r="AK547" s="1344"/>
      <c r="AM547" s="493"/>
      <c r="AN547" s="493"/>
      <c r="AO547" s="493"/>
      <c r="AP547" s="493"/>
      <c r="AQ547" s="493"/>
      <c r="AR547" s="493"/>
      <c r="AS547" s="493"/>
      <c r="AT547" s="493"/>
      <c r="AU547" s="493"/>
      <c r="AV547" s="493"/>
      <c r="AW547" s="493"/>
      <c r="AX547" s="493"/>
      <c r="AY547" s="493"/>
      <c r="AZ547" s="493"/>
      <c r="BA547" s="493"/>
      <c r="BB547" s="493"/>
      <c r="BC547" s="493"/>
      <c r="BD547" s="493"/>
      <c r="BE547" s="493"/>
      <c r="BF547" s="493"/>
      <c r="BG547" s="493"/>
      <c r="BH547" s="493"/>
      <c r="BI547" s="493"/>
      <c r="BJ547" s="493"/>
      <c r="BK547" s="493"/>
      <c r="BL547" s="493"/>
      <c r="BM547" s="493"/>
      <c r="BN547" s="494"/>
    </row>
    <row r="548" spans="2:66" s="42" customFormat="1" ht="26.1" customHeight="1">
      <c r="B548" s="478"/>
      <c r="C548" s="1342"/>
      <c r="D548" s="1343"/>
      <c r="E548" s="1343"/>
      <c r="F548" s="1343"/>
      <c r="G548" s="1343"/>
      <c r="H548" s="1343"/>
      <c r="I548" s="1344"/>
      <c r="J548" s="1342"/>
      <c r="K548" s="1343"/>
      <c r="L548" s="1343"/>
      <c r="M548" s="1343"/>
      <c r="N548" s="1343"/>
      <c r="O548" s="1343"/>
      <c r="P548" s="1343"/>
      <c r="Q548" s="1344"/>
      <c r="R548" s="1345"/>
      <c r="S548" s="1345"/>
      <c r="T548" s="1345"/>
      <c r="U548" s="1345"/>
      <c r="V548" s="1345"/>
      <c r="W548" s="1342"/>
      <c r="X548" s="1343"/>
      <c r="Y548" s="1343"/>
      <c r="Z548" s="1343"/>
      <c r="AA548" s="1343"/>
      <c r="AB548" s="1343"/>
      <c r="AC548" s="1343"/>
      <c r="AD548" s="1343"/>
      <c r="AE548" s="1343"/>
      <c r="AF548" s="1343"/>
      <c r="AG548" s="1343"/>
      <c r="AH548" s="1343"/>
      <c r="AI548" s="1343"/>
      <c r="AJ548" s="1343"/>
      <c r="AK548" s="1344"/>
      <c r="AM548" s="493"/>
      <c r="AN548" s="493"/>
      <c r="AO548" s="493"/>
      <c r="AP548" s="493"/>
      <c r="AQ548" s="493"/>
      <c r="AR548" s="493"/>
      <c r="AS548" s="493"/>
      <c r="AT548" s="493"/>
      <c r="AU548" s="493"/>
      <c r="AV548" s="493"/>
      <c r="AW548" s="493"/>
      <c r="AX548" s="493"/>
      <c r="AY548" s="493"/>
      <c r="AZ548" s="493"/>
      <c r="BA548" s="493"/>
      <c r="BB548" s="493"/>
      <c r="BC548" s="493"/>
      <c r="BD548" s="493"/>
      <c r="BE548" s="493"/>
      <c r="BF548" s="493"/>
      <c r="BG548" s="493"/>
      <c r="BH548" s="493"/>
      <c r="BI548" s="493"/>
      <c r="BJ548" s="493"/>
      <c r="BK548" s="493"/>
      <c r="BL548" s="493"/>
      <c r="BM548" s="493"/>
      <c r="BN548" s="494"/>
    </row>
    <row r="549" spans="2:66" s="442" customFormat="1" ht="14.1" customHeight="1">
      <c r="C549" s="630" t="s">
        <v>1036</v>
      </c>
      <c r="AB549" s="618"/>
      <c r="AM549" s="472"/>
      <c r="AN549" s="472"/>
      <c r="AO549" s="472"/>
      <c r="AP549" s="472"/>
      <c r="AQ549" s="472"/>
      <c r="AR549" s="472"/>
      <c r="AS549" s="472"/>
      <c r="AT549" s="472"/>
      <c r="AU549" s="472"/>
      <c r="AV549" s="472"/>
      <c r="AW549" s="472"/>
      <c r="AX549" s="472"/>
      <c r="AY549" s="472"/>
      <c r="AZ549" s="472"/>
      <c r="BA549" s="472"/>
      <c r="BB549" s="472"/>
      <c r="BC549" s="472"/>
      <c r="BD549" s="472"/>
      <c r="BE549" s="472"/>
      <c r="BF549" s="472"/>
      <c r="BG549" s="472"/>
      <c r="BH549" s="472"/>
      <c r="BI549" s="472"/>
      <c r="BJ549" s="472"/>
      <c r="BK549" s="472"/>
      <c r="BL549" s="472"/>
      <c r="BM549" s="472"/>
      <c r="BN549" s="473"/>
    </row>
    <row r="550" spans="2:66" s="442" customFormat="1" ht="14.1" customHeight="1">
      <c r="C550" s="442" t="s">
        <v>1037</v>
      </c>
      <c r="AM550" s="472"/>
      <c r="AN550" s="472"/>
      <c r="AO550" s="472"/>
      <c r="AP550" s="472"/>
      <c r="AQ550" s="472"/>
      <c r="AR550" s="472"/>
      <c r="AS550" s="472"/>
      <c r="AT550" s="472"/>
      <c r="AU550" s="472"/>
      <c r="AV550" s="472"/>
      <c r="AW550" s="472"/>
      <c r="AX550" s="472"/>
      <c r="AY550" s="472"/>
      <c r="AZ550" s="472"/>
      <c r="BA550" s="472"/>
      <c r="BB550" s="472"/>
      <c r="BC550" s="472"/>
      <c r="BD550" s="472"/>
      <c r="BE550" s="472"/>
      <c r="BF550" s="472"/>
      <c r="BG550" s="472"/>
      <c r="BH550" s="472"/>
      <c r="BI550" s="472"/>
      <c r="BJ550" s="472"/>
      <c r="BK550" s="472"/>
      <c r="BL550" s="472"/>
      <c r="BM550" s="472"/>
      <c r="BN550" s="473"/>
    </row>
    <row r="551" spans="2:66" s="42" customFormat="1" ht="11.25" customHeight="1">
      <c r="AM551" s="493"/>
      <c r="AN551" s="493"/>
      <c r="AO551" s="493"/>
      <c r="AP551" s="493"/>
      <c r="AQ551" s="493"/>
      <c r="AR551" s="493"/>
      <c r="AS551" s="493"/>
      <c r="AT551" s="493"/>
      <c r="AU551" s="493"/>
      <c r="AV551" s="493"/>
      <c r="AW551" s="493"/>
      <c r="AX551" s="493"/>
      <c r="AY551" s="493"/>
      <c r="AZ551" s="493"/>
      <c r="BA551" s="493"/>
      <c r="BB551" s="493"/>
      <c r="BC551" s="493"/>
      <c r="BD551" s="493"/>
      <c r="BE551" s="493"/>
      <c r="BF551" s="493"/>
      <c r="BG551" s="493"/>
      <c r="BH551" s="493"/>
      <c r="BI551" s="493"/>
      <c r="BJ551" s="493"/>
      <c r="BK551" s="493"/>
      <c r="BL551" s="493"/>
      <c r="BM551" s="493"/>
      <c r="BN551" s="494"/>
    </row>
    <row r="552" spans="2:66" s="396" customFormat="1" ht="20.100000000000001" customHeight="1">
      <c r="C552" s="396" t="s">
        <v>1038</v>
      </c>
      <c r="AM552" s="1360" t="s">
        <v>1039</v>
      </c>
      <c r="AN552" s="1361"/>
      <c r="AO552" s="1361"/>
      <c r="AP552" s="1361"/>
      <c r="AQ552" s="1361"/>
      <c r="AR552" s="1361"/>
      <c r="AS552" s="1361"/>
      <c r="AT552" s="1361"/>
      <c r="AU552" s="1361"/>
      <c r="AV552" s="1361"/>
      <c r="AW552" s="1361"/>
      <c r="AX552" s="1361"/>
      <c r="AY552" s="1361"/>
      <c r="AZ552" s="1361"/>
      <c r="BA552" s="1361"/>
      <c r="BB552" s="1361"/>
      <c r="BC552" s="1361"/>
      <c r="BD552" s="1361"/>
      <c r="BE552" s="1361"/>
      <c r="BF552" s="1361"/>
      <c r="BG552" s="1361"/>
      <c r="BH552" s="1361"/>
      <c r="BI552" s="1361"/>
      <c r="BJ552" s="1361"/>
      <c r="BK552" s="1361"/>
      <c r="BL552" s="1361"/>
      <c r="BM552" s="1362"/>
      <c r="BN552" s="474"/>
    </row>
    <row r="553" spans="2:66" s="495" customFormat="1" ht="15" customHeight="1">
      <c r="B553" s="42"/>
      <c r="C553" s="612"/>
      <c r="D553" s="773" t="s">
        <v>1040</v>
      </c>
      <c r="E553" s="773"/>
      <c r="F553" s="773"/>
      <c r="G553" s="773"/>
      <c r="H553" s="773"/>
      <c r="I553" s="773"/>
      <c r="J553" s="773"/>
      <c r="K553" s="773"/>
      <c r="L553" s="773"/>
      <c r="M553" s="773"/>
      <c r="N553" s="773"/>
      <c r="O553" s="773"/>
      <c r="P553" s="773"/>
      <c r="Q553" s="773"/>
      <c r="R553" s="773"/>
      <c r="S553" s="773"/>
      <c r="T553" s="773"/>
      <c r="U553" s="773"/>
      <c r="V553" s="773"/>
      <c r="W553" s="773"/>
      <c r="X553" s="773"/>
      <c r="Y553" s="773"/>
      <c r="Z553" s="773"/>
      <c r="AA553" s="773"/>
      <c r="AB553" s="773"/>
      <c r="AC553" s="773"/>
      <c r="AD553" s="773"/>
      <c r="AE553" s="1369" t="s">
        <v>973</v>
      </c>
      <c r="AF553" s="774" t="s">
        <v>974</v>
      </c>
      <c r="AG553" s="774"/>
      <c r="AH553" s="774"/>
      <c r="AI553" s="774"/>
      <c r="AJ553" s="774"/>
      <c r="AK553" s="1369" t="s">
        <v>975</v>
      </c>
      <c r="AM553" s="1363"/>
      <c r="AN553" s="1364"/>
      <c r="AO553" s="1364"/>
      <c r="AP553" s="1364"/>
      <c r="AQ553" s="1364"/>
      <c r="AR553" s="1364"/>
      <c r="AS553" s="1364"/>
      <c r="AT553" s="1364"/>
      <c r="AU553" s="1364"/>
      <c r="AV553" s="1364"/>
      <c r="AW553" s="1364"/>
      <c r="AX553" s="1364"/>
      <c r="AY553" s="1364"/>
      <c r="AZ553" s="1364"/>
      <c r="BA553" s="1364"/>
      <c r="BB553" s="1364"/>
      <c r="BC553" s="1364"/>
      <c r="BD553" s="1364"/>
      <c r="BE553" s="1364"/>
      <c r="BF553" s="1364"/>
      <c r="BG553" s="1364"/>
      <c r="BH553" s="1364"/>
      <c r="BI553" s="1364"/>
      <c r="BJ553" s="1364"/>
      <c r="BK553" s="1364"/>
      <c r="BL553" s="1364"/>
      <c r="BM553" s="1365"/>
      <c r="BN553" s="496"/>
    </row>
    <row r="554" spans="2:66" s="495" customFormat="1" ht="15" customHeight="1">
      <c r="B554" s="42"/>
      <c r="C554" s="612"/>
      <c r="D554" s="773"/>
      <c r="E554" s="773"/>
      <c r="F554" s="773"/>
      <c r="G554" s="773"/>
      <c r="H554" s="773"/>
      <c r="I554" s="773"/>
      <c r="J554" s="773"/>
      <c r="K554" s="773"/>
      <c r="L554" s="773"/>
      <c r="M554" s="773"/>
      <c r="N554" s="773"/>
      <c r="O554" s="773"/>
      <c r="P554" s="773"/>
      <c r="Q554" s="773"/>
      <c r="R554" s="773"/>
      <c r="S554" s="773"/>
      <c r="T554" s="773"/>
      <c r="U554" s="773"/>
      <c r="V554" s="773"/>
      <c r="W554" s="773"/>
      <c r="X554" s="773"/>
      <c r="Y554" s="773"/>
      <c r="Z554" s="773"/>
      <c r="AA554" s="773"/>
      <c r="AB554" s="773"/>
      <c r="AC554" s="773"/>
      <c r="AD554" s="773"/>
      <c r="AE554" s="1369"/>
      <c r="AF554" s="774"/>
      <c r="AG554" s="774"/>
      <c r="AH554" s="774"/>
      <c r="AI554" s="774"/>
      <c r="AJ554" s="774"/>
      <c r="AK554" s="1369"/>
      <c r="AM554" s="1363"/>
      <c r="AN554" s="1364"/>
      <c r="AO554" s="1364"/>
      <c r="AP554" s="1364"/>
      <c r="AQ554" s="1364"/>
      <c r="AR554" s="1364"/>
      <c r="AS554" s="1364"/>
      <c r="AT554" s="1364"/>
      <c r="AU554" s="1364"/>
      <c r="AV554" s="1364"/>
      <c r="AW554" s="1364"/>
      <c r="AX554" s="1364"/>
      <c r="AY554" s="1364"/>
      <c r="AZ554" s="1364"/>
      <c r="BA554" s="1364"/>
      <c r="BB554" s="1364"/>
      <c r="BC554" s="1364"/>
      <c r="BD554" s="1364"/>
      <c r="BE554" s="1364"/>
      <c r="BF554" s="1364"/>
      <c r="BG554" s="1364"/>
      <c r="BH554" s="1364"/>
      <c r="BI554" s="1364"/>
      <c r="BJ554" s="1364"/>
      <c r="BK554" s="1364"/>
      <c r="BL554" s="1364"/>
      <c r="BM554" s="1365"/>
      <c r="BN554" s="496"/>
    </row>
    <row r="555" spans="2:66" s="495" customFormat="1" ht="20.100000000000001" customHeight="1">
      <c r="B555" s="42"/>
      <c r="C555" s="612"/>
      <c r="D555" s="612" t="s">
        <v>1041</v>
      </c>
      <c r="E555" s="612"/>
      <c r="F555" s="612"/>
      <c r="G555" s="612"/>
      <c r="H555" s="612"/>
      <c r="I555" s="612"/>
      <c r="J555" s="612"/>
      <c r="K555" s="612"/>
      <c r="L555" s="612"/>
      <c r="M555" s="612"/>
      <c r="N555" s="612"/>
      <c r="O555" s="612"/>
      <c r="P555" s="612"/>
      <c r="Q555" s="612"/>
      <c r="R555" s="612"/>
      <c r="S555" s="612"/>
      <c r="T555" s="612"/>
      <c r="U555" s="612"/>
      <c r="V555" s="612"/>
      <c r="W555" s="612"/>
      <c r="X555" s="612"/>
      <c r="Y555" s="612"/>
      <c r="Z555" s="612"/>
      <c r="AA555" s="612"/>
      <c r="AB555" s="612"/>
      <c r="AC555" s="612"/>
      <c r="AD555" s="631"/>
      <c r="AE555" s="471" t="s">
        <v>973</v>
      </c>
      <c r="AF555" s="774" t="s">
        <v>974</v>
      </c>
      <c r="AG555" s="774"/>
      <c r="AH555" s="774"/>
      <c r="AI555" s="774"/>
      <c r="AJ555" s="774"/>
      <c r="AK555" s="471" t="s">
        <v>975</v>
      </c>
      <c r="AM555" s="1363"/>
      <c r="AN555" s="1364"/>
      <c r="AO555" s="1364"/>
      <c r="AP555" s="1364"/>
      <c r="AQ555" s="1364"/>
      <c r="AR555" s="1364"/>
      <c r="AS555" s="1364"/>
      <c r="AT555" s="1364"/>
      <c r="AU555" s="1364"/>
      <c r="AV555" s="1364"/>
      <c r="AW555" s="1364"/>
      <c r="AX555" s="1364"/>
      <c r="AY555" s="1364"/>
      <c r="AZ555" s="1364"/>
      <c r="BA555" s="1364"/>
      <c r="BB555" s="1364"/>
      <c r="BC555" s="1364"/>
      <c r="BD555" s="1364"/>
      <c r="BE555" s="1364"/>
      <c r="BF555" s="1364"/>
      <c r="BG555" s="1364"/>
      <c r="BH555" s="1364"/>
      <c r="BI555" s="1364"/>
      <c r="BJ555" s="1364"/>
      <c r="BK555" s="1364"/>
      <c r="BL555" s="1364"/>
      <c r="BM555" s="1365"/>
      <c r="BN555" s="496"/>
    </row>
    <row r="556" spans="2:66" s="495" customFormat="1" ht="20.100000000000001" customHeight="1">
      <c r="B556" s="42"/>
      <c r="C556" s="612"/>
      <c r="D556" s="612" t="s">
        <v>1042</v>
      </c>
      <c r="E556" s="612"/>
      <c r="F556" s="612"/>
      <c r="G556" s="612"/>
      <c r="H556" s="612"/>
      <c r="I556" s="612"/>
      <c r="J556" s="612"/>
      <c r="K556" s="612"/>
      <c r="L556" s="612"/>
      <c r="M556" s="612"/>
      <c r="N556" s="612"/>
      <c r="O556" s="612"/>
      <c r="P556" s="612"/>
      <c r="Q556" s="612"/>
      <c r="R556" s="612"/>
      <c r="S556" s="612"/>
      <c r="T556" s="612"/>
      <c r="U556" s="612"/>
      <c r="V556" s="612"/>
      <c r="W556" s="612"/>
      <c r="X556" s="612"/>
      <c r="Y556" s="612"/>
      <c r="Z556" s="612"/>
      <c r="AA556" s="612"/>
      <c r="AB556" s="612"/>
      <c r="AC556" s="612"/>
      <c r="AD556" s="631"/>
      <c r="AE556" s="471" t="s">
        <v>973</v>
      </c>
      <c r="AF556" s="774" t="s">
        <v>974</v>
      </c>
      <c r="AG556" s="774"/>
      <c r="AH556" s="774"/>
      <c r="AI556" s="774"/>
      <c r="AJ556" s="774"/>
      <c r="AK556" s="471" t="s">
        <v>975</v>
      </c>
      <c r="AM556" s="1363"/>
      <c r="AN556" s="1364"/>
      <c r="AO556" s="1364"/>
      <c r="AP556" s="1364"/>
      <c r="AQ556" s="1364"/>
      <c r="AR556" s="1364"/>
      <c r="AS556" s="1364"/>
      <c r="AT556" s="1364"/>
      <c r="AU556" s="1364"/>
      <c r="AV556" s="1364"/>
      <c r="AW556" s="1364"/>
      <c r="AX556" s="1364"/>
      <c r="AY556" s="1364"/>
      <c r="AZ556" s="1364"/>
      <c r="BA556" s="1364"/>
      <c r="BB556" s="1364"/>
      <c r="BC556" s="1364"/>
      <c r="BD556" s="1364"/>
      <c r="BE556" s="1364"/>
      <c r="BF556" s="1364"/>
      <c r="BG556" s="1364"/>
      <c r="BH556" s="1364"/>
      <c r="BI556" s="1364"/>
      <c r="BJ556" s="1364"/>
      <c r="BK556" s="1364"/>
      <c r="BL556" s="1364"/>
      <c r="BM556" s="1365"/>
      <c r="BN556" s="496"/>
    </row>
    <row r="557" spans="2:66" s="396" customFormat="1" ht="12" customHeight="1">
      <c r="AM557" s="1366"/>
      <c r="AN557" s="1367"/>
      <c r="AO557" s="1367"/>
      <c r="AP557" s="1367"/>
      <c r="AQ557" s="1367"/>
      <c r="AR557" s="1367"/>
      <c r="AS557" s="1367"/>
      <c r="AT557" s="1367"/>
      <c r="AU557" s="1367"/>
      <c r="AV557" s="1367"/>
      <c r="AW557" s="1367"/>
      <c r="AX557" s="1367"/>
      <c r="AY557" s="1367"/>
      <c r="AZ557" s="1367"/>
      <c r="BA557" s="1367"/>
      <c r="BB557" s="1367"/>
      <c r="BC557" s="1367"/>
      <c r="BD557" s="1367"/>
      <c r="BE557" s="1367"/>
      <c r="BF557" s="1367"/>
      <c r="BG557" s="1367"/>
      <c r="BH557" s="1367"/>
      <c r="BI557" s="1367"/>
      <c r="BJ557" s="1367"/>
      <c r="BK557" s="1367"/>
      <c r="BL557" s="1367"/>
      <c r="BM557" s="1368"/>
    </row>
    <row r="558" spans="2:66" s="464" customFormat="1" ht="20.100000000000001" customHeight="1">
      <c r="B558" s="468" t="s">
        <v>1053</v>
      </c>
      <c r="BN558" s="491"/>
    </row>
    <row r="559" spans="2:66" s="464" customFormat="1" ht="20.100000000000001" customHeight="1">
      <c r="B559" s="468"/>
      <c r="C559" s="464" t="s">
        <v>1043</v>
      </c>
      <c r="AM559" s="490"/>
      <c r="AN559" s="490"/>
      <c r="AO559" s="490"/>
      <c r="AP559" s="490"/>
      <c r="AQ559" s="490"/>
      <c r="AR559" s="490"/>
      <c r="AS559" s="490"/>
      <c r="AT559" s="490"/>
      <c r="AU559" s="490"/>
      <c r="AV559" s="490"/>
      <c r="AW559" s="490"/>
      <c r="AX559" s="490"/>
      <c r="AY559" s="490"/>
      <c r="AZ559" s="490"/>
      <c r="BA559" s="490"/>
      <c r="BB559" s="490"/>
      <c r="BC559" s="490"/>
      <c r="BD559" s="490"/>
      <c r="BE559" s="490"/>
      <c r="BF559" s="490"/>
      <c r="BG559" s="490"/>
      <c r="BH559" s="490"/>
      <c r="BI559" s="490"/>
      <c r="BJ559" s="490"/>
      <c r="BK559" s="490"/>
      <c r="BL559" s="490"/>
      <c r="BM559" s="490"/>
      <c r="BN559" s="491"/>
    </row>
    <row r="560" spans="2:66" s="396" customFormat="1" ht="20.100000000000001" customHeight="1">
      <c r="C560" s="614" t="s">
        <v>369</v>
      </c>
      <c r="D560" s="615"/>
      <c r="E560" s="615"/>
      <c r="F560" s="615"/>
      <c r="G560" s="615"/>
      <c r="H560" s="615"/>
      <c r="I560" s="615"/>
      <c r="J560" s="615"/>
      <c r="K560" s="615"/>
      <c r="L560" s="615"/>
      <c r="M560" s="615"/>
      <c r="N560" s="615"/>
      <c r="O560" s="615"/>
      <c r="P560" s="615"/>
      <c r="Q560" s="615"/>
      <c r="R560" s="615"/>
      <c r="S560" s="615"/>
      <c r="T560" s="615"/>
      <c r="U560" s="615"/>
      <c r="V560" s="615"/>
      <c r="W560" s="616"/>
      <c r="X560" s="614" t="s">
        <v>1044</v>
      </c>
      <c r="Y560" s="615"/>
      <c r="Z560" s="615"/>
      <c r="AA560" s="615"/>
      <c r="AB560" s="615"/>
      <c r="AC560" s="615"/>
      <c r="AD560" s="616"/>
      <c r="AE560" s="614" t="s">
        <v>1045</v>
      </c>
      <c r="AF560" s="615"/>
      <c r="AG560" s="615"/>
      <c r="AH560" s="615"/>
      <c r="AI560" s="615"/>
      <c r="AJ560" s="615"/>
      <c r="AK560" s="616"/>
      <c r="AM560" s="1382" t="s">
        <v>1046</v>
      </c>
      <c r="AN560" s="1383"/>
      <c r="AO560" s="1383"/>
      <c r="AP560" s="1383"/>
      <c r="AQ560" s="1383"/>
      <c r="AR560" s="1383"/>
      <c r="AS560" s="1383"/>
      <c r="AT560" s="1383"/>
      <c r="AU560" s="1383"/>
      <c r="AV560" s="1383"/>
      <c r="AW560" s="1383"/>
      <c r="AX560" s="1383"/>
      <c r="AY560" s="1383"/>
      <c r="AZ560" s="1383"/>
      <c r="BA560" s="1383"/>
      <c r="BB560" s="1383"/>
      <c r="BC560" s="1383"/>
      <c r="BD560" s="1383"/>
      <c r="BE560" s="1383"/>
      <c r="BF560" s="1383"/>
      <c r="BG560" s="1383"/>
      <c r="BH560" s="1383"/>
      <c r="BI560" s="1383"/>
      <c r="BJ560" s="1383"/>
      <c r="BK560" s="1383"/>
      <c r="BL560" s="1383"/>
      <c r="BM560" s="1384"/>
      <c r="BN560" s="474"/>
    </row>
    <row r="561" spans="2:66" s="396" customFormat="1" ht="20.100000000000001" customHeight="1">
      <c r="C561" s="402" t="s">
        <v>1047</v>
      </c>
      <c r="D561" s="561"/>
      <c r="E561" s="561"/>
      <c r="F561" s="561"/>
      <c r="G561" s="561"/>
      <c r="H561" s="561"/>
      <c r="I561" s="561"/>
      <c r="J561" s="561"/>
      <c r="K561" s="561"/>
      <c r="L561" s="561"/>
      <c r="M561" s="561"/>
      <c r="N561" s="561"/>
      <c r="O561" s="561"/>
      <c r="P561" s="561"/>
      <c r="Q561" s="561"/>
      <c r="R561" s="561"/>
      <c r="S561" s="561"/>
      <c r="T561" s="561"/>
      <c r="U561" s="561"/>
      <c r="V561" s="561"/>
      <c r="W561" s="403"/>
      <c r="X561" s="1388" t="s">
        <v>162</v>
      </c>
      <c r="Y561" s="1389"/>
      <c r="Z561" s="1389"/>
      <c r="AA561" s="1389"/>
      <c r="AB561" s="1389"/>
      <c r="AC561" s="1389"/>
      <c r="AD561" s="1390"/>
      <c r="AE561" s="832" t="s">
        <v>360</v>
      </c>
      <c r="AF561" s="908"/>
      <c r="AG561" s="908"/>
      <c r="AH561" s="908"/>
      <c r="AI561" s="908"/>
      <c r="AJ561" s="908"/>
      <c r="AK561" s="833"/>
      <c r="AM561" s="1385"/>
      <c r="AN561" s="1386"/>
      <c r="AO561" s="1386"/>
      <c r="AP561" s="1386"/>
      <c r="AQ561" s="1386"/>
      <c r="AR561" s="1386"/>
      <c r="AS561" s="1386"/>
      <c r="AT561" s="1386"/>
      <c r="AU561" s="1386"/>
      <c r="AV561" s="1386"/>
      <c r="AW561" s="1386"/>
      <c r="AX561" s="1386"/>
      <c r="AY561" s="1386"/>
      <c r="AZ561" s="1386"/>
      <c r="BA561" s="1386"/>
      <c r="BB561" s="1386"/>
      <c r="BC561" s="1386"/>
      <c r="BD561" s="1386"/>
      <c r="BE561" s="1386"/>
      <c r="BF561" s="1386"/>
      <c r="BG561" s="1386"/>
      <c r="BH561" s="1386"/>
      <c r="BI561" s="1386"/>
      <c r="BJ561" s="1386"/>
      <c r="BK561" s="1386"/>
      <c r="BL561" s="1386"/>
      <c r="BM561" s="1387"/>
      <c r="BN561" s="474"/>
    </row>
    <row r="562" spans="2:66" s="396" customFormat="1" ht="20.100000000000001" customHeight="1">
      <c r="C562" s="402" t="s">
        <v>1048</v>
      </c>
      <c r="D562" s="561"/>
      <c r="E562" s="561"/>
      <c r="F562" s="561"/>
      <c r="G562" s="561"/>
      <c r="H562" s="561"/>
      <c r="I562" s="561"/>
      <c r="J562" s="561"/>
      <c r="K562" s="561"/>
      <c r="L562" s="561"/>
      <c r="M562" s="561"/>
      <c r="N562" s="561"/>
      <c r="O562" s="561"/>
      <c r="P562" s="561"/>
      <c r="Q562" s="561"/>
      <c r="R562" s="561"/>
      <c r="S562" s="561"/>
      <c r="T562" s="561"/>
      <c r="U562" s="561"/>
      <c r="V562" s="561"/>
      <c r="W562" s="403"/>
      <c r="X562" s="1388" t="s">
        <v>162</v>
      </c>
      <c r="Y562" s="1389"/>
      <c r="Z562" s="1389"/>
      <c r="AA562" s="1389"/>
      <c r="AB562" s="1389"/>
      <c r="AC562" s="1389"/>
      <c r="AD562" s="1390"/>
      <c r="AE562" s="832" t="s">
        <v>360</v>
      </c>
      <c r="AF562" s="908"/>
      <c r="AG562" s="908"/>
      <c r="AH562" s="908"/>
      <c r="AI562" s="908"/>
      <c r="AJ562" s="908"/>
      <c r="AK562" s="833"/>
      <c r="AM562" s="1385"/>
      <c r="AN562" s="1386"/>
      <c r="AO562" s="1386"/>
      <c r="AP562" s="1386"/>
      <c r="AQ562" s="1386"/>
      <c r="AR562" s="1386"/>
      <c r="AS562" s="1386"/>
      <c r="AT562" s="1386"/>
      <c r="AU562" s="1386"/>
      <c r="AV562" s="1386"/>
      <c r="AW562" s="1386"/>
      <c r="AX562" s="1386"/>
      <c r="AY562" s="1386"/>
      <c r="AZ562" s="1386"/>
      <c r="BA562" s="1386"/>
      <c r="BB562" s="1386"/>
      <c r="BC562" s="1386"/>
      <c r="BD562" s="1386"/>
      <c r="BE562" s="1386"/>
      <c r="BF562" s="1386"/>
      <c r="BG562" s="1386"/>
      <c r="BH562" s="1386"/>
      <c r="BI562" s="1386"/>
      <c r="BJ562" s="1386"/>
      <c r="BK562" s="1386"/>
      <c r="BL562" s="1386"/>
      <c r="BM562" s="1387"/>
      <c r="BN562" s="474"/>
    </row>
    <row r="563" spans="2:66" s="396" customFormat="1" ht="20.100000000000001" customHeight="1">
      <c r="C563" s="1391" t="s">
        <v>1234</v>
      </c>
      <c r="D563" s="1392"/>
      <c r="E563" s="1392"/>
      <c r="F563" s="1392"/>
      <c r="G563" s="1392"/>
      <c r="H563" s="1392"/>
      <c r="I563" s="1392"/>
      <c r="J563" s="1392"/>
      <c r="K563" s="1392"/>
      <c r="L563" s="1392"/>
      <c r="M563" s="1392"/>
      <c r="N563" s="1392"/>
      <c r="O563" s="1392"/>
      <c r="P563" s="1392"/>
      <c r="Q563" s="1392"/>
      <c r="R563" s="1392"/>
      <c r="S563" s="1392"/>
      <c r="T563" s="1392"/>
      <c r="U563" s="1392"/>
      <c r="V563" s="1392"/>
      <c r="W563" s="1392"/>
      <c r="X563" s="1392"/>
      <c r="Y563" s="1392"/>
      <c r="Z563" s="1392"/>
      <c r="AA563" s="1392"/>
      <c r="AB563" s="1392"/>
      <c r="AC563" s="1392"/>
      <c r="AD563" s="1393"/>
      <c r="AE563" s="832" t="s">
        <v>974</v>
      </c>
      <c r="AF563" s="908"/>
      <c r="AG563" s="908"/>
      <c r="AH563" s="908"/>
      <c r="AI563" s="908"/>
      <c r="AJ563" s="908"/>
      <c r="AK563" s="833"/>
      <c r="AM563" s="1385"/>
      <c r="AN563" s="1386"/>
      <c r="AO563" s="1386"/>
      <c r="AP563" s="1386"/>
      <c r="AQ563" s="1386"/>
      <c r="AR563" s="1386"/>
      <c r="AS563" s="1386"/>
      <c r="AT563" s="1386"/>
      <c r="AU563" s="1386"/>
      <c r="AV563" s="1386"/>
      <c r="AW563" s="1386"/>
      <c r="AX563" s="1386"/>
      <c r="AY563" s="1386"/>
      <c r="AZ563" s="1386"/>
      <c r="BA563" s="1386"/>
      <c r="BB563" s="1386"/>
      <c r="BC563" s="1386"/>
      <c r="BD563" s="1386"/>
      <c r="BE563" s="1386"/>
      <c r="BF563" s="1386"/>
      <c r="BG563" s="1386"/>
      <c r="BH563" s="1386"/>
      <c r="BI563" s="1386"/>
      <c r="BJ563" s="1386"/>
      <c r="BK563" s="1386"/>
      <c r="BL563" s="1386"/>
      <c r="BM563" s="1387"/>
      <c r="BN563" s="474"/>
    </row>
    <row r="564" spans="2:66" s="396" customFormat="1" ht="20.100000000000001" customHeight="1">
      <c r="C564" s="402" t="s">
        <v>1049</v>
      </c>
      <c r="D564" s="561"/>
      <c r="E564" s="561"/>
      <c r="F564" s="561"/>
      <c r="G564" s="561"/>
      <c r="H564" s="561"/>
      <c r="I564" s="561"/>
      <c r="J564" s="561"/>
      <c r="K564" s="561"/>
      <c r="L564" s="561"/>
      <c r="M564" s="561"/>
      <c r="N564" s="561"/>
      <c r="O564" s="561"/>
      <c r="P564" s="561"/>
      <c r="Q564" s="561"/>
      <c r="R564" s="561"/>
      <c r="S564" s="561"/>
      <c r="T564" s="561"/>
      <c r="U564" s="561"/>
      <c r="V564" s="561"/>
      <c r="W564" s="403"/>
      <c r="X564" s="1388" t="s">
        <v>162</v>
      </c>
      <c r="Y564" s="1389"/>
      <c r="Z564" s="1389"/>
      <c r="AA564" s="1389"/>
      <c r="AB564" s="1389"/>
      <c r="AC564" s="1389"/>
      <c r="AD564" s="1390"/>
      <c r="AE564" s="832" t="s">
        <v>360</v>
      </c>
      <c r="AF564" s="908"/>
      <c r="AG564" s="908"/>
      <c r="AH564" s="908"/>
      <c r="AI564" s="908"/>
      <c r="AJ564" s="908"/>
      <c r="AK564" s="833"/>
      <c r="AM564" s="1385"/>
      <c r="AN564" s="1386"/>
      <c r="AO564" s="1386"/>
      <c r="AP564" s="1386"/>
      <c r="AQ564" s="1386"/>
      <c r="AR564" s="1386"/>
      <c r="AS564" s="1386"/>
      <c r="AT564" s="1386"/>
      <c r="AU564" s="1386"/>
      <c r="AV564" s="1386"/>
      <c r="AW564" s="1386"/>
      <c r="AX564" s="1386"/>
      <c r="AY564" s="1386"/>
      <c r="AZ564" s="1386"/>
      <c r="BA564" s="1386"/>
      <c r="BB564" s="1386"/>
      <c r="BC564" s="1386"/>
      <c r="BD564" s="1386"/>
      <c r="BE564" s="1386"/>
      <c r="BF564" s="1386"/>
      <c r="BG564" s="1386"/>
      <c r="BH564" s="1386"/>
      <c r="BI564" s="1386"/>
      <c r="BJ564" s="1386"/>
      <c r="BK564" s="1386"/>
      <c r="BL564" s="1386"/>
      <c r="BM564" s="1387"/>
      <c r="BN564" s="474"/>
    </row>
    <row r="565" spans="2:66" s="396" customFormat="1" ht="20.100000000000001" customHeight="1">
      <c r="C565" s="402" t="s">
        <v>1050</v>
      </c>
      <c r="D565" s="561"/>
      <c r="E565" s="561"/>
      <c r="F565" s="561"/>
      <c r="G565" s="561"/>
      <c r="H565" s="561"/>
      <c r="I565" s="561"/>
      <c r="J565" s="561"/>
      <c r="K565" s="561"/>
      <c r="L565" s="561"/>
      <c r="M565" s="561"/>
      <c r="N565" s="561"/>
      <c r="O565" s="561"/>
      <c r="P565" s="561"/>
      <c r="Q565" s="561"/>
      <c r="R565" s="561"/>
      <c r="S565" s="561"/>
      <c r="T565" s="561"/>
      <c r="U565" s="561"/>
      <c r="V565" s="561"/>
      <c r="W565" s="403"/>
      <c r="X565" s="1388" t="s">
        <v>162</v>
      </c>
      <c r="Y565" s="1389"/>
      <c r="Z565" s="1389"/>
      <c r="AA565" s="1389"/>
      <c r="AB565" s="1389"/>
      <c r="AC565" s="1389"/>
      <c r="AD565" s="1390"/>
      <c r="AE565" s="832" t="s">
        <v>360</v>
      </c>
      <c r="AF565" s="908"/>
      <c r="AG565" s="908"/>
      <c r="AH565" s="908"/>
      <c r="AI565" s="908"/>
      <c r="AJ565" s="908"/>
      <c r="AK565" s="833"/>
      <c r="AM565" s="1385"/>
      <c r="AN565" s="1386"/>
      <c r="AO565" s="1386"/>
      <c r="AP565" s="1386"/>
      <c r="AQ565" s="1386"/>
      <c r="AR565" s="1386"/>
      <c r="AS565" s="1386"/>
      <c r="AT565" s="1386"/>
      <c r="AU565" s="1386"/>
      <c r="AV565" s="1386"/>
      <c r="AW565" s="1386"/>
      <c r="AX565" s="1386"/>
      <c r="AY565" s="1386"/>
      <c r="AZ565" s="1386"/>
      <c r="BA565" s="1386"/>
      <c r="BB565" s="1386"/>
      <c r="BC565" s="1386"/>
      <c r="BD565" s="1386"/>
      <c r="BE565" s="1386"/>
      <c r="BF565" s="1386"/>
      <c r="BG565" s="1386"/>
      <c r="BH565" s="1386"/>
      <c r="BI565" s="1386"/>
      <c r="BJ565" s="1386"/>
      <c r="BK565" s="1386"/>
      <c r="BL565" s="1386"/>
      <c r="BM565" s="1387"/>
      <c r="BN565" s="474"/>
    </row>
    <row r="566" spans="2:66" s="396" customFormat="1" ht="20.100000000000001" customHeight="1">
      <c r="C566" s="402" t="s">
        <v>1051</v>
      </c>
      <c r="D566" s="561"/>
      <c r="E566" s="561"/>
      <c r="F566" s="561"/>
      <c r="G566" s="561"/>
      <c r="H566" s="561"/>
      <c r="I566" s="561"/>
      <c r="J566" s="561"/>
      <c r="K566" s="561"/>
      <c r="L566" s="561"/>
      <c r="M566" s="561"/>
      <c r="N566" s="561"/>
      <c r="O566" s="561"/>
      <c r="P566" s="561"/>
      <c r="Q566" s="561"/>
      <c r="R566" s="561"/>
      <c r="S566" s="561"/>
      <c r="T566" s="561"/>
      <c r="U566" s="561"/>
      <c r="V566" s="561"/>
      <c r="W566" s="403"/>
      <c r="X566" s="1388" t="s">
        <v>162</v>
      </c>
      <c r="Y566" s="1389"/>
      <c r="Z566" s="1389"/>
      <c r="AA566" s="1389"/>
      <c r="AB566" s="1389"/>
      <c r="AC566" s="1389"/>
      <c r="AD566" s="1390"/>
      <c r="AE566" s="832" t="s">
        <v>360</v>
      </c>
      <c r="AF566" s="908"/>
      <c r="AG566" s="908"/>
      <c r="AH566" s="908"/>
      <c r="AI566" s="908"/>
      <c r="AJ566" s="908"/>
      <c r="AK566" s="833"/>
      <c r="AM566" s="1385"/>
      <c r="AN566" s="1386"/>
      <c r="AO566" s="1386"/>
      <c r="AP566" s="1386"/>
      <c r="AQ566" s="1386"/>
      <c r="AR566" s="1386"/>
      <c r="AS566" s="1386"/>
      <c r="AT566" s="1386"/>
      <c r="AU566" s="1386"/>
      <c r="AV566" s="1386"/>
      <c r="AW566" s="1386"/>
      <c r="AX566" s="1386"/>
      <c r="AY566" s="1386"/>
      <c r="AZ566" s="1386"/>
      <c r="BA566" s="1386"/>
      <c r="BB566" s="1386"/>
      <c r="BC566" s="1386"/>
      <c r="BD566" s="1386"/>
      <c r="BE566" s="1386"/>
      <c r="BF566" s="1386"/>
      <c r="BG566" s="1386"/>
      <c r="BH566" s="1386"/>
      <c r="BI566" s="1386"/>
      <c r="BJ566" s="1386"/>
      <c r="BK566" s="1386"/>
      <c r="BL566" s="1386"/>
      <c r="BM566" s="1387"/>
      <c r="BN566" s="474"/>
    </row>
    <row r="567" spans="2:66" s="495" customFormat="1" ht="20.100000000000001" customHeight="1">
      <c r="C567" s="402" t="s">
        <v>1324</v>
      </c>
      <c r="D567" s="561"/>
      <c r="E567" s="561"/>
      <c r="F567" s="561"/>
      <c r="G567" s="561"/>
      <c r="H567" s="561"/>
      <c r="I567" s="561"/>
      <c r="J567" s="561"/>
      <c r="K567" s="561"/>
      <c r="L567" s="561"/>
      <c r="M567" s="561"/>
      <c r="N567" s="561"/>
      <c r="O567" s="561"/>
      <c r="P567" s="561"/>
      <c r="Q567" s="561"/>
      <c r="R567" s="561"/>
      <c r="S567" s="561"/>
      <c r="T567" s="561"/>
      <c r="U567" s="561"/>
      <c r="V567" s="561"/>
      <c r="W567" s="403"/>
      <c r="X567" s="1388" t="s">
        <v>162</v>
      </c>
      <c r="Y567" s="1389"/>
      <c r="Z567" s="1389"/>
      <c r="AA567" s="1389"/>
      <c r="AB567" s="1389"/>
      <c r="AC567" s="1389"/>
      <c r="AD567" s="1390"/>
      <c r="AE567" s="832" t="s">
        <v>360</v>
      </c>
      <c r="AF567" s="908"/>
      <c r="AG567" s="908"/>
      <c r="AH567" s="908"/>
      <c r="AI567" s="908"/>
      <c r="AJ567" s="908"/>
      <c r="AK567" s="833"/>
      <c r="AM567" s="1385"/>
      <c r="AN567" s="1386"/>
      <c r="AO567" s="1386"/>
      <c r="AP567" s="1386"/>
      <c r="AQ567" s="1386"/>
      <c r="AR567" s="1386"/>
      <c r="AS567" s="1386"/>
      <c r="AT567" s="1386"/>
      <c r="AU567" s="1386"/>
      <c r="AV567" s="1386"/>
      <c r="AW567" s="1386"/>
      <c r="AX567" s="1386"/>
      <c r="AY567" s="1386"/>
      <c r="AZ567" s="1386"/>
      <c r="BA567" s="1386"/>
      <c r="BB567" s="1386"/>
      <c r="BC567" s="1386"/>
      <c r="BD567" s="1386"/>
      <c r="BE567" s="1386"/>
      <c r="BF567" s="1386"/>
      <c r="BG567" s="1386"/>
      <c r="BH567" s="1386"/>
      <c r="BI567" s="1386"/>
      <c r="BJ567" s="1386"/>
      <c r="BK567" s="1386"/>
      <c r="BL567" s="1386"/>
      <c r="BM567" s="1387"/>
      <c r="BN567" s="496"/>
    </row>
    <row r="568" spans="2:66" s="396" customFormat="1" ht="20.100000000000001" customHeight="1">
      <c r="C568" s="442" t="s">
        <v>1052</v>
      </c>
      <c r="D568" s="612"/>
      <c r="E568" s="612"/>
      <c r="F568" s="612"/>
      <c r="G568" s="612"/>
      <c r="H568" s="612"/>
      <c r="I568" s="612"/>
      <c r="J568" s="612"/>
      <c r="K568" s="612"/>
      <c r="L568" s="612"/>
      <c r="M568" s="612"/>
      <c r="N568" s="612"/>
      <c r="O568" s="612"/>
      <c r="P568" s="612"/>
      <c r="Q568" s="612"/>
      <c r="R568" s="612"/>
      <c r="S568" s="612"/>
      <c r="T568" s="612"/>
      <c r="U568" s="612"/>
      <c r="V568" s="612"/>
      <c r="W568" s="612"/>
      <c r="X568" s="632"/>
      <c r="Y568" s="632"/>
      <c r="Z568" s="632"/>
      <c r="AA568" s="632"/>
      <c r="AB568" s="632"/>
      <c r="AC568" s="632"/>
      <c r="AD568" s="632"/>
      <c r="AE568" s="546"/>
      <c r="AF568" s="546"/>
      <c r="AG568" s="546"/>
      <c r="AH568" s="546"/>
      <c r="AI568" s="546"/>
      <c r="AJ568" s="546"/>
      <c r="AK568" s="546"/>
      <c r="AM568" s="1385"/>
      <c r="AN568" s="1386"/>
      <c r="AO568" s="1386"/>
      <c r="AP568" s="1386"/>
      <c r="AQ568" s="1386"/>
      <c r="AR568" s="1386"/>
      <c r="AS568" s="1386"/>
      <c r="AT568" s="1386"/>
      <c r="AU568" s="1386"/>
      <c r="AV568" s="1386"/>
      <c r="AW568" s="1386"/>
      <c r="AX568" s="1386"/>
      <c r="AY568" s="1386"/>
      <c r="AZ568" s="1386"/>
      <c r="BA568" s="1386"/>
      <c r="BB568" s="1386"/>
      <c r="BC568" s="1386"/>
      <c r="BD568" s="1386"/>
      <c r="BE568" s="1386"/>
      <c r="BF568" s="1386"/>
      <c r="BG568" s="1386"/>
      <c r="BH568" s="1386"/>
      <c r="BI568" s="1386"/>
      <c r="BJ568" s="1386"/>
      <c r="BK568" s="1386"/>
      <c r="BL568" s="1386"/>
      <c r="BM568" s="1387"/>
      <c r="BN568" s="474"/>
    </row>
    <row r="569" spans="2:66" s="396" customFormat="1" ht="20.100000000000001" customHeight="1">
      <c r="C569" s="442"/>
      <c r="D569" s="612"/>
      <c r="E569" s="612"/>
      <c r="F569" s="612"/>
      <c r="G569" s="612"/>
      <c r="H569" s="612"/>
      <c r="I569" s="612"/>
      <c r="J569" s="612"/>
      <c r="K569" s="612"/>
      <c r="L569" s="612"/>
      <c r="M569" s="612"/>
      <c r="N569" s="612"/>
      <c r="O569" s="612"/>
      <c r="P569" s="612"/>
      <c r="Q569" s="612"/>
      <c r="R569" s="612"/>
      <c r="S569" s="612"/>
      <c r="T569" s="612"/>
      <c r="U569" s="612"/>
      <c r="V569" s="612"/>
      <c r="W569" s="612"/>
      <c r="X569" s="632"/>
      <c r="Y569" s="632"/>
      <c r="Z569" s="632"/>
      <c r="AA569" s="632"/>
      <c r="AB569" s="632"/>
      <c r="AC569" s="632"/>
      <c r="AD569" s="632"/>
      <c r="AE569" s="546"/>
      <c r="AF569" s="546"/>
      <c r="AG569" s="546"/>
      <c r="AH569" s="546"/>
      <c r="AI569" s="546"/>
      <c r="AJ569" s="546"/>
      <c r="AK569" s="546"/>
      <c r="AM569" s="1385"/>
      <c r="AN569" s="1386"/>
      <c r="AO569" s="1386"/>
      <c r="AP569" s="1386"/>
      <c r="AQ569" s="1386"/>
      <c r="AR569" s="1386"/>
      <c r="AS569" s="1386"/>
      <c r="AT569" s="1386"/>
      <c r="AU569" s="1386"/>
      <c r="AV569" s="1386"/>
      <c r="AW569" s="1386"/>
      <c r="AX569" s="1386"/>
      <c r="AY569" s="1386"/>
      <c r="AZ569" s="1386"/>
      <c r="BA569" s="1386"/>
      <c r="BB569" s="1386"/>
      <c r="BC569" s="1386"/>
      <c r="BD569" s="1386"/>
      <c r="BE569" s="1386"/>
      <c r="BF569" s="1386"/>
      <c r="BG569" s="1386"/>
      <c r="BH569" s="1386"/>
      <c r="BI569" s="1386"/>
      <c r="BJ569" s="1386"/>
      <c r="BK569" s="1386"/>
      <c r="BL569" s="1386"/>
      <c r="BM569" s="1387"/>
      <c r="BN569" s="474"/>
    </row>
    <row r="570" spans="2:66" s="396" customFormat="1" ht="20.100000000000001" customHeight="1">
      <c r="C570" s="464" t="s">
        <v>953</v>
      </c>
      <c r="D570" s="612"/>
      <c r="E570" s="612"/>
      <c r="F570" s="612"/>
      <c r="G570" s="612"/>
      <c r="H570" s="546"/>
      <c r="I570" s="546"/>
      <c r="T570" s="633"/>
      <c r="U570" s="633"/>
      <c r="V570" s="633"/>
      <c r="AB570" s="633"/>
      <c r="AC570" s="633"/>
      <c r="AD570" s="633"/>
      <c r="AM570" s="1385"/>
      <c r="AN570" s="1386"/>
      <c r="AO570" s="1386"/>
      <c r="AP570" s="1386"/>
      <c r="AQ570" s="1386"/>
      <c r="AR570" s="1386"/>
      <c r="AS570" s="1386"/>
      <c r="AT570" s="1386"/>
      <c r="AU570" s="1386"/>
      <c r="AV570" s="1386"/>
      <c r="AW570" s="1386"/>
      <c r="AX570" s="1386"/>
      <c r="AY570" s="1386"/>
      <c r="AZ570" s="1386"/>
      <c r="BA570" s="1386"/>
      <c r="BB570" s="1386"/>
      <c r="BC570" s="1386"/>
      <c r="BD570" s="1386"/>
      <c r="BE570" s="1386"/>
      <c r="BF570" s="1386"/>
      <c r="BG570" s="1386"/>
      <c r="BH570" s="1386"/>
      <c r="BI570" s="1386"/>
      <c r="BJ570" s="1386"/>
      <c r="BK570" s="1386"/>
      <c r="BL570" s="1386"/>
      <c r="BM570" s="1387"/>
      <c r="BN570" s="474"/>
    </row>
    <row r="571" spans="2:66" s="550" customFormat="1" ht="15" customHeight="1">
      <c r="B571" s="42"/>
      <c r="C571" s="612"/>
      <c r="D571" s="1394" t="s">
        <v>1275</v>
      </c>
      <c r="E571" s="1394"/>
      <c r="F571" s="1394"/>
      <c r="G571" s="1394"/>
      <c r="H571" s="1394"/>
      <c r="I571" s="1394"/>
      <c r="J571" s="1394"/>
      <c r="K571" s="1394"/>
      <c r="L571" s="1394"/>
      <c r="M571" s="1394"/>
      <c r="N571" s="1394"/>
      <c r="O571" s="1394"/>
      <c r="P571" s="1394"/>
      <c r="Q571" s="1394"/>
      <c r="R571" s="1394"/>
      <c r="S571" s="1394"/>
      <c r="T571" s="1394"/>
      <c r="U571" s="1394"/>
      <c r="V571" s="1394"/>
      <c r="W571" s="1394"/>
      <c r="X571" s="1394"/>
      <c r="Y571" s="1394"/>
      <c r="Z571" s="1394"/>
      <c r="AA571" s="1394"/>
      <c r="AB571" s="1394"/>
      <c r="AC571" s="1394"/>
      <c r="AD571" s="1394"/>
      <c r="AE571" s="1394"/>
      <c r="AF571" s="4"/>
      <c r="AG571" s="600" t="s">
        <v>973</v>
      </c>
      <c r="AH571" s="634" t="s">
        <v>361</v>
      </c>
      <c r="AI571" s="634"/>
      <c r="AJ571" s="634"/>
      <c r="AK571" s="600" t="s">
        <v>975</v>
      </c>
      <c r="AM571" s="1385"/>
      <c r="AN571" s="1386"/>
      <c r="AO571" s="1386"/>
      <c r="AP571" s="1386"/>
      <c r="AQ571" s="1386"/>
      <c r="AR571" s="1386"/>
      <c r="AS571" s="1386"/>
      <c r="AT571" s="1386"/>
      <c r="AU571" s="1386"/>
      <c r="AV571" s="1386"/>
      <c r="AW571" s="1386"/>
      <c r="AX571" s="1386"/>
      <c r="AY571" s="1386"/>
      <c r="AZ571" s="1386"/>
      <c r="BA571" s="1386"/>
      <c r="BB571" s="1386"/>
      <c r="BC571" s="1386"/>
      <c r="BD571" s="1386"/>
      <c r="BE571" s="1386"/>
      <c r="BF571" s="1386"/>
      <c r="BG571" s="1386"/>
      <c r="BH571" s="1386"/>
      <c r="BI571" s="1386"/>
      <c r="BJ571" s="1386"/>
      <c r="BK571" s="1386"/>
      <c r="BL571" s="1386"/>
      <c r="BM571" s="1387"/>
      <c r="BN571" s="551"/>
    </row>
    <row r="572" spans="2:66" s="500" customFormat="1" ht="14.1" customHeight="1">
      <c r="B572" s="442"/>
      <c r="C572" s="442" t="s">
        <v>1311</v>
      </c>
      <c r="D572" s="600"/>
      <c r="E572" s="600"/>
      <c r="F572" s="600"/>
      <c r="G572" s="600"/>
      <c r="H572" s="600"/>
      <c r="I572" s="600"/>
      <c r="J572" s="600"/>
      <c r="K572" s="600"/>
      <c r="L572" s="600"/>
      <c r="M572" s="600"/>
      <c r="N572" s="600"/>
      <c r="O572" s="600"/>
      <c r="P572" s="600"/>
      <c r="Q572" s="600"/>
      <c r="R572" s="600"/>
      <c r="S572" s="600"/>
      <c r="T572" s="600"/>
      <c r="U572" s="600"/>
      <c r="V572" s="600"/>
      <c r="W572" s="600"/>
      <c r="X572" s="600"/>
      <c r="Y572" s="600"/>
      <c r="Z572" s="600"/>
      <c r="AA572" s="600"/>
      <c r="AB572" s="600"/>
      <c r="AC572" s="600"/>
      <c r="AD572" s="442"/>
      <c r="AE572" s="442"/>
      <c r="AF572" s="442"/>
      <c r="AG572" s="442"/>
      <c r="AH572" s="442"/>
      <c r="AI572" s="442"/>
      <c r="AJ572" s="442"/>
      <c r="AK572" s="442"/>
      <c r="AM572" s="1385"/>
      <c r="AN572" s="1386"/>
      <c r="AO572" s="1386"/>
      <c r="AP572" s="1386"/>
      <c r="AQ572" s="1386"/>
      <c r="AR572" s="1386"/>
      <c r="AS572" s="1386"/>
      <c r="AT572" s="1386"/>
      <c r="AU572" s="1386"/>
      <c r="AV572" s="1386"/>
      <c r="AW572" s="1386"/>
      <c r="AX572" s="1386"/>
      <c r="AY572" s="1386"/>
      <c r="AZ572" s="1386"/>
      <c r="BA572" s="1386"/>
      <c r="BB572" s="1386"/>
      <c r="BC572" s="1386"/>
      <c r="BD572" s="1386"/>
      <c r="BE572" s="1386"/>
      <c r="BF572" s="1386"/>
      <c r="BG572" s="1386"/>
      <c r="BH572" s="1386"/>
      <c r="BI572" s="1386"/>
      <c r="BJ572" s="1386"/>
      <c r="BK572" s="1386"/>
      <c r="BL572" s="1386"/>
      <c r="BM572" s="1387"/>
    </row>
    <row r="573" spans="2:66" s="396" customFormat="1" ht="39.75" customHeight="1">
      <c r="B573" s="635"/>
      <c r="C573" s="1395"/>
      <c r="D573" s="1395"/>
      <c r="E573" s="1395"/>
      <c r="F573" s="1395"/>
      <c r="G573" s="1395"/>
      <c r="H573" s="1395"/>
      <c r="I573" s="1395"/>
      <c r="J573" s="1395"/>
      <c r="K573" s="1395"/>
      <c r="L573" s="1395"/>
      <c r="M573" s="1395"/>
      <c r="N573" s="1395"/>
      <c r="O573" s="1395"/>
      <c r="P573" s="1395"/>
      <c r="Q573" s="1395"/>
      <c r="R573" s="1395"/>
      <c r="S573" s="1395"/>
      <c r="T573" s="1395"/>
      <c r="U573" s="1395"/>
      <c r="V573" s="1395"/>
      <c r="W573" s="1395"/>
      <c r="X573" s="1395"/>
      <c r="Y573" s="1395"/>
      <c r="Z573" s="1395"/>
      <c r="AA573" s="1395"/>
      <c r="AB573" s="1395"/>
      <c r="AC573" s="1395"/>
      <c r="AD573" s="1395"/>
      <c r="AE573" s="1395"/>
      <c r="AF573" s="1395"/>
      <c r="AG573" s="1395"/>
      <c r="AH573" s="1395"/>
      <c r="AI573" s="1395"/>
      <c r="AJ573" s="1395"/>
      <c r="AK573" s="1395"/>
      <c r="AM573" s="492"/>
      <c r="AN573" s="492"/>
      <c r="AO573" s="492"/>
      <c r="AP573" s="492"/>
      <c r="AQ573" s="492"/>
      <c r="AR573" s="492"/>
      <c r="AS573" s="492"/>
      <c r="AT573" s="492"/>
      <c r="AU573" s="492"/>
      <c r="AV573" s="492"/>
      <c r="AW573" s="492"/>
      <c r="AX573" s="492"/>
      <c r="AY573" s="492"/>
      <c r="AZ573" s="492"/>
      <c r="BA573" s="492"/>
      <c r="BB573" s="492"/>
      <c r="BC573" s="492"/>
      <c r="BD573" s="492"/>
      <c r="BE573" s="492"/>
      <c r="BF573" s="492"/>
      <c r="BG573" s="492"/>
      <c r="BH573" s="492"/>
      <c r="BI573" s="492"/>
      <c r="BJ573" s="492"/>
      <c r="BK573" s="492"/>
      <c r="BL573" s="492"/>
      <c r="BM573" s="492"/>
      <c r="BN573" s="474"/>
    </row>
    <row r="574" spans="2:66" s="396" customFormat="1" ht="18.75" customHeight="1">
      <c r="B574" s="635"/>
      <c r="C574" s="636"/>
      <c r="D574" s="636"/>
      <c r="E574" s="636"/>
      <c r="F574" s="636"/>
      <c r="G574" s="636"/>
      <c r="H574" s="637"/>
      <c r="I574" s="637"/>
      <c r="J574" s="637"/>
      <c r="K574" s="637"/>
      <c r="L574" s="637"/>
      <c r="M574" s="637"/>
      <c r="N574" s="637"/>
      <c r="O574" s="637"/>
      <c r="P574" s="637"/>
      <c r="Q574" s="637"/>
      <c r="R574" s="637"/>
      <c r="S574" s="637"/>
      <c r="T574" s="637"/>
      <c r="U574" s="637"/>
      <c r="V574" s="637"/>
      <c r="W574" s="638"/>
      <c r="X574" s="638"/>
      <c r="Y574" s="638"/>
      <c r="Z574" s="638"/>
      <c r="AA574" s="638"/>
      <c r="AB574" s="638"/>
      <c r="AC574" s="638"/>
      <c r="AD574" s="638"/>
      <c r="AE574" s="638"/>
      <c r="AF574" s="638"/>
      <c r="AG574" s="638"/>
      <c r="AH574" s="638"/>
      <c r="AI574" s="638"/>
      <c r="AJ574" s="638"/>
      <c r="AK574" s="638"/>
      <c r="AM574" s="492"/>
      <c r="AN574" s="492"/>
      <c r="AO574" s="492"/>
      <c r="AP574" s="492"/>
      <c r="AQ574" s="492"/>
      <c r="AR574" s="492"/>
      <c r="AS574" s="492"/>
      <c r="AT574" s="492"/>
      <c r="AU574" s="492"/>
      <c r="AV574" s="492"/>
      <c r="AW574" s="492"/>
      <c r="AX574" s="492"/>
      <c r="AY574" s="492"/>
      <c r="AZ574" s="492"/>
      <c r="BA574" s="492"/>
      <c r="BB574" s="492"/>
      <c r="BC574" s="492"/>
      <c r="BD574" s="492"/>
      <c r="BE574" s="492"/>
      <c r="BF574" s="492"/>
      <c r="BG574" s="492"/>
      <c r="BH574" s="492"/>
      <c r="BI574" s="492"/>
      <c r="BJ574" s="492"/>
      <c r="BK574" s="492"/>
      <c r="BL574" s="492"/>
      <c r="BM574" s="492"/>
      <c r="BN574" s="474"/>
    </row>
    <row r="575" spans="2:66" s="501" customFormat="1" ht="20.100000000000001" customHeight="1">
      <c r="B575" s="468" t="s">
        <v>1054</v>
      </c>
      <c r="C575" s="442"/>
      <c r="D575" s="546"/>
      <c r="E575" s="546"/>
      <c r="F575" s="546"/>
      <c r="G575" s="546"/>
      <c r="H575" s="396"/>
      <c r="I575" s="396"/>
      <c r="J575" s="396"/>
      <c r="K575" s="396"/>
      <c r="L575" s="396"/>
      <c r="M575" s="396"/>
      <c r="N575" s="396"/>
      <c r="O575" s="396"/>
      <c r="P575" s="396"/>
      <c r="Q575" s="396"/>
      <c r="R575" s="396"/>
      <c r="S575" s="396"/>
      <c r="T575" s="396"/>
      <c r="U575" s="396"/>
      <c r="V575" s="396"/>
      <c r="W575" s="466"/>
      <c r="X575" s="466"/>
      <c r="Y575" s="466"/>
      <c r="Z575" s="466"/>
      <c r="AA575" s="466"/>
      <c r="AB575" s="466"/>
      <c r="AC575" s="466"/>
      <c r="AD575" s="466"/>
      <c r="AE575" s="466"/>
      <c r="AF575" s="466"/>
      <c r="AG575" s="466"/>
      <c r="AH575" s="466"/>
      <c r="AI575" s="466"/>
      <c r="AJ575" s="466"/>
      <c r="AK575" s="466"/>
    </row>
    <row r="576" spans="2:66" s="502" customFormat="1" ht="26.1" customHeight="1">
      <c r="B576" s="396"/>
      <c r="C576" s="464" t="s">
        <v>1055</v>
      </c>
      <c r="D576" s="464"/>
      <c r="E576" s="464"/>
      <c r="F576" s="464"/>
      <c r="G576" s="464"/>
      <c r="H576" s="464"/>
      <c r="I576" s="464"/>
      <c r="J576" s="464"/>
      <c r="K576" s="464"/>
      <c r="L576" s="464"/>
      <c r="M576" s="464"/>
      <c r="N576" s="464"/>
      <c r="O576" s="464"/>
      <c r="P576" s="464"/>
      <c r="Q576" s="464"/>
      <c r="R576" s="464"/>
      <c r="S576" s="464"/>
      <c r="T576" s="464"/>
      <c r="U576" s="464"/>
      <c r="V576" s="464"/>
      <c r="W576" s="464"/>
      <c r="X576" s="464"/>
      <c r="Y576" s="464"/>
      <c r="Z576" s="464"/>
      <c r="AA576" s="464"/>
      <c r="AB576" s="464"/>
      <c r="AC576" s="464"/>
      <c r="AD576" s="464"/>
      <c r="AE576" s="464"/>
      <c r="AF576" s="464"/>
      <c r="AG576" s="464"/>
      <c r="AH576" s="464"/>
      <c r="AI576" s="464"/>
      <c r="AJ576" s="464"/>
      <c r="AK576" s="464"/>
    </row>
    <row r="577" spans="2:66" s="498" customFormat="1" ht="20.100000000000001" customHeight="1">
      <c r="B577" s="468"/>
      <c r="C577" s="442"/>
      <c r="D577" s="612" t="s">
        <v>1302</v>
      </c>
      <c r="E577" s="396"/>
      <c r="F577" s="396"/>
      <c r="G577" s="396"/>
      <c r="H577" s="396"/>
      <c r="I577" s="396"/>
      <c r="J577" s="396"/>
      <c r="K577" s="396"/>
      <c r="L577" s="396"/>
      <c r="M577" s="396"/>
      <c r="N577" s="396"/>
      <c r="O577" s="396"/>
      <c r="P577" s="396"/>
      <c r="Q577" s="396"/>
      <c r="R577" s="396"/>
      <c r="S577" s="396"/>
      <c r="T577" s="396"/>
      <c r="U577" s="396"/>
      <c r="V577" s="396"/>
      <c r="W577" s="396"/>
      <c r="X577" s="396"/>
      <c r="Y577" s="396"/>
      <c r="Z577" s="396"/>
      <c r="AA577" s="396"/>
      <c r="AB577" s="396"/>
      <c r="AC577" s="466"/>
      <c r="AD577" s="466"/>
      <c r="AE577" s="471" t="s">
        <v>1065</v>
      </c>
      <c r="AF577" s="774" t="s">
        <v>974</v>
      </c>
      <c r="AG577" s="774"/>
      <c r="AH577" s="774"/>
      <c r="AI577" s="774"/>
      <c r="AJ577" s="774"/>
      <c r="AK577" s="471" t="s">
        <v>1066</v>
      </c>
    </row>
    <row r="578" spans="2:66" s="502" customFormat="1" ht="20.100000000000001" customHeight="1">
      <c r="B578" s="396"/>
      <c r="C578" s="614" t="s">
        <v>1056</v>
      </c>
      <c r="D578" s="615"/>
      <c r="E578" s="615"/>
      <c r="F578" s="615"/>
      <c r="G578" s="615"/>
      <c r="H578" s="639" t="s">
        <v>1057</v>
      </c>
      <c r="I578" s="640"/>
      <c r="J578" s="641" t="s">
        <v>1058</v>
      </c>
      <c r="K578" s="641"/>
      <c r="L578" s="641"/>
      <c r="M578" s="642"/>
      <c r="N578" s="641"/>
      <c r="O578" s="641"/>
      <c r="P578" s="641"/>
      <c r="Q578" s="641"/>
      <c r="R578" s="641"/>
      <c r="S578" s="641"/>
      <c r="T578" s="641"/>
      <c r="U578" s="641"/>
      <c r="V578" s="641"/>
      <c r="W578" s="641"/>
      <c r="X578" s="641"/>
      <c r="Y578" s="641"/>
      <c r="Z578" s="641"/>
      <c r="AA578" s="641"/>
      <c r="AB578" s="641"/>
      <c r="AC578" s="641"/>
      <c r="AD578" s="641"/>
      <c r="AE578" s="641"/>
      <c r="AF578" s="641"/>
      <c r="AG578" s="616"/>
      <c r="AH578" s="1379" t="s">
        <v>1059</v>
      </c>
      <c r="AI578" s="1381"/>
      <c r="AJ578" s="1381"/>
      <c r="AK578" s="1380"/>
    </row>
    <row r="579" spans="2:66" s="502" customFormat="1" ht="20.100000000000001" customHeight="1">
      <c r="B579" s="396"/>
      <c r="C579" s="400" t="s">
        <v>1060</v>
      </c>
      <c r="D579" s="560"/>
      <c r="E579" s="560"/>
      <c r="F579" s="560"/>
      <c r="G579" s="560"/>
      <c r="H579" s="832" t="s">
        <v>360</v>
      </c>
      <c r="I579" s="833"/>
      <c r="J579" s="590"/>
      <c r="K579" s="643" t="s">
        <v>1061</v>
      </c>
      <c r="L579" s="643"/>
      <c r="M579" s="643"/>
      <c r="N579" s="590"/>
      <c r="O579" s="643" t="s">
        <v>1062</v>
      </c>
      <c r="P579" s="643"/>
      <c r="Q579" s="643"/>
      <c r="R579" s="644"/>
      <c r="S579" s="590"/>
      <c r="T579" s="643" t="s">
        <v>1063</v>
      </c>
      <c r="U579" s="643"/>
      <c r="V579" s="643"/>
      <c r="W579" s="590"/>
      <c r="X579" s="643" t="s">
        <v>1064</v>
      </c>
      <c r="Y579" s="643"/>
      <c r="Z579" s="643" t="s">
        <v>1065</v>
      </c>
      <c r="AA579" s="1377"/>
      <c r="AB579" s="1377"/>
      <c r="AC579" s="1377"/>
      <c r="AD579" s="1377"/>
      <c r="AE579" s="1377"/>
      <c r="AF579" s="1377"/>
      <c r="AG579" s="645" t="s">
        <v>1066</v>
      </c>
      <c r="AH579" s="832" t="s">
        <v>360</v>
      </c>
      <c r="AI579" s="908"/>
      <c r="AJ579" s="908"/>
      <c r="AK579" s="833"/>
    </row>
    <row r="580" spans="2:66" s="502" customFormat="1" ht="20.100000000000001" customHeight="1">
      <c r="B580" s="396"/>
      <c r="C580" s="402" t="s">
        <v>1067</v>
      </c>
      <c r="D580" s="561"/>
      <c r="E580" s="561"/>
      <c r="F580" s="561"/>
      <c r="G580" s="561"/>
      <c r="H580" s="832" t="s">
        <v>360</v>
      </c>
      <c r="I580" s="833"/>
      <c r="J580" s="590"/>
      <c r="K580" s="643" t="s">
        <v>1061</v>
      </c>
      <c r="L580" s="643"/>
      <c r="M580" s="643"/>
      <c r="N580" s="590"/>
      <c r="O580" s="643" t="s">
        <v>1062</v>
      </c>
      <c r="P580" s="643"/>
      <c r="Q580" s="643"/>
      <c r="R580" s="644"/>
      <c r="S580" s="590"/>
      <c r="T580" s="643" t="s">
        <v>1063</v>
      </c>
      <c r="U580" s="643"/>
      <c r="V580" s="643"/>
      <c r="W580" s="590"/>
      <c r="X580" s="643" t="s">
        <v>1064</v>
      </c>
      <c r="Y580" s="643"/>
      <c r="Z580" s="643" t="s">
        <v>1065</v>
      </c>
      <c r="AA580" s="1377"/>
      <c r="AB580" s="1377"/>
      <c r="AC580" s="1377"/>
      <c r="AD580" s="1377"/>
      <c r="AE580" s="1377"/>
      <c r="AF580" s="1377"/>
      <c r="AG580" s="645" t="s">
        <v>1066</v>
      </c>
      <c r="AH580" s="832" t="s">
        <v>360</v>
      </c>
      <c r="AI580" s="908"/>
      <c r="AJ580" s="908"/>
      <c r="AK580" s="833"/>
    </row>
    <row r="581" spans="2:66" s="694" customFormat="1" ht="20.100000000000001" customHeight="1">
      <c r="B581" s="693"/>
      <c r="C581" s="761" t="s">
        <v>1336</v>
      </c>
      <c r="D581" s="762"/>
      <c r="E581" s="762"/>
      <c r="F581" s="762"/>
      <c r="G581" s="763" t="s">
        <v>1337</v>
      </c>
      <c r="H581" s="764"/>
      <c r="I581" s="765"/>
      <c r="J581" s="695"/>
      <c r="K581" s="696" t="s">
        <v>1063</v>
      </c>
      <c r="L581" s="696"/>
      <c r="M581" s="696"/>
      <c r="N581" s="695"/>
      <c r="O581" s="696" t="s">
        <v>1064</v>
      </c>
      <c r="P581" s="696"/>
      <c r="Q581" s="696" t="s">
        <v>1065</v>
      </c>
      <c r="R581" s="766"/>
      <c r="S581" s="766"/>
      <c r="T581" s="766"/>
      <c r="U581" s="766"/>
      <c r="V581" s="766"/>
      <c r="W581" s="766"/>
      <c r="X581" s="766"/>
      <c r="Y581" s="766"/>
      <c r="Z581" s="766"/>
      <c r="AA581" s="766"/>
      <c r="AB581" s="766"/>
      <c r="AC581" s="766"/>
      <c r="AD581" s="766"/>
      <c r="AE581" s="766"/>
      <c r="AF581" s="766"/>
      <c r="AG581" s="697" t="s">
        <v>1066</v>
      </c>
      <c r="AH581" s="767" t="s">
        <v>360</v>
      </c>
      <c r="AI581" s="768"/>
      <c r="AJ581" s="768"/>
      <c r="AK581" s="769"/>
    </row>
    <row r="582" spans="2:66" s="694" customFormat="1" ht="20.100000000000001" customHeight="1">
      <c r="B582" s="693"/>
      <c r="C582" s="761" t="s">
        <v>1068</v>
      </c>
      <c r="D582" s="762"/>
      <c r="E582" s="762"/>
      <c r="F582" s="762"/>
      <c r="G582" s="763" t="s">
        <v>1337</v>
      </c>
      <c r="H582" s="764"/>
      <c r="I582" s="765"/>
      <c r="J582" s="695"/>
      <c r="K582" s="696" t="s">
        <v>1063</v>
      </c>
      <c r="L582" s="696"/>
      <c r="M582" s="696"/>
      <c r="N582" s="695"/>
      <c r="O582" s="696" t="s">
        <v>1064</v>
      </c>
      <c r="P582" s="696"/>
      <c r="Q582" s="696" t="s">
        <v>1065</v>
      </c>
      <c r="R582" s="766"/>
      <c r="S582" s="766"/>
      <c r="T582" s="766"/>
      <c r="U582" s="766"/>
      <c r="V582" s="766"/>
      <c r="W582" s="766"/>
      <c r="X582" s="766"/>
      <c r="Y582" s="766"/>
      <c r="Z582" s="766"/>
      <c r="AA582" s="766"/>
      <c r="AB582" s="766"/>
      <c r="AC582" s="766"/>
      <c r="AD582" s="766"/>
      <c r="AE582" s="766"/>
      <c r="AF582" s="766"/>
      <c r="AG582" s="697" t="s">
        <v>1066</v>
      </c>
      <c r="AH582" s="767" t="s">
        <v>360</v>
      </c>
      <c r="AI582" s="768"/>
      <c r="AJ582" s="768"/>
      <c r="AK582" s="769"/>
    </row>
    <row r="583" spans="2:66" s="550" customFormat="1" ht="15" customHeight="1">
      <c r="B583" s="42"/>
      <c r="C583" s="612"/>
      <c r="D583" s="773" t="s">
        <v>1303</v>
      </c>
      <c r="E583" s="773"/>
      <c r="F583" s="773"/>
      <c r="G583" s="773"/>
      <c r="H583" s="773"/>
      <c r="I583" s="773"/>
      <c r="J583" s="773"/>
      <c r="K583" s="773"/>
      <c r="L583" s="773"/>
      <c r="M583" s="773"/>
      <c r="N583" s="773"/>
      <c r="O583" s="773"/>
      <c r="P583" s="773"/>
      <c r="Q583" s="773"/>
      <c r="R583" s="773"/>
      <c r="S583" s="773"/>
      <c r="T583" s="773"/>
      <c r="U583" s="773"/>
      <c r="V583" s="773"/>
      <c r="W583" s="773"/>
      <c r="X583" s="773"/>
      <c r="Y583" s="773"/>
      <c r="Z583" s="773"/>
      <c r="AA583" s="773"/>
      <c r="AB583" s="773"/>
      <c r="AC583" s="773"/>
      <c r="AD583" s="600"/>
      <c r="AE583" s="600"/>
      <c r="AF583" s="4"/>
      <c r="AG583" s="600" t="s">
        <v>973</v>
      </c>
      <c r="AH583" s="634" t="s">
        <v>361</v>
      </c>
      <c r="AI583" s="634"/>
      <c r="AJ583" s="634"/>
      <c r="AK583" s="600" t="s">
        <v>975</v>
      </c>
      <c r="AM583" s="548"/>
      <c r="AN583" s="548"/>
      <c r="AO583" s="548"/>
      <c r="AP583" s="548"/>
      <c r="AQ583" s="548"/>
      <c r="AR583" s="548"/>
      <c r="AS583" s="548"/>
      <c r="AT583" s="548"/>
      <c r="AU583" s="548"/>
      <c r="AV583" s="548"/>
      <c r="AW583" s="548"/>
      <c r="AX583" s="548"/>
      <c r="AY583" s="548"/>
      <c r="AZ583" s="548"/>
      <c r="BA583" s="548"/>
      <c r="BB583" s="548"/>
      <c r="BC583" s="548"/>
      <c r="BD583" s="548"/>
      <c r="BE583" s="548"/>
      <c r="BF583" s="548"/>
      <c r="BG583" s="548"/>
      <c r="BH583" s="548"/>
      <c r="BI583" s="548"/>
      <c r="BJ583" s="548"/>
      <c r="BK583" s="548"/>
      <c r="BL583" s="548"/>
      <c r="BM583" s="548"/>
      <c r="BN583" s="551"/>
    </row>
    <row r="584" spans="2:66" s="550" customFormat="1" ht="15" customHeight="1">
      <c r="B584" s="42"/>
      <c r="C584" s="612"/>
      <c r="D584" s="773" t="s">
        <v>1304</v>
      </c>
      <c r="E584" s="773"/>
      <c r="F584" s="773"/>
      <c r="G584" s="773"/>
      <c r="H584" s="773"/>
      <c r="I584" s="773"/>
      <c r="J584" s="773"/>
      <c r="K584" s="773"/>
      <c r="L584" s="773"/>
      <c r="M584" s="773"/>
      <c r="N584" s="773"/>
      <c r="O584" s="773"/>
      <c r="P584" s="773"/>
      <c r="Q584" s="773"/>
      <c r="R584" s="773"/>
      <c r="S584" s="773"/>
      <c r="T584" s="773"/>
      <c r="U584" s="773"/>
      <c r="V584" s="773"/>
      <c r="W584" s="773"/>
      <c r="X584" s="773"/>
      <c r="Y584" s="773"/>
      <c r="Z584" s="773"/>
      <c r="AA584" s="773"/>
      <c r="AB584" s="773"/>
      <c r="AC584" s="773"/>
      <c r="AD584" s="600"/>
      <c r="AE584" s="600"/>
      <c r="AF584" s="4"/>
      <c r="AG584" s="600" t="s">
        <v>973</v>
      </c>
      <c r="AH584" s="634" t="s">
        <v>361</v>
      </c>
      <c r="AI584" s="634"/>
      <c r="AJ584" s="634"/>
      <c r="AK584" s="600" t="s">
        <v>975</v>
      </c>
      <c r="AM584" s="548"/>
      <c r="AN584" s="548"/>
      <c r="AO584" s="548"/>
      <c r="AP584" s="548"/>
      <c r="AQ584" s="548"/>
      <c r="AR584" s="548"/>
      <c r="AS584" s="548"/>
      <c r="AT584" s="548"/>
      <c r="AU584" s="548"/>
      <c r="AV584" s="548"/>
      <c r="AW584" s="548"/>
      <c r="AX584" s="548"/>
      <c r="AY584" s="548"/>
      <c r="AZ584" s="548"/>
      <c r="BA584" s="548"/>
      <c r="BB584" s="548"/>
      <c r="BC584" s="548"/>
      <c r="BD584" s="548"/>
      <c r="BE584" s="548"/>
      <c r="BF584" s="548"/>
      <c r="BG584" s="548"/>
      <c r="BH584" s="548"/>
      <c r="BI584" s="548"/>
      <c r="BJ584" s="548"/>
      <c r="BK584" s="548"/>
      <c r="BL584" s="548"/>
      <c r="BM584" s="548"/>
      <c r="BN584" s="551"/>
    </row>
    <row r="585" spans="2:66" s="550" customFormat="1" ht="20.100000000000001" customHeight="1">
      <c r="B585" s="42"/>
      <c r="C585" s="612"/>
      <c r="D585" s="1661" t="s">
        <v>1305</v>
      </c>
      <c r="E585" s="1661"/>
      <c r="F585" s="1661"/>
      <c r="G585" s="1661"/>
      <c r="H585" s="1661"/>
      <c r="I585" s="1661"/>
      <c r="J585" s="1661"/>
      <c r="K585" s="1661"/>
      <c r="L585" s="1661"/>
      <c r="M585" s="1661"/>
      <c r="N585" s="1661"/>
      <c r="O585" s="1661"/>
      <c r="P585" s="1661"/>
      <c r="Q585" s="1661"/>
      <c r="R585" s="1661"/>
      <c r="S585" s="1661"/>
      <c r="T585" s="1661"/>
      <c r="U585" s="1661"/>
      <c r="V585" s="1661"/>
      <c r="W585" s="1661"/>
      <c r="X585" s="1661"/>
      <c r="Y585" s="1661"/>
      <c r="Z585" s="1661"/>
      <c r="AA585" s="1661"/>
      <c r="AB585" s="1661"/>
      <c r="AC585" s="1661"/>
      <c r="AD585" s="1661"/>
      <c r="AE585" s="1661"/>
      <c r="AF585" s="1661"/>
      <c r="AG585" s="600" t="s">
        <v>973</v>
      </c>
      <c r="AH585" s="634" t="s">
        <v>361</v>
      </c>
      <c r="AI585" s="634"/>
      <c r="AJ585" s="634"/>
      <c r="AK585" s="600" t="s">
        <v>975</v>
      </c>
      <c r="AM585" s="548"/>
      <c r="AN585" s="548"/>
      <c r="AO585" s="548"/>
      <c r="AP585" s="548"/>
      <c r="AQ585" s="548"/>
      <c r="AR585" s="548"/>
      <c r="AS585" s="548"/>
      <c r="AT585" s="548"/>
      <c r="AU585" s="548"/>
      <c r="AV585" s="548"/>
      <c r="AW585" s="548"/>
      <c r="AX585" s="548"/>
      <c r="AY585" s="548"/>
      <c r="AZ585" s="548"/>
      <c r="BA585" s="548"/>
      <c r="BB585" s="548"/>
      <c r="BC585" s="548"/>
      <c r="BD585" s="548"/>
      <c r="BE585" s="548"/>
      <c r="BF585" s="548"/>
      <c r="BG585" s="548"/>
      <c r="BH585" s="548"/>
      <c r="BI585" s="548"/>
      <c r="BJ585" s="548"/>
      <c r="BK585" s="548"/>
      <c r="BL585" s="548"/>
      <c r="BM585" s="548"/>
      <c r="BN585" s="551"/>
    </row>
    <row r="586" spans="2:66" s="550" customFormat="1" ht="20.100000000000001" customHeight="1">
      <c r="B586" s="42"/>
      <c r="C586" s="612"/>
      <c r="D586" s="1661"/>
      <c r="E586" s="1661"/>
      <c r="F586" s="1661"/>
      <c r="G586" s="1661"/>
      <c r="H586" s="1661"/>
      <c r="I586" s="1661"/>
      <c r="J586" s="1661"/>
      <c r="K586" s="1661"/>
      <c r="L586" s="1661"/>
      <c r="M586" s="1661"/>
      <c r="N586" s="1661"/>
      <c r="O586" s="1661"/>
      <c r="P586" s="1661"/>
      <c r="Q586" s="1661"/>
      <c r="R586" s="1661"/>
      <c r="S586" s="1661"/>
      <c r="T586" s="1661"/>
      <c r="U586" s="1661"/>
      <c r="V586" s="1661"/>
      <c r="W586" s="1661"/>
      <c r="X586" s="1661"/>
      <c r="Y586" s="1661"/>
      <c r="Z586" s="1661"/>
      <c r="AA586" s="1661"/>
      <c r="AB586" s="1661"/>
      <c r="AC586" s="1661"/>
      <c r="AD586" s="1661"/>
      <c r="AE586" s="1661"/>
      <c r="AF586" s="1661"/>
      <c r="AG586" s="600"/>
      <c r="AH586" s="634"/>
      <c r="AI586" s="634"/>
      <c r="AJ586" s="634"/>
      <c r="AK586" s="600"/>
      <c r="AM586" s="548"/>
      <c r="AN586" s="548"/>
      <c r="AO586" s="548"/>
      <c r="AP586" s="548"/>
      <c r="AQ586" s="548"/>
      <c r="AR586" s="548"/>
      <c r="AS586" s="548"/>
      <c r="AT586" s="548"/>
      <c r="AU586" s="548"/>
      <c r="AV586" s="548"/>
      <c r="AW586" s="548"/>
      <c r="AX586" s="548"/>
      <c r="AY586" s="548"/>
      <c r="AZ586" s="548"/>
      <c r="BA586" s="548"/>
      <c r="BB586" s="548"/>
      <c r="BC586" s="548"/>
      <c r="BD586" s="548"/>
      <c r="BE586" s="548"/>
      <c r="BF586" s="548"/>
      <c r="BG586" s="548"/>
      <c r="BH586" s="548"/>
      <c r="BI586" s="548"/>
      <c r="BJ586" s="548"/>
      <c r="BK586" s="548"/>
      <c r="BL586" s="548"/>
      <c r="BM586" s="548"/>
      <c r="BN586" s="551"/>
    </row>
    <row r="587" spans="2:66" s="550" customFormat="1" ht="15" customHeight="1">
      <c r="B587" s="42"/>
      <c r="C587" s="612"/>
      <c r="D587" s="773" t="s">
        <v>1306</v>
      </c>
      <c r="E587" s="773"/>
      <c r="F587" s="773"/>
      <c r="G587" s="773"/>
      <c r="H587" s="773"/>
      <c r="I587" s="773"/>
      <c r="J587" s="773"/>
      <c r="K587" s="773"/>
      <c r="L587" s="773"/>
      <c r="M587" s="773"/>
      <c r="N587" s="773"/>
      <c r="O587" s="773"/>
      <c r="P587" s="773"/>
      <c r="Q587" s="773"/>
      <c r="R587" s="773"/>
      <c r="S587" s="773"/>
      <c r="T587" s="773"/>
      <c r="U587" s="773"/>
      <c r="V587" s="773"/>
      <c r="W587" s="773"/>
      <c r="X587" s="773"/>
      <c r="Y587" s="773"/>
      <c r="Z587" s="773"/>
      <c r="AA587" s="773"/>
      <c r="AB587" s="773"/>
      <c r="AC587" s="773"/>
      <c r="AD587" s="600"/>
      <c r="AE587" s="600"/>
      <c r="AF587" s="4"/>
      <c r="AG587" s="600" t="s">
        <v>973</v>
      </c>
      <c r="AH587" s="634" t="s">
        <v>361</v>
      </c>
      <c r="AI587" s="634"/>
      <c r="AJ587" s="634"/>
      <c r="AK587" s="600" t="s">
        <v>975</v>
      </c>
      <c r="AM587" s="548"/>
      <c r="AN587" s="548"/>
      <c r="AO587" s="548"/>
      <c r="AP587" s="548"/>
      <c r="AQ587" s="548"/>
      <c r="AR587" s="548"/>
      <c r="AS587" s="548"/>
      <c r="AT587" s="548"/>
      <c r="AU587" s="548"/>
      <c r="AV587" s="548"/>
      <c r="AW587" s="548"/>
      <c r="AX587" s="548"/>
      <c r="AY587" s="548"/>
      <c r="AZ587" s="548"/>
      <c r="BA587" s="548"/>
      <c r="BB587" s="548"/>
      <c r="BC587" s="548"/>
      <c r="BD587" s="548"/>
      <c r="BE587" s="548"/>
      <c r="BF587" s="548"/>
      <c r="BG587" s="548"/>
      <c r="BH587" s="548"/>
      <c r="BI587" s="548"/>
      <c r="BJ587" s="548"/>
      <c r="BK587" s="548"/>
      <c r="BL587" s="548"/>
      <c r="BM587" s="548"/>
      <c r="BN587" s="551"/>
    </row>
    <row r="588" spans="2:66" s="550" customFormat="1" ht="20.100000000000001" customHeight="1">
      <c r="B588" s="42"/>
      <c r="C588" s="612"/>
      <c r="D588" s="612" t="s">
        <v>1307</v>
      </c>
      <c r="E588" s="612"/>
      <c r="F588" s="612"/>
      <c r="G588" s="612"/>
      <c r="H588" s="612"/>
      <c r="I588" s="612"/>
      <c r="J588" s="612"/>
      <c r="K588" s="612"/>
      <c r="L588" s="612"/>
      <c r="M588" s="612"/>
      <c r="N588" s="612"/>
      <c r="O588" s="612"/>
      <c r="P588" s="612"/>
      <c r="Q588" s="612"/>
      <c r="R588" s="612"/>
      <c r="S588" s="612"/>
      <c r="T588" s="612"/>
      <c r="U588" s="612"/>
      <c r="V588" s="612"/>
      <c r="W588" s="612"/>
      <c r="X588" s="612"/>
      <c r="Y588" s="612"/>
      <c r="Z588" s="612"/>
      <c r="AA588" s="612"/>
      <c r="AB588" s="612"/>
      <c r="AC588" s="612"/>
      <c r="AD588" s="631"/>
      <c r="AE588" s="600"/>
      <c r="AF588" s="4"/>
      <c r="AG588" s="600" t="s">
        <v>973</v>
      </c>
      <c r="AH588" s="634" t="s">
        <v>361</v>
      </c>
      <c r="AI588" s="634"/>
      <c r="AJ588" s="634"/>
      <c r="AK588" s="600" t="s">
        <v>975</v>
      </c>
      <c r="AM588" s="548"/>
      <c r="AN588" s="548"/>
      <c r="AO588" s="548"/>
      <c r="AP588" s="548"/>
      <c r="AQ588" s="548"/>
      <c r="AR588" s="548"/>
      <c r="AS588" s="548"/>
      <c r="AT588" s="548"/>
      <c r="AU588" s="548"/>
      <c r="AV588" s="548"/>
      <c r="AW588" s="548"/>
      <c r="AX588" s="548"/>
      <c r="AY588" s="548"/>
      <c r="AZ588" s="548"/>
      <c r="BA588" s="548"/>
      <c r="BB588" s="548"/>
      <c r="BC588" s="548"/>
      <c r="BD588" s="548"/>
      <c r="BE588" s="548"/>
      <c r="BF588" s="548"/>
      <c r="BG588" s="548"/>
      <c r="BH588" s="548"/>
      <c r="BI588" s="548"/>
      <c r="BJ588" s="548"/>
      <c r="BK588" s="548"/>
      <c r="BL588" s="548"/>
      <c r="BM588" s="548"/>
      <c r="BN588" s="551"/>
    </row>
    <row r="589" spans="2:66" s="502" customFormat="1" ht="20.100000000000001" customHeight="1">
      <c r="B589" s="492"/>
      <c r="C589" s="442"/>
      <c r="D589" s="492"/>
      <c r="E589" s="492"/>
      <c r="F589" s="492"/>
      <c r="G589" s="492"/>
      <c r="H589" s="492"/>
      <c r="I589" s="492"/>
      <c r="J589" s="492"/>
      <c r="K589" s="492"/>
      <c r="L589" s="492"/>
      <c r="M589" s="492"/>
      <c r="N589" s="492"/>
      <c r="O589" s="492"/>
      <c r="P589" s="492"/>
      <c r="Q589" s="492"/>
      <c r="R589" s="492"/>
      <c r="S589" s="492"/>
      <c r="T589" s="492"/>
      <c r="U589" s="492"/>
      <c r="V589" s="492"/>
      <c r="W589" s="492"/>
      <c r="X589" s="492"/>
      <c r="Y589" s="492"/>
      <c r="Z589" s="492"/>
      <c r="AA589" s="492"/>
      <c r="AB589" s="492"/>
      <c r="AC589" s="492"/>
      <c r="AD589" s="492"/>
      <c r="AE589" s="492"/>
      <c r="AF589" s="492"/>
      <c r="AG589" s="492"/>
      <c r="AH589" s="492"/>
      <c r="AI589" s="492"/>
      <c r="AJ589" s="492"/>
      <c r="AK589" s="492"/>
    </row>
    <row r="590" spans="2:66" s="498" customFormat="1" ht="20.100000000000001" customHeight="1">
      <c r="B590" s="468" t="s">
        <v>1211</v>
      </c>
      <c r="C590" s="442"/>
      <c r="D590" s="612"/>
      <c r="E590" s="396"/>
      <c r="F590" s="396"/>
      <c r="G590" s="396"/>
      <c r="H590" s="396"/>
      <c r="I590" s="396"/>
      <c r="J590" s="396"/>
      <c r="K590" s="396"/>
      <c r="L590" s="396"/>
      <c r="M590" s="396"/>
      <c r="N590" s="396"/>
      <c r="O590" s="396"/>
      <c r="P590" s="396"/>
      <c r="Q590" s="396"/>
      <c r="R590" s="396"/>
      <c r="S590" s="396"/>
      <c r="T590" s="396"/>
      <c r="U590" s="396"/>
      <c r="V590" s="396"/>
      <c r="W590" s="396"/>
      <c r="X590" s="396"/>
      <c r="Y590" s="396"/>
      <c r="Z590" s="396"/>
      <c r="AA590" s="396"/>
      <c r="AB590" s="396"/>
      <c r="AC590" s="466"/>
      <c r="AD590" s="646"/>
      <c r="AE590" s="69"/>
      <c r="AF590" s="1378"/>
      <c r="AG590" s="1378"/>
      <c r="AH590" s="1378"/>
      <c r="AI590" s="1378"/>
      <c r="AJ590" s="1378"/>
      <c r="AK590" s="69"/>
      <c r="AL590" s="549"/>
    </row>
    <row r="591" spans="2:66" s="499" customFormat="1" ht="20.100000000000001" customHeight="1">
      <c r="B591" s="396"/>
      <c r="C591" s="464" t="s">
        <v>1073</v>
      </c>
      <c r="D591" s="464"/>
      <c r="E591" s="464"/>
      <c r="F591" s="464"/>
      <c r="G591" s="464"/>
      <c r="H591" s="464"/>
      <c r="I591" s="464"/>
      <c r="J591" s="464"/>
      <c r="K591" s="464"/>
      <c r="L591" s="464"/>
      <c r="M591" s="464"/>
      <c r="N591" s="464"/>
      <c r="O591" s="464"/>
      <c r="P591" s="464"/>
      <c r="Q591" s="464"/>
      <c r="R591" s="464"/>
      <c r="S591" s="464"/>
      <c r="T591" s="464"/>
      <c r="U591" s="464"/>
      <c r="V591" s="464"/>
      <c r="W591" s="464"/>
      <c r="X591" s="464"/>
      <c r="Y591" s="464"/>
      <c r="Z591" s="464"/>
      <c r="AA591" s="464"/>
      <c r="AB591" s="464"/>
      <c r="AC591" s="464"/>
      <c r="AD591" s="464"/>
      <c r="AE591" s="464"/>
      <c r="AF591" s="464"/>
      <c r="AG591" s="464"/>
      <c r="AH591" s="464"/>
      <c r="AI591" s="464"/>
      <c r="AJ591" s="464"/>
      <c r="AK591" s="464"/>
    </row>
    <row r="592" spans="2:66" s="499" customFormat="1" ht="20.100000000000001" customHeight="1">
      <c r="B592" s="396"/>
      <c r="C592" s="614" t="s">
        <v>1056</v>
      </c>
      <c r="D592" s="615"/>
      <c r="E592" s="615"/>
      <c r="F592" s="615"/>
      <c r="G592" s="615"/>
      <c r="H592" s="615"/>
      <c r="I592" s="615"/>
      <c r="J592" s="615"/>
      <c r="K592" s="615"/>
      <c r="L592" s="615"/>
      <c r="M592" s="616"/>
      <c r="N592" s="1379" t="s">
        <v>1074</v>
      </c>
      <c r="O592" s="1380"/>
      <c r="P592" s="614" t="s">
        <v>1069</v>
      </c>
      <c r="Q592" s="615"/>
      <c r="R592" s="615"/>
      <c r="S592" s="615"/>
      <c r="T592" s="615"/>
      <c r="U592" s="615"/>
      <c r="V592" s="615"/>
      <c r="W592" s="615"/>
      <c r="X592" s="615"/>
      <c r="Y592" s="615"/>
      <c r="Z592" s="615"/>
      <c r="AA592" s="615"/>
      <c r="AB592" s="615"/>
      <c r="AC592" s="615"/>
      <c r="AD592" s="615"/>
      <c r="AE592" s="615"/>
      <c r="AF592" s="615"/>
      <c r="AG592" s="615"/>
      <c r="AH592" s="615"/>
      <c r="AI592" s="615"/>
      <c r="AJ592" s="615"/>
      <c r="AK592" s="616"/>
    </row>
    <row r="593" spans="2:66" s="499" customFormat="1" ht="20.100000000000001" customHeight="1">
      <c r="B593" s="396"/>
      <c r="C593" s="1397" t="s">
        <v>1075</v>
      </c>
      <c r="D593" s="402" t="s">
        <v>1076</v>
      </c>
      <c r="E593" s="561"/>
      <c r="F593" s="561"/>
      <c r="G593" s="561"/>
      <c r="H593" s="561"/>
      <c r="I593" s="561"/>
      <c r="J593" s="561"/>
      <c r="K593" s="561"/>
      <c r="L593" s="561"/>
      <c r="M593" s="403"/>
      <c r="N593" s="808" t="s">
        <v>360</v>
      </c>
      <c r="O593" s="808"/>
      <c r="P593" s="647" t="s">
        <v>1077</v>
      </c>
      <c r="Q593" s="647"/>
      <c r="R593" s="647"/>
      <c r="S593" s="1396"/>
      <c r="T593" s="1396"/>
      <c r="U593" s="1396"/>
      <c r="V593" s="1396"/>
      <c r="W593" s="1396"/>
      <c r="X593" s="1396"/>
      <c r="Y593" s="1396"/>
      <c r="Z593" s="1396"/>
      <c r="AA593" s="1396"/>
      <c r="AB593" s="1396"/>
      <c r="AC593" s="1396"/>
      <c r="AD593" s="1396"/>
      <c r="AE593" s="1396"/>
      <c r="AF593" s="1396"/>
      <c r="AG593" s="1396"/>
      <c r="AH593" s="1396"/>
      <c r="AI593" s="1396"/>
      <c r="AJ593" s="1396"/>
      <c r="AK593" s="1396"/>
    </row>
    <row r="594" spans="2:66" s="499" customFormat="1" ht="20.100000000000001" customHeight="1">
      <c r="B594" s="396"/>
      <c r="C594" s="1398"/>
      <c r="D594" s="402" t="s">
        <v>1078</v>
      </c>
      <c r="E594" s="561"/>
      <c r="F594" s="561"/>
      <c r="G594" s="561"/>
      <c r="H594" s="561"/>
      <c r="I594" s="561"/>
      <c r="J594" s="561"/>
      <c r="K594" s="561"/>
      <c r="L594" s="561"/>
      <c r="M594" s="403"/>
      <c r="N594" s="808" t="s">
        <v>360</v>
      </c>
      <c r="O594" s="808"/>
      <c r="P594" s="647" t="s">
        <v>1070</v>
      </c>
      <c r="Q594" s="647"/>
      <c r="R594" s="647"/>
      <c r="S594" s="1396"/>
      <c r="T594" s="1396"/>
      <c r="U594" s="1396"/>
      <c r="V594" s="1396"/>
      <c r="W594" s="1396"/>
      <c r="X594" s="1396"/>
      <c r="Y594" s="647" t="s">
        <v>1071</v>
      </c>
      <c r="Z594" s="647"/>
      <c r="AA594" s="647"/>
      <c r="AB594" s="1396"/>
      <c r="AC594" s="1396"/>
      <c r="AD594" s="1396"/>
      <c r="AE594" s="1396"/>
      <c r="AF594" s="1396"/>
      <c r="AG594" s="1396"/>
      <c r="AH594" s="1396"/>
      <c r="AI594" s="1396"/>
      <c r="AJ594" s="1396"/>
      <c r="AK594" s="1396"/>
    </row>
    <row r="595" spans="2:66" s="499" customFormat="1" ht="20.100000000000001" customHeight="1">
      <c r="B595" s="396"/>
      <c r="C595" s="1398"/>
      <c r="D595" s="402" t="s">
        <v>1079</v>
      </c>
      <c r="E595" s="561"/>
      <c r="F595" s="561"/>
      <c r="G595" s="561"/>
      <c r="H595" s="561"/>
      <c r="I595" s="561"/>
      <c r="J595" s="561"/>
      <c r="K595" s="561"/>
      <c r="L595" s="561"/>
      <c r="M595" s="403"/>
      <c r="N595" s="808" t="s">
        <v>360</v>
      </c>
      <c r="O595" s="808"/>
      <c r="P595" s="647" t="s">
        <v>1070</v>
      </c>
      <c r="Q595" s="647"/>
      <c r="R595" s="647"/>
      <c r="S595" s="1396"/>
      <c r="T595" s="1396"/>
      <c r="U595" s="1396"/>
      <c r="V595" s="1396"/>
      <c r="W595" s="1396"/>
      <c r="X595" s="1396"/>
      <c r="Y595" s="647" t="s">
        <v>1071</v>
      </c>
      <c r="Z595" s="647"/>
      <c r="AA595" s="647"/>
      <c r="AB595" s="1396"/>
      <c r="AC595" s="1396"/>
      <c r="AD595" s="1396"/>
      <c r="AE595" s="1396"/>
      <c r="AF595" s="1396"/>
      <c r="AG595" s="1396"/>
      <c r="AH595" s="1396"/>
      <c r="AI595" s="1396"/>
      <c r="AJ595" s="1396"/>
      <c r="AK595" s="1396"/>
    </row>
    <row r="596" spans="2:66" s="499" customFormat="1" ht="20.100000000000001" customHeight="1">
      <c r="B596" s="396"/>
      <c r="C596" s="1398"/>
      <c r="D596" s="1396" t="s">
        <v>1080</v>
      </c>
      <c r="E596" s="1396"/>
      <c r="F596" s="1396"/>
      <c r="G596" s="1396"/>
      <c r="H596" s="1396"/>
      <c r="I596" s="1396"/>
      <c r="J596" s="1396"/>
      <c r="K596" s="1396"/>
      <c r="L596" s="1396"/>
      <c r="M596" s="1396"/>
      <c r="N596" s="808" t="s">
        <v>360</v>
      </c>
      <c r="O596" s="808"/>
      <c r="P596" s="647" t="s">
        <v>1070</v>
      </c>
      <c r="Q596" s="647"/>
      <c r="R596" s="647"/>
      <c r="S596" s="1396"/>
      <c r="T596" s="1396"/>
      <c r="U596" s="1396"/>
      <c r="V596" s="1396"/>
      <c r="W596" s="1396"/>
      <c r="X596" s="1396"/>
      <c r="Y596" s="647" t="s">
        <v>1071</v>
      </c>
      <c r="Z596" s="647"/>
      <c r="AA596" s="647"/>
      <c r="AB596" s="1396"/>
      <c r="AC596" s="1396"/>
      <c r="AD596" s="1396"/>
      <c r="AE596" s="1396"/>
      <c r="AF596" s="1396"/>
      <c r="AG596" s="1396"/>
      <c r="AH596" s="1396"/>
      <c r="AI596" s="1396"/>
      <c r="AJ596" s="1396"/>
      <c r="AK596" s="1396"/>
    </row>
    <row r="597" spans="2:66" s="499" customFormat="1" ht="20.100000000000001" customHeight="1">
      <c r="B597" s="396"/>
      <c r="C597" s="1398"/>
      <c r="D597" s="1396"/>
      <c r="E597" s="1396"/>
      <c r="F597" s="1396"/>
      <c r="G597" s="1396"/>
      <c r="H597" s="1396"/>
      <c r="I597" s="1396"/>
      <c r="J597" s="1396"/>
      <c r="K597" s="1396"/>
      <c r="L597" s="1396"/>
      <c r="M597" s="1396"/>
      <c r="N597" s="808"/>
      <c r="O597" s="808"/>
      <c r="P597" s="647" t="s">
        <v>1070</v>
      </c>
      <c r="Q597" s="647"/>
      <c r="R597" s="647"/>
      <c r="S597" s="1396"/>
      <c r="T597" s="1396"/>
      <c r="U597" s="1396"/>
      <c r="V597" s="1396"/>
      <c r="W597" s="1396"/>
      <c r="X597" s="1396"/>
      <c r="Y597" s="647" t="s">
        <v>1071</v>
      </c>
      <c r="Z597" s="647"/>
      <c r="AA597" s="647"/>
      <c r="AB597" s="1396"/>
      <c r="AC597" s="1396"/>
      <c r="AD597" s="1396"/>
      <c r="AE597" s="1396"/>
      <c r="AF597" s="1396"/>
      <c r="AG597" s="1396"/>
      <c r="AH597" s="1396"/>
      <c r="AI597" s="1396"/>
      <c r="AJ597" s="1396"/>
      <c r="AK597" s="1396"/>
    </row>
    <row r="598" spans="2:66" s="499" customFormat="1" ht="20.100000000000001" customHeight="1">
      <c r="B598" s="396"/>
      <c r="C598" s="1398"/>
      <c r="D598" s="1396"/>
      <c r="E598" s="1396"/>
      <c r="F598" s="1396"/>
      <c r="G598" s="1396"/>
      <c r="H598" s="1396"/>
      <c r="I598" s="1396"/>
      <c r="J598" s="1396"/>
      <c r="K598" s="1396"/>
      <c r="L598" s="1396"/>
      <c r="M598" s="1396"/>
      <c r="N598" s="808"/>
      <c r="O598" s="808"/>
      <c r="P598" s="647" t="s">
        <v>1070</v>
      </c>
      <c r="Q598" s="647"/>
      <c r="R598" s="647"/>
      <c r="S598" s="1396"/>
      <c r="T598" s="1396"/>
      <c r="U598" s="1396"/>
      <c r="V598" s="1396"/>
      <c r="W598" s="1396"/>
      <c r="X598" s="1396"/>
      <c r="Y598" s="647" t="s">
        <v>1071</v>
      </c>
      <c r="Z598" s="647"/>
      <c r="AA598" s="647"/>
      <c r="AB598" s="1396"/>
      <c r="AC598" s="1396"/>
      <c r="AD598" s="1396"/>
      <c r="AE598" s="1396"/>
      <c r="AF598" s="1396"/>
      <c r="AG598" s="1396"/>
      <c r="AH598" s="1396"/>
      <c r="AI598" s="1396"/>
      <c r="AJ598" s="1396"/>
      <c r="AK598" s="1396"/>
    </row>
    <row r="599" spans="2:66" s="499" customFormat="1" ht="20.100000000000001" customHeight="1">
      <c r="B599" s="396"/>
      <c r="C599" s="1398"/>
      <c r="D599" s="1376" t="s">
        <v>1081</v>
      </c>
      <c r="E599" s="1376"/>
      <c r="F599" s="1376"/>
      <c r="G599" s="1376"/>
      <c r="H599" s="1376"/>
      <c r="I599" s="1376"/>
      <c r="J599" s="1376"/>
      <c r="K599" s="1376"/>
      <c r="L599" s="1376"/>
      <c r="M599" s="1376"/>
      <c r="N599" s="808" t="s">
        <v>360</v>
      </c>
      <c r="O599" s="808"/>
      <c r="P599" s="402" t="s">
        <v>1082</v>
      </c>
      <c r="Q599" s="561"/>
      <c r="R599" s="561"/>
      <c r="S599" s="561"/>
      <c r="T599" s="561"/>
      <c r="U599" s="561"/>
      <c r="V599" s="403"/>
      <c r="W599" s="808" t="s">
        <v>360</v>
      </c>
      <c r="X599" s="808"/>
      <c r="Y599" s="402" t="s">
        <v>1083</v>
      </c>
      <c r="Z599" s="561"/>
      <c r="AA599" s="561"/>
      <c r="AB599" s="561"/>
      <c r="AC599" s="561"/>
      <c r="AD599" s="561"/>
      <c r="AE599" s="561"/>
      <c r="AF599" s="561"/>
      <c r="AG599" s="561"/>
      <c r="AH599" s="561"/>
      <c r="AI599" s="403"/>
      <c r="AJ599" s="808" t="s">
        <v>360</v>
      </c>
      <c r="AK599" s="808"/>
    </row>
    <row r="600" spans="2:66" s="499" customFormat="1" ht="20.100000000000001" customHeight="1">
      <c r="B600" s="396"/>
      <c r="C600" s="1398"/>
      <c r="D600" s="1376"/>
      <c r="E600" s="1376"/>
      <c r="F600" s="1376"/>
      <c r="G600" s="1376"/>
      <c r="H600" s="1376"/>
      <c r="I600" s="1376"/>
      <c r="J600" s="1376"/>
      <c r="K600" s="1376"/>
      <c r="L600" s="1376"/>
      <c r="M600" s="1376"/>
      <c r="N600" s="808"/>
      <c r="O600" s="808"/>
      <c r="P600" s="402" t="s">
        <v>1084</v>
      </c>
      <c r="Q600" s="561"/>
      <c r="R600" s="561"/>
      <c r="S600" s="561"/>
      <c r="T600" s="561"/>
      <c r="U600" s="561"/>
      <c r="V600" s="403"/>
      <c r="W600" s="808" t="s">
        <v>360</v>
      </c>
      <c r="X600" s="808"/>
      <c r="Y600" s="648" t="s">
        <v>1064</v>
      </c>
      <c r="Z600" s="402"/>
      <c r="AA600" s="605" t="s">
        <v>1085</v>
      </c>
      <c r="AB600" s="800"/>
      <c r="AC600" s="800"/>
      <c r="AD600" s="800"/>
      <c r="AE600" s="800"/>
      <c r="AF600" s="800"/>
      <c r="AG600" s="800"/>
      <c r="AH600" s="800"/>
      <c r="AI600" s="800"/>
      <c r="AJ600" s="800"/>
      <c r="AK600" s="606" t="s">
        <v>1066</v>
      </c>
    </row>
    <row r="601" spans="2:66" s="499" customFormat="1" ht="20.100000000000001" customHeight="1">
      <c r="B601" s="396"/>
      <c r="C601" s="1418" t="s">
        <v>1276</v>
      </c>
      <c r="D601" s="1419" t="s">
        <v>1086</v>
      </c>
      <c r="E601" s="1419"/>
      <c r="F601" s="1419"/>
      <c r="G601" s="1419"/>
      <c r="H601" s="1419"/>
      <c r="I601" s="1419"/>
      <c r="J601" s="1419"/>
      <c r="K601" s="1419"/>
      <c r="L601" s="1419"/>
      <c r="M601" s="1419"/>
      <c r="N601" s="723"/>
      <c r="O601" s="724" t="s">
        <v>1087</v>
      </c>
      <c r="P601" s="1419" t="s">
        <v>1088</v>
      </c>
      <c r="Q601" s="1419"/>
      <c r="R601" s="1419"/>
      <c r="S601" s="1419"/>
      <c r="T601" s="1419"/>
      <c r="U601" s="1419"/>
      <c r="V601" s="1419"/>
      <c r="W601" s="1419"/>
      <c r="X601" s="808" t="s">
        <v>360</v>
      </c>
      <c r="Y601" s="808"/>
      <c r="Z601" s="808"/>
      <c r="AA601" s="798"/>
      <c r="AB601" s="798"/>
      <c r="AC601" s="798"/>
      <c r="AD601" s="798"/>
      <c r="AE601" s="798"/>
      <c r="AF601" s="798"/>
      <c r="AG601" s="798"/>
      <c r="AH601" s="798"/>
      <c r="AI601" s="798"/>
      <c r="AJ601" s="798"/>
      <c r="AK601" s="798"/>
    </row>
    <row r="602" spans="2:66" s="499" customFormat="1" ht="36" customHeight="1">
      <c r="B602" s="396"/>
      <c r="C602" s="1418"/>
      <c r="D602" s="1396" t="s">
        <v>1089</v>
      </c>
      <c r="E602" s="1396"/>
      <c r="F602" s="1396"/>
      <c r="G602" s="1396"/>
      <c r="H602" s="1396"/>
      <c r="I602" s="1396"/>
      <c r="J602" s="1396"/>
      <c r="K602" s="1396"/>
      <c r="L602" s="1396"/>
      <c r="M602" s="1396"/>
      <c r="N602" s="808" t="s">
        <v>360</v>
      </c>
      <c r="O602" s="808"/>
      <c r="P602" s="1336" t="s">
        <v>1072</v>
      </c>
      <c r="Q602" s="1336"/>
      <c r="R602" s="1336"/>
      <c r="S602" s="1336"/>
      <c r="T602" s="1336"/>
      <c r="U602" s="1336"/>
      <c r="V602" s="1336"/>
      <c r="W602" s="1336"/>
      <c r="X602" s="1336"/>
      <c r="Y602" s="1336"/>
      <c r="Z602" s="1336"/>
      <c r="AA602" s="1336"/>
      <c r="AB602" s="1336"/>
      <c r="AC602" s="1336"/>
      <c r="AD602" s="1336"/>
      <c r="AE602" s="1336"/>
      <c r="AF602" s="1336"/>
      <c r="AG602" s="1336"/>
      <c r="AH602" s="1336"/>
      <c r="AI602" s="1336"/>
      <c r="AJ602" s="1336"/>
      <c r="AK602" s="1336"/>
    </row>
    <row r="603" spans="2:66" s="500" customFormat="1" ht="14.1" customHeight="1">
      <c r="B603" s="442"/>
      <c r="C603" s="442" t="s">
        <v>1090</v>
      </c>
      <c r="D603" s="442"/>
      <c r="E603" s="442"/>
      <c r="F603" s="442"/>
      <c r="G603" s="442"/>
      <c r="H603" s="442"/>
      <c r="I603" s="442"/>
      <c r="J603" s="442"/>
      <c r="K603" s="442"/>
      <c r="L603" s="442"/>
      <c r="M603" s="442"/>
      <c r="N603" s="442"/>
      <c r="O603" s="442"/>
      <c r="P603" s="442"/>
      <c r="Q603" s="442"/>
      <c r="R603" s="442"/>
      <c r="S603" s="442"/>
      <c r="T603" s="442"/>
      <c r="U603" s="442"/>
      <c r="V603" s="442"/>
      <c r="W603" s="442"/>
      <c r="X603" s="442"/>
      <c r="Y603" s="442"/>
      <c r="Z603" s="442"/>
      <c r="AA603" s="442"/>
      <c r="AB603" s="442"/>
      <c r="AC603" s="442"/>
      <c r="AD603" s="442"/>
      <c r="AE603" s="442"/>
      <c r="AF603" s="442"/>
      <c r="AG603" s="442"/>
      <c r="AH603" s="442"/>
      <c r="AI603" s="442"/>
      <c r="AJ603" s="442"/>
      <c r="AK603" s="442"/>
    </row>
    <row r="604" spans="2:66" s="500" customFormat="1" ht="14.1" customHeight="1">
      <c r="B604" s="442"/>
      <c r="C604" s="442" t="s">
        <v>1091</v>
      </c>
      <c r="D604" s="442"/>
      <c r="E604" s="442"/>
      <c r="F604" s="442"/>
      <c r="G604" s="442"/>
      <c r="H604" s="442"/>
      <c r="I604" s="442"/>
      <c r="J604" s="442"/>
      <c r="K604" s="442"/>
      <c r="L604" s="442"/>
      <c r="M604" s="442"/>
      <c r="N604" s="442"/>
      <c r="O604" s="442"/>
      <c r="P604" s="442"/>
      <c r="Q604" s="442"/>
      <c r="R604" s="442"/>
      <c r="S604" s="442"/>
      <c r="T604" s="442"/>
      <c r="U604" s="442"/>
      <c r="V604" s="442"/>
      <c r="W604" s="442"/>
      <c r="X604" s="442"/>
      <c r="Y604" s="442"/>
      <c r="Z604" s="442"/>
      <c r="AA604" s="442"/>
      <c r="AB604" s="442"/>
      <c r="AC604" s="442"/>
      <c r="AD604" s="442"/>
      <c r="AE604" s="442"/>
      <c r="AF604" s="442"/>
      <c r="AG604" s="442"/>
      <c r="AH604" s="442"/>
      <c r="AI604" s="442"/>
      <c r="AJ604" s="442"/>
      <c r="AK604" s="442"/>
    </row>
    <row r="605" spans="2:66" s="498" customFormat="1" ht="20.100000000000001" customHeight="1">
      <c r="B605" s="464"/>
      <c r="C605" s="396"/>
      <c r="D605" s="396"/>
      <c r="E605" s="396"/>
      <c r="F605" s="396"/>
      <c r="G605" s="396"/>
      <c r="H605" s="396"/>
      <c r="I605" s="396"/>
      <c r="J605" s="396"/>
      <c r="K605" s="396"/>
      <c r="L605" s="396"/>
      <c r="M605" s="396"/>
      <c r="N605" s="396"/>
      <c r="O605" s="396"/>
      <c r="P605" s="396"/>
      <c r="Q605" s="396"/>
      <c r="R605" s="396"/>
      <c r="S605" s="396"/>
      <c r="T605" s="396"/>
      <c r="U605" s="396"/>
      <c r="V605" s="396"/>
      <c r="W605" s="396"/>
      <c r="X605" s="396"/>
      <c r="Y605" s="396"/>
      <c r="Z605" s="396"/>
      <c r="AA605" s="396"/>
      <c r="AB605" s="396"/>
      <c r="AC605" s="396"/>
      <c r="AD605" s="396"/>
      <c r="AE605" s="396"/>
      <c r="AF605" s="396"/>
      <c r="AG605" s="396"/>
      <c r="AH605" s="396"/>
      <c r="AI605" s="396"/>
      <c r="AJ605" s="396"/>
      <c r="AK605" s="396"/>
    </row>
    <row r="606" spans="2:66" s="499" customFormat="1" ht="20.100000000000001" customHeight="1">
      <c r="B606" s="396"/>
      <c r="C606" s="464" t="s">
        <v>1092</v>
      </c>
      <c r="D606" s="464"/>
      <c r="E606" s="464"/>
      <c r="F606" s="464"/>
      <c r="G606" s="464"/>
      <c r="H606" s="464"/>
      <c r="I606" s="464"/>
      <c r="J606" s="464"/>
      <c r="K606" s="464"/>
      <c r="L606" s="464"/>
      <c r="M606" s="464"/>
      <c r="N606" s="464"/>
      <c r="O606" s="464"/>
      <c r="P606" s="464"/>
      <c r="Q606" s="464"/>
      <c r="R606" s="464"/>
      <c r="S606" s="464"/>
      <c r="T606" s="464"/>
      <c r="U606" s="464"/>
      <c r="V606" s="464"/>
      <c r="W606" s="464"/>
      <c r="X606" s="464"/>
      <c r="Y606" s="464"/>
      <c r="Z606" s="464"/>
      <c r="AA606" s="464"/>
      <c r="AB606" s="464"/>
      <c r="AC606" s="464"/>
      <c r="AD606" s="464"/>
      <c r="AE606" s="464"/>
      <c r="AF606" s="464"/>
      <c r="AG606" s="464"/>
      <c r="AH606" s="464"/>
      <c r="AI606" s="464"/>
      <c r="AJ606" s="464"/>
      <c r="AK606" s="464"/>
    </row>
    <row r="607" spans="2:66" s="550" customFormat="1" ht="15" customHeight="1">
      <c r="B607" s="42"/>
      <c r="C607" s="612"/>
      <c r="D607" s="1661" t="s">
        <v>1249</v>
      </c>
      <c r="E607" s="1661"/>
      <c r="F607" s="1661"/>
      <c r="G607" s="1661"/>
      <c r="H607" s="1661"/>
      <c r="I607" s="1661"/>
      <c r="J607" s="1661"/>
      <c r="K607" s="1661"/>
      <c r="L607" s="1661"/>
      <c r="M607" s="1661"/>
      <c r="N607" s="1661"/>
      <c r="O607" s="1661"/>
      <c r="P607" s="1661"/>
      <c r="Q607" s="1661"/>
      <c r="R607" s="1661"/>
      <c r="S607" s="1661"/>
      <c r="T607" s="1661"/>
      <c r="U607" s="1661"/>
      <c r="V607" s="1661"/>
      <c r="W607" s="1661"/>
      <c r="X607" s="1661"/>
      <c r="Y607" s="1661"/>
      <c r="Z607" s="1661"/>
      <c r="AA607" s="1661"/>
      <c r="AB607" s="1661"/>
      <c r="AC607" s="1661"/>
      <c r="AD607" s="600"/>
      <c r="AE607" s="600"/>
      <c r="AF607" s="4"/>
      <c r="AG607" s="600" t="s">
        <v>973</v>
      </c>
      <c r="AH607" s="634" t="s">
        <v>361</v>
      </c>
      <c r="AI607" s="634"/>
      <c r="AJ607" s="634"/>
      <c r="AK607" s="600" t="s">
        <v>975</v>
      </c>
      <c r="AM607" s="548"/>
      <c r="AN607" s="548"/>
      <c r="AO607" s="548"/>
      <c r="AP607" s="548"/>
      <c r="AQ607" s="548"/>
      <c r="AR607" s="548"/>
      <c r="AS607" s="548"/>
      <c r="AT607" s="548"/>
      <c r="AU607" s="548"/>
      <c r="AV607" s="548"/>
      <c r="AW607" s="548"/>
      <c r="AX607" s="548"/>
      <c r="AY607" s="548"/>
      <c r="AZ607" s="548"/>
      <c r="BA607" s="548"/>
      <c r="BB607" s="548"/>
      <c r="BC607" s="548"/>
      <c r="BD607" s="548"/>
      <c r="BE607" s="548"/>
      <c r="BF607" s="548"/>
      <c r="BG607" s="548"/>
      <c r="BH607" s="548"/>
      <c r="BI607" s="548"/>
      <c r="BJ607" s="548"/>
      <c r="BK607" s="548"/>
      <c r="BL607" s="548"/>
      <c r="BM607" s="548"/>
      <c r="BN607" s="551"/>
    </row>
    <row r="608" spans="2:66" s="500" customFormat="1" ht="14.1" customHeight="1">
      <c r="B608" s="442"/>
      <c r="C608" s="442"/>
      <c r="D608" s="1661"/>
      <c r="E608" s="1661"/>
      <c r="F608" s="1661"/>
      <c r="G608" s="1661"/>
      <c r="H608" s="1661"/>
      <c r="I608" s="1661"/>
      <c r="J608" s="1661"/>
      <c r="K608" s="1661"/>
      <c r="L608" s="1661"/>
      <c r="M608" s="1661"/>
      <c r="N608" s="1661"/>
      <c r="O608" s="1661"/>
      <c r="P608" s="1661"/>
      <c r="Q608" s="1661"/>
      <c r="R608" s="1661"/>
      <c r="S608" s="1661"/>
      <c r="T608" s="1661"/>
      <c r="U608" s="1661"/>
      <c r="V608" s="1661"/>
      <c r="W608" s="1661"/>
      <c r="X608" s="1661"/>
      <c r="Y608" s="1661"/>
      <c r="Z608" s="1661"/>
      <c r="AA608" s="1661"/>
      <c r="AB608" s="1661"/>
      <c r="AC608" s="1661"/>
      <c r="AD608" s="442"/>
      <c r="AE608" s="442"/>
      <c r="AF608" s="442"/>
      <c r="AG608" s="442"/>
      <c r="AH608" s="442"/>
      <c r="AI608" s="442"/>
      <c r="AJ608" s="442"/>
      <c r="AK608" s="442"/>
    </row>
    <row r="609" spans="2:132" s="500" customFormat="1" ht="14.1" customHeight="1">
      <c r="B609" s="442"/>
      <c r="C609" s="442"/>
      <c r="D609" s="600"/>
      <c r="E609" s="600"/>
      <c r="F609" s="600"/>
      <c r="G609" s="600"/>
      <c r="H609" s="600"/>
      <c r="I609" s="600"/>
      <c r="J609" s="600"/>
      <c r="K609" s="600"/>
      <c r="L609" s="600"/>
      <c r="M609" s="600"/>
      <c r="N609" s="600"/>
      <c r="O609" s="600"/>
      <c r="P609" s="600"/>
      <c r="Q609" s="600"/>
      <c r="R609" s="600"/>
      <c r="S609" s="600"/>
      <c r="T609" s="600"/>
      <c r="U609" s="600"/>
      <c r="V609" s="600"/>
      <c r="W609" s="600"/>
      <c r="X609" s="600"/>
      <c r="Y609" s="600"/>
      <c r="Z609" s="600"/>
      <c r="AA609" s="600"/>
      <c r="AB609" s="600"/>
      <c r="AC609" s="600"/>
      <c r="AD609" s="442"/>
      <c r="AE609" s="442"/>
      <c r="AF609" s="442"/>
      <c r="AG609" s="442"/>
      <c r="AH609" s="442"/>
      <c r="AI609" s="442"/>
      <c r="AJ609" s="442"/>
      <c r="AK609" s="442"/>
    </row>
    <row r="610" spans="2:132" s="499" customFormat="1" ht="20.100000000000001" customHeight="1">
      <c r="B610" s="396"/>
      <c r="C610" s="464" t="s">
        <v>1093</v>
      </c>
      <c r="D610" s="649"/>
      <c r="E610" s="649"/>
      <c r="F610" s="649"/>
      <c r="G610" s="649"/>
      <c r="H610" s="649"/>
      <c r="I610" s="649"/>
      <c r="J610" s="649"/>
      <c r="K610" s="649"/>
      <c r="L610" s="649"/>
      <c r="M610" s="649"/>
      <c r="N610" s="649"/>
      <c r="O610" s="649"/>
      <c r="P610" s="649"/>
      <c r="Q610" s="649"/>
      <c r="R610" s="649"/>
      <c r="S610" s="649"/>
      <c r="T610" s="649"/>
      <c r="U610" s="649"/>
      <c r="V610" s="649"/>
      <c r="W610" s="649"/>
      <c r="X610" s="649"/>
      <c r="Y610" s="649"/>
      <c r="Z610" s="649"/>
      <c r="AA610" s="649"/>
      <c r="AB610" s="649"/>
      <c r="AC610" s="649"/>
      <c r="AD610" s="649"/>
      <c r="AE610" s="649"/>
      <c r="AF610" s="464"/>
      <c r="AG610" s="464"/>
      <c r="AH610" s="464"/>
      <c r="AI610" s="464"/>
      <c r="AJ610" s="464"/>
      <c r="AK610" s="464"/>
    </row>
    <row r="611" spans="2:132" s="550" customFormat="1" ht="15" customHeight="1">
      <c r="B611" s="42"/>
      <c r="C611" s="612"/>
      <c r="D611" s="1463" t="s">
        <v>1250</v>
      </c>
      <c r="E611" s="1463"/>
      <c r="F611" s="1463"/>
      <c r="G611" s="1463"/>
      <c r="H611" s="1463"/>
      <c r="I611" s="1463"/>
      <c r="J611" s="1463"/>
      <c r="K611" s="1463"/>
      <c r="L611" s="1463"/>
      <c r="M611" s="1463"/>
      <c r="N611" s="1463"/>
      <c r="O611" s="1463"/>
      <c r="P611" s="1463"/>
      <c r="Q611" s="1463"/>
      <c r="R611" s="1463"/>
      <c r="S611" s="1463"/>
      <c r="T611" s="1463"/>
      <c r="U611" s="1463"/>
      <c r="V611" s="1463"/>
      <c r="W611" s="1463"/>
      <c r="X611" s="1463"/>
      <c r="Y611" s="1463"/>
      <c r="Z611" s="1463"/>
      <c r="AA611" s="1463"/>
      <c r="AB611" s="1463"/>
      <c r="AC611" s="1463"/>
      <c r="AD611" s="1463"/>
      <c r="AE611" s="1463"/>
      <c r="AF611" s="4"/>
      <c r="AG611" s="600" t="s">
        <v>973</v>
      </c>
      <c r="AH611" s="634" t="s">
        <v>361</v>
      </c>
      <c r="AI611" s="634"/>
      <c r="AJ611" s="634"/>
      <c r="AK611" s="600" t="s">
        <v>975</v>
      </c>
      <c r="AM611" s="548"/>
      <c r="AN611" s="548"/>
      <c r="AO611" s="548"/>
      <c r="AP611" s="548"/>
      <c r="AQ611" s="548"/>
      <c r="AR611" s="548"/>
      <c r="AS611" s="548"/>
      <c r="AT611" s="548"/>
      <c r="AU611" s="548"/>
      <c r="AV611" s="548"/>
      <c r="AW611" s="548"/>
      <c r="AX611" s="548"/>
      <c r="AY611" s="548"/>
      <c r="AZ611" s="548"/>
      <c r="BA611" s="548"/>
      <c r="BB611" s="548"/>
      <c r="BC611" s="548"/>
      <c r="BD611" s="548"/>
      <c r="BE611" s="548"/>
      <c r="BF611" s="548"/>
      <c r="BG611" s="548"/>
      <c r="BH611" s="548"/>
      <c r="BI611" s="548"/>
      <c r="BJ611" s="548"/>
      <c r="BK611" s="548"/>
      <c r="BL611" s="548"/>
      <c r="BM611" s="548"/>
      <c r="BN611" s="551"/>
    </row>
    <row r="612" spans="2:132" s="500" customFormat="1" ht="14.1" customHeight="1">
      <c r="B612" s="442"/>
      <c r="C612" s="442" t="s">
        <v>1212</v>
      </c>
      <c r="D612" s="600"/>
      <c r="E612" s="600"/>
      <c r="F612" s="600"/>
      <c r="G612" s="600"/>
      <c r="H612" s="600"/>
      <c r="I612" s="600"/>
      <c r="J612" s="600"/>
      <c r="K612" s="600"/>
      <c r="L612" s="600"/>
      <c r="M612" s="600"/>
      <c r="N612" s="600"/>
      <c r="O612" s="600"/>
      <c r="P612" s="600"/>
      <c r="Q612" s="600"/>
      <c r="R612" s="600"/>
      <c r="S612" s="600"/>
      <c r="T612" s="600"/>
      <c r="U612" s="600"/>
      <c r="V612" s="600"/>
      <c r="W612" s="600"/>
      <c r="X612" s="600"/>
      <c r="Y612" s="600"/>
      <c r="Z612" s="600"/>
      <c r="AA612" s="600"/>
      <c r="AB612" s="600"/>
      <c r="AC612" s="600"/>
      <c r="AD612" s="442"/>
      <c r="AE612" s="442"/>
      <c r="AF612" s="442"/>
      <c r="AG612" s="442"/>
      <c r="AH612" s="442"/>
      <c r="AI612" s="442"/>
      <c r="AJ612" s="442"/>
      <c r="AK612" s="442"/>
    </row>
    <row r="613" spans="2:132" s="500" customFormat="1" ht="14.1" customHeight="1">
      <c r="B613" s="442"/>
      <c r="C613" s="650"/>
      <c r="D613" s="650"/>
      <c r="E613" s="650"/>
      <c r="F613" s="650"/>
      <c r="G613" s="650"/>
      <c r="H613" s="650"/>
      <c r="I613" s="596"/>
      <c r="J613" s="596"/>
      <c r="K613" s="651"/>
      <c r="L613" s="651"/>
      <c r="M613" s="651"/>
      <c r="N613" s="651"/>
      <c r="O613" s="651"/>
      <c r="P613" s="651"/>
      <c r="Q613" s="651"/>
      <c r="R613" s="651"/>
      <c r="S613" s="651"/>
      <c r="T613" s="651"/>
      <c r="U613" s="651"/>
      <c r="V613" s="651"/>
      <c r="W613" s="651"/>
      <c r="X613" s="651"/>
      <c r="Y613" s="651"/>
      <c r="Z613" s="651"/>
      <c r="AA613" s="651"/>
      <c r="AB613" s="651"/>
      <c r="AC613" s="651"/>
      <c r="AD613" s="651"/>
      <c r="AE613" s="651"/>
      <c r="AF613" s="651"/>
      <c r="AG613" s="651"/>
      <c r="AH613" s="651"/>
      <c r="AI613" s="651"/>
      <c r="AJ613" s="651"/>
      <c r="AK613" s="651"/>
    </row>
    <row r="614" spans="2:132" s="293" customFormat="1" ht="20.100000000000001" customHeight="1">
      <c r="B614" s="505" t="s">
        <v>1325</v>
      </c>
      <c r="C614" s="476"/>
      <c r="D614" s="476"/>
      <c r="E614" s="476"/>
      <c r="F614" s="476"/>
      <c r="G614" s="476"/>
      <c r="H614" s="476"/>
      <c r="I614" s="476"/>
      <c r="J614" s="476"/>
      <c r="K614" s="476"/>
      <c r="L614" s="476"/>
      <c r="M614" s="476"/>
      <c r="N614" s="476"/>
      <c r="O614" s="476"/>
      <c r="P614" s="476"/>
      <c r="Q614" s="476"/>
      <c r="R614" s="476"/>
      <c r="S614" s="476"/>
      <c r="T614" s="476"/>
      <c r="U614" s="476"/>
      <c r="V614" s="476"/>
      <c r="W614" s="476"/>
      <c r="X614" s="476"/>
      <c r="Y614" s="476"/>
      <c r="Z614" s="476"/>
      <c r="AA614" s="476"/>
      <c r="AB614" s="476"/>
      <c r="AC614" s="476"/>
      <c r="AD614" s="476"/>
      <c r="AE614" s="476"/>
      <c r="AF614" s="476"/>
      <c r="AG614" s="476"/>
      <c r="AH614" s="476"/>
      <c r="AI614" s="476"/>
      <c r="AJ614" s="476"/>
      <c r="AK614" s="476"/>
      <c r="AL614" s="259" t="s">
        <v>569</v>
      </c>
      <c r="AM614" s="236"/>
      <c r="AN614" s="236"/>
      <c r="AO614" s="236"/>
      <c r="AP614" s="236"/>
      <c r="AQ614" s="236"/>
      <c r="AR614" s="236"/>
      <c r="AS614" s="236"/>
      <c r="AT614" s="236"/>
      <c r="AU614" s="236"/>
      <c r="AV614" s="236"/>
      <c r="AW614" s="236"/>
      <c r="AX614" s="236"/>
      <c r="AY614" s="236"/>
      <c r="AZ614" s="236"/>
      <c r="BA614" s="236"/>
      <c r="BB614" s="236"/>
      <c r="BC614" s="236"/>
      <c r="BD614" s="236"/>
      <c r="BE614" s="236"/>
      <c r="BF614" s="236"/>
      <c r="BG614" s="236"/>
      <c r="BH614" s="236"/>
      <c r="BI614" s="236"/>
      <c r="BJ614" s="236"/>
      <c r="BK614" s="236"/>
      <c r="BL614" s="236"/>
      <c r="BM614" s="236"/>
      <c r="BN614" s="236"/>
      <c r="BO614" s="236"/>
      <c r="BP614" s="236"/>
      <c r="BQ614" s="236"/>
      <c r="BR614" s="236"/>
      <c r="BS614" s="236"/>
      <c r="BT614" s="236"/>
      <c r="BU614" s="236"/>
      <c r="BV614" s="236"/>
      <c r="BW614" s="236"/>
      <c r="BX614" s="236"/>
      <c r="BY614" s="236"/>
      <c r="BZ614" s="236"/>
      <c r="CA614" s="236"/>
      <c r="CB614" s="236"/>
      <c r="CC614" s="236"/>
      <c r="CD614" s="236"/>
      <c r="CE614" s="236"/>
      <c r="CF614" s="236"/>
      <c r="CG614" s="236"/>
      <c r="CH614" s="236"/>
      <c r="CI614" s="236"/>
      <c r="CJ614" s="236"/>
      <c r="CK614" s="236"/>
      <c r="CL614" s="236"/>
      <c r="CM614" s="236"/>
      <c r="CN614" s="236"/>
      <c r="CO614" s="236"/>
      <c r="CP614" s="236"/>
      <c r="CQ614" s="236"/>
      <c r="CR614" s="236"/>
      <c r="CS614" s="236"/>
      <c r="CT614" s="236"/>
      <c r="CU614" s="236"/>
      <c r="CV614" s="236"/>
      <c r="CW614" s="236"/>
      <c r="CX614" s="236"/>
      <c r="CY614" s="236"/>
      <c r="CZ614" s="236"/>
      <c r="DA614" s="236"/>
      <c r="DB614" s="236"/>
      <c r="DC614" s="236"/>
      <c r="DD614" s="236"/>
      <c r="DE614" s="236"/>
      <c r="DF614" s="236"/>
      <c r="DG614" s="236"/>
      <c r="DH614" s="236"/>
      <c r="DI614" s="236"/>
      <c r="DJ614" s="236"/>
      <c r="DK614" s="236"/>
      <c r="DL614" s="236"/>
      <c r="DM614" s="236"/>
      <c r="DN614" s="236"/>
      <c r="DO614" s="236"/>
      <c r="DP614" s="236"/>
      <c r="DQ614" s="236"/>
      <c r="DR614" s="236"/>
      <c r="DS614" s="236"/>
      <c r="DT614" s="236"/>
      <c r="DU614" s="236"/>
      <c r="DV614" s="236"/>
      <c r="DW614" s="236"/>
      <c r="DX614" s="236"/>
      <c r="DY614" s="236"/>
      <c r="DZ614" s="236"/>
      <c r="EA614" s="236"/>
      <c r="EB614" s="236"/>
    </row>
    <row r="615" spans="2:132" s="260" customFormat="1" ht="20.100000000000001" customHeight="1">
      <c r="B615" s="239"/>
      <c r="C615" s="257" t="s">
        <v>627</v>
      </c>
      <c r="D615" s="257"/>
      <c r="E615" s="257"/>
      <c r="F615" s="257"/>
      <c r="G615" s="257"/>
      <c r="H615" s="257"/>
      <c r="I615" s="257"/>
      <c r="J615" s="257"/>
      <c r="K615" s="257"/>
      <c r="L615" s="257"/>
      <c r="M615" s="257"/>
      <c r="N615" s="257"/>
      <c r="O615" s="257"/>
      <c r="P615" s="257"/>
      <c r="Q615" s="257"/>
      <c r="R615" s="257"/>
      <c r="S615" s="257"/>
      <c r="T615" s="257"/>
      <c r="U615" s="257"/>
      <c r="V615" s="257"/>
      <c r="W615" s="257"/>
      <c r="X615" s="257"/>
      <c r="Y615" s="257"/>
      <c r="Z615" s="257"/>
      <c r="AA615" s="257"/>
      <c r="AB615" s="257"/>
      <c r="AC615" s="257"/>
      <c r="AD615" s="257"/>
      <c r="AE615" s="257"/>
      <c r="AF615" s="257"/>
      <c r="AG615" s="257"/>
      <c r="AH615" s="257"/>
      <c r="AI615" s="257"/>
      <c r="AJ615" s="257"/>
      <c r="AK615" s="257"/>
      <c r="AL615" s="239"/>
      <c r="AM615" s="1498" t="s">
        <v>623</v>
      </c>
      <c r="AN615" s="1499"/>
      <c r="AO615" s="1499"/>
      <c r="AP615" s="1499"/>
      <c r="AQ615" s="1499"/>
      <c r="AR615" s="1499"/>
      <c r="AS615" s="1499"/>
      <c r="AT615" s="1499"/>
      <c r="AU615" s="1499"/>
      <c r="AV615" s="1499"/>
      <c r="AW615" s="1499"/>
      <c r="AX615" s="1499"/>
      <c r="AY615" s="1499"/>
      <c r="AZ615" s="1499"/>
      <c r="BA615" s="1499"/>
      <c r="BB615" s="1499"/>
      <c r="BC615" s="1499"/>
      <c r="BD615" s="1499"/>
      <c r="BE615" s="1499"/>
      <c r="BF615" s="1499"/>
      <c r="BG615" s="1499"/>
      <c r="BH615" s="1499"/>
      <c r="BI615" s="1499"/>
      <c r="BJ615" s="1499"/>
      <c r="BK615" s="1499"/>
      <c r="BL615" s="1499"/>
      <c r="BM615" s="1500"/>
      <c r="BN615" s="236"/>
      <c r="BO615" s="236"/>
      <c r="BP615" s="236"/>
      <c r="BQ615" s="236"/>
      <c r="BR615" s="236"/>
      <c r="BS615" s="236"/>
      <c r="BT615" s="236"/>
      <c r="BU615" s="236"/>
      <c r="BV615" s="236"/>
      <c r="BW615" s="236"/>
      <c r="BX615" s="236"/>
      <c r="BY615" s="236"/>
      <c r="BZ615" s="236"/>
      <c r="CA615" s="236"/>
      <c r="CB615" s="236"/>
      <c r="CC615" s="236"/>
      <c r="CD615" s="236"/>
      <c r="CE615" s="236"/>
      <c r="CF615" s="236"/>
      <c r="CG615" s="236"/>
      <c r="CH615" s="236"/>
      <c r="CI615" s="236"/>
      <c r="CJ615" s="236"/>
      <c r="CK615" s="236"/>
      <c r="CL615" s="236"/>
      <c r="CM615" s="236"/>
      <c r="CN615" s="236"/>
      <c r="CO615" s="236"/>
      <c r="CP615" s="236"/>
      <c r="CQ615" s="236"/>
      <c r="CR615" s="236"/>
      <c r="CS615" s="236"/>
      <c r="CT615" s="236"/>
      <c r="CU615" s="236"/>
      <c r="CV615" s="236"/>
      <c r="CW615" s="236"/>
      <c r="CX615" s="236"/>
      <c r="CY615" s="236"/>
      <c r="CZ615" s="236"/>
      <c r="DA615" s="236"/>
      <c r="DB615" s="236"/>
      <c r="DC615" s="236"/>
      <c r="DD615" s="236"/>
      <c r="DE615" s="236"/>
      <c r="DF615" s="236"/>
      <c r="DG615" s="236"/>
      <c r="DH615" s="236"/>
      <c r="DI615" s="236"/>
      <c r="DJ615" s="236"/>
      <c r="DK615" s="236"/>
      <c r="DL615" s="236"/>
      <c r="DM615" s="236"/>
      <c r="DN615" s="236"/>
      <c r="DO615" s="236"/>
      <c r="DP615" s="236"/>
      <c r="DQ615" s="236"/>
      <c r="DR615" s="236"/>
      <c r="DS615" s="236"/>
      <c r="DT615" s="236"/>
      <c r="DU615" s="236"/>
      <c r="DV615" s="236"/>
      <c r="DW615" s="236"/>
      <c r="DX615" s="236"/>
      <c r="DY615" s="236"/>
      <c r="DZ615" s="236"/>
      <c r="EA615" s="236"/>
      <c r="EB615" s="236"/>
    </row>
    <row r="616" spans="2:132" s="260" customFormat="1" ht="20.100000000000001" customHeight="1">
      <c r="B616" s="239"/>
      <c r="C616" s="1413" t="s">
        <v>626</v>
      </c>
      <c r="D616" s="247" t="s">
        <v>625</v>
      </c>
      <c r="E616" s="246"/>
      <c r="F616" s="246"/>
      <c r="G616" s="246"/>
      <c r="H616" s="246"/>
      <c r="I616" s="246"/>
      <c r="J616" s="246"/>
      <c r="K616" s="245"/>
      <c r="L616" s="1527"/>
      <c r="M616" s="1528"/>
      <c r="N616" s="1528"/>
      <c r="O616" s="1528"/>
      <c r="P616" s="1528"/>
      <c r="Q616" s="1528"/>
      <c r="R616" s="1528"/>
      <c r="S616" s="1528"/>
      <c r="T616" s="1528"/>
      <c r="U616" s="1528"/>
      <c r="V616" s="248" t="s">
        <v>571</v>
      </c>
      <c r="W616" s="1413" t="s">
        <v>624</v>
      </c>
      <c r="X616" s="1544"/>
      <c r="Y616" s="1545"/>
      <c r="Z616" s="1545"/>
      <c r="AA616" s="1545"/>
      <c r="AB616" s="1545"/>
      <c r="AC616" s="1545"/>
      <c r="AD616" s="1545"/>
      <c r="AE616" s="1545"/>
      <c r="AF616" s="1545"/>
      <c r="AG616" s="1545"/>
      <c r="AH616" s="1545"/>
      <c r="AI616" s="1545"/>
      <c r="AJ616" s="1546"/>
      <c r="AK616" s="239"/>
      <c r="AL616" s="239"/>
      <c r="AM616" s="1501"/>
      <c r="AN616" s="1502"/>
      <c r="AO616" s="1502"/>
      <c r="AP616" s="1502"/>
      <c r="AQ616" s="1502"/>
      <c r="AR616" s="1502"/>
      <c r="AS616" s="1502"/>
      <c r="AT616" s="1502"/>
      <c r="AU616" s="1502"/>
      <c r="AV616" s="1502"/>
      <c r="AW616" s="1502"/>
      <c r="AX616" s="1502"/>
      <c r="AY616" s="1502"/>
      <c r="AZ616" s="1502"/>
      <c r="BA616" s="1502"/>
      <c r="BB616" s="1502"/>
      <c r="BC616" s="1502"/>
      <c r="BD616" s="1502"/>
      <c r="BE616" s="1502"/>
      <c r="BF616" s="1502"/>
      <c r="BG616" s="1502"/>
      <c r="BH616" s="1502"/>
      <c r="BI616" s="1502"/>
      <c r="BJ616" s="1502"/>
      <c r="BK616" s="1502"/>
      <c r="BL616" s="1502"/>
      <c r="BM616" s="1503"/>
      <c r="BN616" s="236"/>
      <c r="BO616" s="236"/>
      <c r="BP616" s="236"/>
      <c r="BQ616" s="236"/>
      <c r="BR616" s="236"/>
      <c r="BS616" s="236"/>
      <c r="BT616" s="236"/>
      <c r="BU616" s="236"/>
      <c r="BV616" s="236"/>
      <c r="BW616" s="236"/>
      <c r="BX616" s="236"/>
      <c r="BY616" s="236"/>
      <c r="BZ616" s="236"/>
      <c r="CA616" s="236"/>
      <c r="CB616" s="236"/>
      <c r="CC616" s="236"/>
      <c r="CD616" s="236"/>
      <c r="CE616" s="236"/>
      <c r="CF616" s="236"/>
      <c r="CG616" s="236"/>
      <c r="CH616" s="236"/>
      <c r="CI616" s="236"/>
      <c r="CJ616" s="236"/>
      <c r="CK616" s="236"/>
      <c r="CL616" s="236"/>
      <c r="CM616" s="236"/>
      <c r="CN616" s="236"/>
      <c r="CO616" s="236"/>
      <c r="CP616" s="236"/>
      <c r="CQ616" s="236"/>
      <c r="CR616" s="236"/>
      <c r="CS616" s="236"/>
      <c r="CT616" s="236"/>
      <c r="CU616" s="236"/>
      <c r="CV616" s="236"/>
      <c r="CW616" s="236"/>
      <c r="CX616" s="236"/>
      <c r="CY616" s="236"/>
      <c r="CZ616" s="236"/>
      <c r="DA616" s="236"/>
      <c r="DB616" s="236"/>
      <c r="DC616" s="236"/>
      <c r="DD616" s="236"/>
      <c r="DE616" s="236"/>
      <c r="DF616" s="236"/>
      <c r="DG616" s="236"/>
      <c r="DH616" s="236"/>
      <c r="DI616" s="236"/>
      <c r="DJ616" s="236"/>
      <c r="DK616" s="236"/>
      <c r="DL616" s="236"/>
      <c r="DM616" s="236"/>
      <c r="DN616" s="236"/>
      <c r="DO616" s="236"/>
      <c r="DP616" s="236"/>
      <c r="DQ616" s="236"/>
      <c r="DR616" s="236"/>
      <c r="DS616" s="236"/>
      <c r="DT616" s="236"/>
      <c r="DU616" s="236"/>
      <c r="DV616" s="236"/>
      <c r="DW616" s="236"/>
      <c r="DX616" s="236"/>
      <c r="DY616" s="236"/>
      <c r="DZ616" s="236"/>
      <c r="EA616" s="236"/>
      <c r="EB616" s="236"/>
    </row>
    <row r="617" spans="2:132" s="260" customFormat="1" ht="20.100000000000001" customHeight="1">
      <c r="B617" s="239"/>
      <c r="C617" s="1414"/>
      <c r="D617" s="250" t="s">
        <v>622</v>
      </c>
      <c r="E617" s="249"/>
      <c r="F617" s="249"/>
      <c r="G617" s="249"/>
      <c r="H617" s="249"/>
      <c r="I617" s="249"/>
      <c r="J617" s="249"/>
      <c r="K617" s="265"/>
      <c r="L617" s="1403"/>
      <c r="M617" s="1404"/>
      <c r="N617" s="1404"/>
      <c r="O617" s="1404"/>
      <c r="P617" s="1404"/>
      <c r="Q617" s="1404"/>
      <c r="R617" s="1404"/>
      <c r="S617" s="1404"/>
      <c r="T617" s="1404"/>
      <c r="U617" s="1404"/>
      <c r="V617" s="241" t="s">
        <v>571</v>
      </c>
      <c r="W617" s="1414"/>
      <c r="X617" s="1547"/>
      <c r="Y617" s="1548"/>
      <c r="Z617" s="1548"/>
      <c r="AA617" s="1548"/>
      <c r="AB617" s="1548"/>
      <c r="AC617" s="1548"/>
      <c r="AD617" s="1548"/>
      <c r="AE617" s="1548"/>
      <c r="AF617" s="1548"/>
      <c r="AG617" s="1548"/>
      <c r="AH617" s="1548"/>
      <c r="AI617" s="1548"/>
      <c r="AJ617" s="1549"/>
      <c r="AK617" s="239"/>
      <c r="AL617" s="239"/>
      <c r="AM617" s="1501"/>
      <c r="AN617" s="1502"/>
      <c r="AO617" s="1502"/>
      <c r="AP617" s="1502"/>
      <c r="AQ617" s="1502"/>
      <c r="AR617" s="1502"/>
      <c r="AS617" s="1502"/>
      <c r="AT617" s="1502"/>
      <c r="AU617" s="1502"/>
      <c r="AV617" s="1502"/>
      <c r="AW617" s="1502"/>
      <c r="AX617" s="1502"/>
      <c r="AY617" s="1502"/>
      <c r="AZ617" s="1502"/>
      <c r="BA617" s="1502"/>
      <c r="BB617" s="1502"/>
      <c r="BC617" s="1502"/>
      <c r="BD617" s="1502"/>
      <c r="BE617" s="1502"/>
      <c r="BF617" s="1502"/>
      <c r="BG617" s="1502"/>
      <c r="BH617" s="1502"/>
      <c r="BI617" s="1502"/>
      <c r="BJ617" s="1502"/>
      <c r="BK617" s="1502"/>
      <c r="BL617" s="1502"/>
      <c r="BM617" s="1503"/>
      <c r="BN617" s="236"/>
      <c r="BO617" s="236"/>
      <c r="BP617" s="236"/>
      <c r="BQ617" s="236"/>
      <c r="BR617" s="236"/>
      <c r="BS617" s="236"/>
      <c r="BT617" s="236"/>
      <c r="BU617" s="236"/>
      <c r="BV617" s="236"/>
      <c r="BW617" s="236"/>
      <c r="BX617" s="236"/>
      <c r="BY617" s="236"/>
      <c r="BZ617" s="236"/>
      <c r="CA617" s="236"/>
      <c r="CB617" s="236"/>
      <c r="CC617" s="236"/>
      <c r="CD617" s="236"/>
      <c r="CE617" s="236"/>
      <c r="CF617" s="236"/>
      <c r="CG617" s="236"/>
      <c r="CH617" s="236"/>
      <c r="CI617" s="236"/>
      <c r="CJ617" s="236"/>
      <c r="CK617" s="236"/>
      <c r="CL617" s="236"/>
      <c r="CM617" s="236"/>
      <c r="CN617" s="236"/>
      <c r="CO617" s="236"/>
      <c r="CP617" s="236"/>
      <c r="CQ617" s="236"/>
      <c r="CR617" s="236"/>
      <c r="CS617" s="236"/>
      <c r="CT617" s="236"/>
      <c r="CU617" s="236"/>
      <c r="CV617" s="236"/>
      <c r="CW617" s="236"/>
      <c r="CX617" s="236"/>
      <c r="CY617" s="236"/>
      <c r="CZ617" s="236"/>
      <c r="DA617" s="236"/>
      <c r="DB617" s="236"/>
      <c r="DC617" s="236"/>
      <c r="DD617" s="236"/>
      <c r="DE617" s="236"/>
      <c r="DF617" s="236"/>
      <c r="DG617" s="236"/>
      <c r="DH617" s="236"/>
      <c r="DI617" s="236"/>
      <c r="DJ617" s="236"/>
      <c r="DK617" s="236"/>
      <c r="DL617" s="236"/>
      <c r="DM617" s="236"/>
      <c r="DN617" s="236"/>
      <c r="DO617" s="236"/>
      <c r="DP617" s="236"/>
      <c r="DQ617" s="236"/>
      <c r="DR617" s="236"/>
      <c r="DS617" s="236"/>
      <c r="DT617" s="236"/>
      <c r="DU617" s="236"/>
      <c r="DV617" s="236"/>
      <c r="DW617" s="236"/>
      <c r="DX617" s="236"/>
      <c r="DY617" s="236"/>
      <c r="DZ617" s="236"/>
      <c r="EA617" s="236"/>
      <c r="EB617" s="236"/>
    </row>
    <row r="618" spans="2:132" s="260" customFormat="1" ht="20.100000000000001" customHeight="1">
      <c r="B618" s="239"/>
      <c r="C618" s="1414"/>
      <c r="D618" s="1427" t="s">
        <v>621</v>
      </c>
      <c r="E618" s="1409"/>
      <c r="F618" s="1409"/>
      <c r="G618" s="1409"/>
      <c r="H618" s="1409"/>
      <c r="I618" s="1409"/>
      <c r="J618" s="1409"/>
      <c r="K618" s="1410"/>
      <c r="L618" s="1511">
        <f>SUM(L616:U617)</f>
        <v>0</v>
      </c>
      <c r="M618" s="1512"/>
      <c r="N618" s="1512"/>
      <c r="O618" s="1512"/>
      <c r="P618" s="1512"/>
      <c r="Q618" s="1512"/>
      <c r="R618" s="1512"/>
      <c r="S618" s="1512"/>
      <c r="T618" s="1512"/>
      <c r="U618" s="1512"/>
      <c r="V618" s="272" t="s">
        <v>571</v>
      </c>
      <c r="W618" s="1414"/>
      <c r="X618" s="1547"/>
      <c r="Y618" s="1548"/>
      <c r="Z618" s="1548"/>
      <c r="AA618" s="1548"/>
      <c r="AB618" s="1548"/>
      <c r="AC618" s="1548"/>
      <c r="AD618" s="1548"/>
      <c r="AE618" s="1548"/>
      <c r="AF618" s="1548"/>
      <c r="AG618" s="1548"/>
      <c r="AH618" s="1548"/>
      <c r="AI618" s="1548"/>
      <c r="AJ618" s="1549"/>
      <c r="AK618" s="239"/>
      <c r="AL618" s="239"/>
      <c r="AM618" s="1501"/>
      <c r="AN618" s="1502"/>
      <c r="AO618" s="1502"/>
      <c r="AP618" s="1502"/>
      <c r="AQ618" s="1502"/>
      <c r="AR618" s="1502"/>
      <c r="AS618" s="1502"/>
      <c r="AT618" s="1502"/>
      <c r="AU618" s="1502"/>
      <c r="AV618" s="1502"/>
      <c r="AW618" s="1502"/>
      <c r="AX618" s="1502"/>
      <c r="AY618" s="1502"/>
      <c r="AZ618" s="1502"/>
      <c r="BA618" s="1502"/>
      <c r="BB618" s="1502"/>
      <c r="BC618" s="1502"/>
      <c r="BD618" s="1502"/>
      <c r="BE618" s="1502"/>
      <c r="BF618" s="1502"/>
      <c r="BG618" s="1502"/>
      <c r="BH618" s="1502"/>
      <c r="BI618" s="1502"/>
      <c r="BJ618" s="1502"/>
      <c r="BK618" s="1502"/>
      <c r="BL618" s="1502"/>
      <c r="BM618" s="1503"/>
      <c r="BN618" s="236"/>
      <c r="BO618" s="236"/>
      <c r="BP618" s="236"/>
      <c r="BQ618" s="236"/>
      <c r="BR618" s="236"/>
      <c r="BS618" s="236"/>
      <c r="BT618" s="236"/>
      <c r="BU618" s="236"/>
      <c r="BV618" s="236"/>
      <c r="BW618" s="236"/>
      <c r="BX618" s="236"/>
      <c r="BY618" s="236"/>
      <c r="BZ618" s="236"/>
      <c r="CA618" s="236"/>
      <c r="CB618" s="236"/>
      <c r="CC618" s="236"/>
      <c r="CD618" s="236"/>
      <c r="CE618" s="236"/>
      <c r="CF618" s="236"/>
      <c r="CG618" s="236"/>
      <c r="CH618" s="236"/>
      <c r="CI618" s="236"/>
      <c r="CJ618" s="236"/>
      <c r="CK618" s="236"/>
      <c r="CL618" s="236"/>
      <c r="CM618" s="236"/>
      <c r="CN618" s="236"/>
      <c r="CO618" s="236"/>
      <c r="CP618" s="236"/>
      <c r="CQ618" s="236"/>
      <c r="CR618" s="236"/>
      <c r="CS618" s="236"/>
      <c r="CT618" s="236"/>
      <c r="CU618" s="236"/>
      <c r="CV618" s="236"/>
      <c r="CW618" s="236"/>
      <c r="CX618" s="236"/>
      <c r="CY618" s="236"/>
      <c r="CZ618" s="236"/>
      <c r="DA618" s="236"/>
      <c r="DB618" s="236"/>
      <c r="DC618" s="236"/>
      <c r="DD618" s="236"/>
      <c r="DE618" s="236"/>
      <c r="DF618" s="236"/>
      <c r="DG618" s="236"/>
      <c r="DH618" s="236"/>
      <c r="DI618" s="236"/>
      <c r="DJ618" s="236"/>
      <c r="DK618" s="236"/>
      <c r="DL618" s="236"/>
      <c r="DM618" s="236"/>
      <c r="DN618" s="236"/>
      <c r="DO618" s="236"/>
      <c r="DP618" s="236"/>
      <c r="DQ618" s="236"/>
      <c r="DR618" s="236"/>
      <c r="DS618" s="236"/>
      <c r="DT618" s="236"/>
      <c r="DU618" s="236"/>
      <c r="DV618" s="236"/>
      <c r="DW618" s="236"/>
      <c r="DX618" s="236"/>
      <c r="DY618" s="236"/>
      <c r="DZ618" s="236"/>
      <c r="EA618" s="236"/>
      <c r="EB618" s="236"/>
    </row>
    <row r="619" spans="2:132" s="260" customFormat="1" ht="14.1" customHeight="1">
      <c r="B619" s="239"/>
      <c r="C619" s="1414"/>
      <c r="D619" s="250" t="s">
        <v>620</v>
      </c>
      <c r="E619" s="292"/>
      <c r="F619" s="292"/>
      <c r="G619" s="292"/>
      <c r="H619" s="292"/>
      <c r="I619" s="292"/>
      <c r="J619" s="292"/>
      <c r="K619" s="291"/>
      <c r="L619" s="1403"/>
      <c r="M619" s="1404"/>
      <c r="N619" s="1404"/>
      <c r="O619" s="1404"/>
      <c r="P619" s="1404"/>
      <c r="Q619" s="1404"/>
      <c r="R619" s="1404"/>
      <c r="S619" s="1404"/>
      <c r="T619" s="1404"/>
      <c r="U619" s="1404"/>
      <c r="V619" s="241" t="s">
        <v>571</v>
      </c>
      <c r="W619" s="1414"/>
      <c r="X619" s="1547"/>
      <c r="Y619" s="1548"/>
      <c r="Z619" s="1548"/>
      <c r="AA619" s="1548"/>
      <c r="AB619" s="1548"/>
      <c r="AC619" s="1548"/>
      <c r="AD619" s="1548"/>
      <c r="AE619" s="1548"/>
      <c r="AF619" s="1548"/>
      <c r="AG619" s="1548"/>
      <c r="AH619" s="1548"/>
      <c r="AI619" s="1548"/>
      <c r="AJ619" s="1549"/>
      <c r="AK619" s="239"/>
      <c r="AL619" s="239"/>
      <c r="AM619" s="1501"/>
      <c r="AN619" s="1502"/>
      <c r="AO619" s="1502"/>
      <c r="AP619" s="1502"/>
      <c r="AQ619" s="1502"/>
      <c r="AR619" s="1502"/>
      <c r="AS619" s="1502"/>
      <c r="AT619" s="1502"/>
      <c r="AU619" s="1502"/>
      <c r="AV619" s="1502"/>
      <c r="AW619" s="1502"/>
      <c r="AX619" s="1502"/>
      <c r="AY619" s="1502"/>
      <c r="AZ619" s="1502"/>
      <c r="BA619" s="1502"/>
      <c r="BB619" s="1502"/>
      <c r="BC619" s="1502"/>
      <c r="BD619" s="1502"/>
      <c r="BE619" s="1502"/>
      <c r="BF619" s="1502"/>
      <c r="BG619" s="1502"/>
      <c r="BH619" s="1502"/>
      <c r="BI619" s="1502"/>
      <c r="BJ619" s="1502"/>
      <c r="BK619" s="1502"/>
      <c r="BL619" s="1502"/>
      <c r="BM619" s="1503"/>
      <c r="BN619" s="236"/>
      <c r="BO619" s="236"/>
      <c r="BP619" s="236"/>
      <c r="BQ619" s="236"/>
      <c r="BR619" s="236"/>
      <c r="BS619" s="236"/>
      <c r="BT619" s="236"/>
      <c r="BU619" s="236"/>
      <c r="BV619" s="236"/>
      <c r="BW619" s="236"/>
      <c r="BX619" s="236"/>
      <c r="BY619" s="236"/>
      <c r="BZ619" s="236"/>
      <c r="CA619" s="236"/>
      <c r="CB619" s="236"/>
      <c r="CC619" s="236"/>
      <c r="CD619" s="236"/>
      <c r="CE619" s="236"/>
      <c r="CF619" s="236"/>
      <c r="CG619" s="236"/>
      <c r="CH619" s="236"/>
      <c r="CI619" s="236"/>
      <c r="CJ619" s="236"/>
      <c r="CK619" s="236"/>
      <c r="CL619" s="236"/>
      <c r="CM619" s="236"/>
      <c r="CN619" s="236"/>
      <c r="CO619" s="236"/>
      <c r="CP619" s="236"/>
      <c r="CQ619" s="236"/>
      <c r="CR619" s="236"/>
      <c r="CS619" s="236"/>
      <c r="CT619" s="236"/>
      <c r="CU619" s="236"/>
      <c r="CV619" s="236"/>
      <c r="CW619" s="236"/>
      <c r="CX619" s="236"/>
      <c r="CY619" s="236"/>
      <c r="CZ619" s="236"/>
      <c r="DA619" s="236"/>
      <c r="DB619" s="236"/>
      <c r="DC619" s="236"/>
      <c r="DD619" s="236"/>
      <c r="DE619" s="236"/>
      <c r="DF619" s="236"/>
      <c r="DG619" s="236"/>
      <c r="DH619" s="236"/>
      <c r="DI619" s="236"/>
      <c r="DJ619" s="236"/>
      <c r="DK619" s="236"/>
      <c r="DL619" s="236"/>
      <c r="DM619" s="236"/>
      <c r="DN619" s="236"/>
      <c r="DO619" s="236"/>
      <c r="DP619" s="236"/>
      <c r="DQ619" s="236"/>
      <c r="DR619" s="236"/>
      <c r="DS619" s="236"/>
      <c r="DT619" s="236"/>
      <c r="DU619" s="236"/>
      <c r="DV619" s="236"/>
      <c r="DW619" s="236"/>
      <c r="DX619" s="236"/>
      <c r="DY619" s="236"/>
      <c r="DZ619" s="236"/>
      <c r="EA619" s="236"/>
      <c r="EB619" s="236"/>
    </row>
    <row r="620" spans="2:132" s="260" customFormat="1" ht="14.1" customHeight="1">
      <c r="B620" s="239"/>
      <c r="C620" s="1414"/>
      <c r="D620" s="1517" t="s">
        <v>619</v>
      </c>
      <c r="E620" s="1518"/>
      <c r="F620" s="1518"/>
      <c r="G620" s="1518"/>
      <c r="H620" s="1518"/>
      <c r="I620" s="1518"/>
      <c r="J620" s="1518"/>
      <c r="K620" s="1519"/>
      <c r="L620" s="1529"/>
      <c r="M620" s="1530"/>
      <c r="N620" s="1530"/>
      <c r="O620" s="1530"/>
      <c r="P620" s="1530"/>
      <c r="Q620" s="1530"/>
      <c r="R620" s="1530"/>
      <c r="S620" s="1530"/>
      <c r="T620" s="1530"/>
      <c r="U620" s="1530"/>
      <c r="V620" s="1531"/>
      <c r="W620" s="1414"/>
      <c r="X620" s="1547"/>
      <c r="Y620" s="1548"/>
      <c r="Z620" s="1548"/>
      <c r="AA620" s="1548"/>
      <c r="AB620" s="1548"/>
      <c r="AC620" s="1548"/>
      <c r="AD620" s="1548"/>
      <c r="AE620" s="1548"/>
      <c r="AF620" s="1548"/>
      <c r="AG620" s="1548"/>
      <c r="AH620" s="1548"/>
      <c r="AI620" s="1548"/>
      <c r="AJ620" s="1549"/>
      <c r="AK620" s="239"/>
      <c r="AL620" s="239"/>
      <c r="AM620" s="1501"/>
      <c r="AN620" s="1502"/>
      <c r="AO620" s="1502"/>
      <c r="AP620" s="1502"/>
      <c r="AQ620" s="1502"/>
      <c r="AR620" s="1502"/>
      <c r="AS620" s="1502"/>
      <c r="AT620" s="1502"/>
      <c r="AU620" s="1502"/>
      <c r="AV620" s="1502"/>
      <c r="AW620" s="1502"/>
      <c r="AX620" s="1502"/>
      <c r="AY620" s="1502"/>
      <c r="AZ620" s="1502"/>
      <c r="BA620" s="1502"/>
      <c r="BB620" s="1502"/>
      <c r="BC620" s="1502"/>
      <c r="BD620" s="1502"/>
      <c r="BE620" s="1502"/>
      <c r="BF620" s="1502"/>
      <c r="BG620" s="1502"/>
      <c r="BH620" s="1502"/>
      <c r="BI620" s="1502"/>
      <c r="BJ620" s="1502"/>
      <c r="BK620" s="1502"/>
      <c r="BL620" s="1502"/>
      <c r="BM620" s="1503"/>
      <c r="BN620" s="236"/>
      <c r="BO620" s="236"/>
      <c r="BP620" s="236"/>
      <c r="BQ620" s="236"/>
      <c r="BR620" s="236"/>
      <c r="BS620" s="236"/>
      <c r="BT620" s="236"/>
      <c r="BU620" s="236"/>
      <c r="BV620" s="236"/>
      <c r="BW620" s="236"/>
      <c r="BX620" s="236"/>
      <c r="BY620" s="236"/>
      <c r="BZ620" s="236"/>
      <c r="CA620" s="236"/>
      <c r="CB620" s="236"/>
      <c r="CC620" s="236"/>
      <c r="CD620" s="236"/>
      <c r="CE620" s="236"/>
      <c r="CF620" s="236"/>
      <c r="CG620" s="236"/>
      <c r="CH620" s="236"/>
      <c r="CI620" s="236"/>
      <c r="CJ620" s="236"/>
      <c r="CK620" s="236"/>
      <c r="CL620" s="236"/>
      <c r="CM620" s="236"/>
      <c r="CN620" s="236"/>
      <c r="CO620" s="236"/>
      <c r="CP620" s="236"/>
      <c r="CQ620" s="236"/>
      <c r="CR620" s="236"/>
      <c r="CS620" s="236"/>
      <c r="CT620" s="236"/>
      <c r="CU620" s="236"/>
      <c r="CV620" s="236"/>
      <c r="CW620" s="236"/>
      <c r="CX620" s="236"/>
      <c r="CY620" s="236"/>
      <c r="CZ620" s="236"/>
      <c r="DA620" s="236"/>
      <c r="DB620" s="236"/>
      <c r="DC620" s="236"/>
      <c r="DD620" s="236"/>
      <c r="DE620" s="236"/>
      <c r="DF620" s="236"/>
      <c r="DG620" s="236"/>
      <c r="DH620" s="236"/>
      <c r="DI620" s="236"/>
      <c r="DJ620" s="236"/>
      <c r="DK620" s="236"/>
      <c r="DL620" s="236"/>
      <c r="DM620" s="236"/>
      <c r="DN620" s="236"/>
      <c r="DO620" s="236"/>
      <c r="DP620" s="236"/>
      <c r="DQ620" s="236"/>
      <c r="DR620" s="236"/>
      <c r="DS620" s="236"/>
      <c r="DT620" s="236"/>
      <c r="DU620" s="236"/>
      <c r="DV620" s="236"/>
      <c r="DW620" s="236"/>
      <c r="DX620" s="236"/>
      <c r="DY620" s="236"/>
      <c r="DZ620" s="236"/>
      <c r="EA620" s="236"/>
      <c r="EB620" s="236"/>
    </row>
    <row r="621" spans="2:132" s="260" customFormat="1" ht="20.100000000000001" customHeight="1">
      <c r="B621" s="239"/>
      <c r="C621" s="1415"/>
      <c r="D621" s="1520"/>
      <c r="E621" s="1521"/>
      <c r="F621" s="1521"/>
      <c r="G621" s="1521"/>
      <c r="H621" s="1521"/>
      <c r="I621" s="1521"/>
      <c r="J621" s="1521"/>
      <c r="K621" s="1522"/>
      <c r="L621" s="1532"/>
      <c r="M621" s="1533"/>
      <c r="N621" s="1533"/>
      <c r="O621" s="1533"/>
      <c r="P621" s="1533"/>
      <c r="Q621" s="1533"/>
      <c r="R621" s="1533"/>
      <c r="S621" s="1533"/>
      <c r="T621" s="1533"/>
      <c r="U621" s="1533"/>
      <c r="V621" s="1534"/>
      <c r="W621" s="1414"/>
      <c r="X621" s="1547"/>
      <c r="Y621" s="1548"/>
      <c r="Z621" s="1548"/>
      <c r="AA621" s="1548"/>
      <c r="AB621" s="1548"/>
      <c r="AC621" s="1548"/>
      <c r="AD621" s="1548"/>
      <c r="AE621" s="1548"/>
      <c r="AF621" s="1548"/>
      <c r="AG621" s="1548"/>
      <c r="AH621" s="1548"/>
      <c r="AI621" s="1548"/>
      <c r="AJ621" s="1549"/>
      <c r="AK621" s="239"/>
      <c r="AL621" s="239"/>
      <c r="AM621" s="1501"/>
      <c r="AN621" s="1502"/>
      <c r="AO621" s="1502"/>
      <c r="AP621" s="1502"/>
      <c r="AQ621" s="1502"/>
      <c r="AR621" s="1502"/>
      <c r="AS621" s="1502"/>
      <c r="AT621" s="1502"/>
      <c r="AU621" s="1502"/>
      <c r="AV621" s="1502"/>
      <c r="AW621" s="1502"/>
      <c r="AX621" s="1502"/>
      <c r="AY621" s="1502"/>
      <c r="AZ621" s="1502"/>
      <c r="BA621" s="1502"/>
      <c r="BB621" s="1502"/>
      <c r="BC621" s="1502"/>
      <c r="BD621" s="1502"/>
      <c r="BE621" s="1502"/>
      <c r="BF621" s="1502"/>
      <c r="BG621" s="1502"/>
      <c r="BH621" s="1502"/>
      <c r="BI621" s="1502"/>
      <c r="BJ621" s="1502"/>
      <c r="BK621" s="1502"/>
      <c r="BL621" s="1502"/>
      <c r="BM621" s="1503"/>
      <c r="BN621" s="236"/>
      <c r="BO621" s="236"/>
      <c r="BP621" s="236"/>
      <c r="BQ621" s="236"/>
      <c r="BR621" s="236"/>
      <c r="BS621" s="236"/>
      <c r="BT621" s="236"/>
      <c r="BU621" s="236"/>
      <c r="BV621" s="236"/>
      <c r="BW621" s="236"/>
      <c r="BX621" s="236"/>
      <c r="BY621" s="236"/>
      <c r="BZ621" s="236"/>
      <c r="CA621" s="236"/>
      <c r="CB621" s="236"/>
      <c r="CC621" s="236"/>
      <c r="CD621" s="236"/>
      <c r="CE621" s="236"/>
      <c r="CF621" s="236"/>
      <c r="CG621" s="236"/>
      <c r="CH621" s="236"/>
      <c r="CI621" s="236"/>
      <c r="CJ621" s="236"/>
      <c r="CK621" s="236"/>
      <c r="CL621" s="236"/>
      <c r="CM621" s="236"/>
      <c r="CN621" s="236"/>
      <c r="CO621" s="236"/>
      <c r="CP621" s="236"/>
      <c r="CQ621" s="236"/>
      <c r="CR621" s="236"/>
      <c r="CS621" s="236"/>
      <c r="CT621" s="236"/>
      <c r="CU621" s="236"/>
      <c r="CV621" s="236"/>
      <c r="CW621" s="236"/>
      <c r="CX621" s="236"/>
      <c r="CY621" s="236"/>
      <c r="CZ621" s="236"/>
      <c r="DA621" s="236"/>
      <c r="DB621" s="236"/>
      <c r="DC621" s="236"/>
      <c r="DD621" s="236"/>
      <c r="DE621" s="236"/>
      <c r="DF621" s="236"/>
      <c r="DG621" s="236"/>
      <c r="DH621" s="236"/>
      <c r="DI621" s="236"/>
      <c r="DJ621" s="236"/>
      <c r="DK621" s="236"/>
      <c r="DL621" s="236"/>
      <c r="DM621" s="236"/>
      <c r="DN621" s="236"/>
      <c r="DO621" s="236"/>
      <c r="DP621" s="236"/>
      <c r="DQ621" s="236"/>
      <c r="DR621" s="236"/>
      <c r="DS621" s="236"/>
      <c r="DT621" s="236"/>
      <c r="DU621" s="236"/>
      <c r="DV621" s="236"/>
      <c r="DW621" s="236"/>
      <c r="DX621" s="236"/>
      <c r="DY621" s="236"/>
      <c r="DZ621" s="236"/>
      <c r="EA621" s="236"/>
      <c r="EB621" s="236"/>
    </row>
    <row r="622" spans="2:132" s="260" customFormat="1" ht="20.100000000000001" customHeight="1">
      <c r="B622" s="239"/>
      <c r="C622" s="1416" t="s">
        <v>618</v>
      </c>
      <c r="D622" s="250" t="s">
        <v>617</v>
      </c>
      <c r="E622" s="249"/>
      <c r="F622" s="249"/>
      <c r="G622" s="249"/>
      <c r="H622" s="249"/>
      <c r="I622" s="249"/>
      <c r="J622" s="249"/>
      <c r="K622" s="265"/>
      <c r="L622" s="290"/>
      <c r="M622" s="289"/>
      <c r="N622" s="289"/>
      <c r="O622" s="280"/>
      <c r="P622" s="280"/>
      <c r="Q622" s="280"/>
      <c r="R622" s="280"/>
      <c r="S622" s="287"/>
      <c r="T622" s="288"/>
      <c r="U622" s="288"/>
      <c r="V622" s="288" t="s">
        <v>615</v>
      </c>
      <c r="W622" s="1414"/>
      <c r="X622" s="1547"/>
      <c r="Y622" s="1548"/>
      <c r="Z622" s="1548"/>
      <c r="AA622" s="1548"/>
      <c r="AB622" s="1548"/>
      <c r="AC622" s="1548"/>
      <c r="AD622" s="1548"/>
      <c r="AE622" s="1548"/>
      <c r="AF622" s="1548"/>
      <c r="AG622" s="1548"/>
      <c r="AH622" s="1548"/>
      <c r="AI622" s="1548"/>
      <c r="AJ622" s="1549"/>
      <c r="AK622" s="239"/>
      <c r="AL622" s="239"/>
      <c r="AM622" s="1501"/>
      <c r="AN622" s="1502"/>
      <c r="AO622" s="1502"/>
      <c r="AP622" s="1502"/>
      <c r="AQ622" s="1502"/>
      <c r="AR622" s="1502"/>
      <c r="AS622" s="1502"/>
      <c r="AT622" s="1502"/>
      <c r="AU622" s="1502"/>
      <c r="AV622" s="1502"/>
      <c r="AW622" s="1502"/>
      <c r="AX622" s="1502"/>
      <c r="AY622" s="1502"/>
      <c r="AZ622" s="1502"/>
      <c r="BA622" s="1502"/>
      <c r="BB622" s="1502"/>
      <c r="BC622" s="1502"/>
      <c r="BD622" s="1502"/>
      <c r="BE622" s="1502"/>
      <c r="BF622" s="1502"/>
      <c r="BG622" s="1502"/>
      <c r="BH622" s="1502"/>
      <c r="BI622" s="1502"/>
      <c r="BJ622" s="1502"/>
      <c r="BK622" s="1502"/>
      <c r="BL622" s="1502"/>
      <c r="BM622" s="1503"/>
      <c r="BN622" s="236"/>
      <c r="BO622" s="236"/>
      <c r="BP622" s="236"/>
      <c r="BQ622" s="236"/>
      <c r="BR622" s="236"/>
      <c r="BS622" s="236"/>
      <c r="BT622" s="236"/>
      <c r="BU622" s="236"/>
      <c r="BV622" s="236"/>
      <c r="BW622" s="236"/>
      <c r="BX622" s="236"/>
      <c r="BY622" s="236"/>
      <c r="BZ622" s="236"/>
      <c r="CA622" s="236"/>
      <c r="CB622" s="236"/>
      <c r="CC622" s="236"/>
      <c r="CD622" s="236"/>
      <c r="CE622" s="236"/>
      <c r="CF622" s="236"/>
      <c r="CG622" s="236"/>
      <c r="CH622" s="236"/>
      <c r="CI622" s="236"/>
      <c r="CJ622" s="236"/>
      <c r="CK622" s="236"/>
      <c r="CL622" s="236"/>
      <c r="CM622" s="236"/>
      <c r="CN622" s="236"/>
      <c r="CO622" s="236"/>
      <c r="CP622" s="236"/>
      <c r="CQ622" s="236"/>
      <c r="CR622" s="236"/>
      <c r="CS622" s="236"/>
      <c r="CT622" s="236"/>
      <c r="CU622" s="236"/>
      <c r="CV622" s="236"/>
      <c r="CW622" s="236"/>
      <c r="CX622" s="236"/>
      <c r="CY622" s="236"/>
      <c r="CZ622" s="236"/>
      <c r="DA622" s="236"/>
      <c r="DB622" s="236"/>
      <c r="DC622" s="236"/>
      <c r="DD622" s="236"/>
      <c r="DE622" s="236"/>
      <c r="DF622" s="236"/>
      <c r="DG622" s="236"/>
      <c r="DH622" s="236"/>
      <c r="DI622" s="236"/>
      <c r="DJ622" s="236"/>
      <c r="DK622" s="236"/>
      <c r="DL622" s="236"/>
      <c r="DM622" s="236"/>
      <c r="DN622" s="236"/>
      <c r="DO622" s="236"/>
      <c r="DP622" s="236"/>
      <c r="DQ622" s="236"/>
      <c r="DR622" s="236"/>
      <c r="DS622" s="236"/>
      <c r="DT622" s="236"/>
      <c r="DU622" s="236"/>
      <c r="DV622" s="236"/>
      <c r="DW622" s="236"/>
      <c r="DX622" s="236"/>
      <c r="DY622" s="236"/>
      <c r="DZ622" s="236"/>
      <c r="EA622" s="236"/>
      <c r="EB622" s="236"/>
    </row>
    <row r="623" spans="2:132" s="260" customFormat="1" ht="20.100000000000001" customHeight="1">
      <c r="B623" s="239"/>
      <c r="C623" s="1416"/>
      <c r="D623" s="250" t="s">
        <v>616</v>
      </c>
      <c r="E623" s="249"/>
      <c r="F623" s="249"/>
      <c r="G623" s="249"/>
      <c r="H623" s="249"/>
      <c r="I623" s="249"/>
      <c r="J623" s="249"/>
      <c r="K623" s="265"/>
      <c r="L623" s="290"/>
      <c r="M623" s="289"/>
      <c r="N623" s="289"/>
      <c r="O623" s="280"/>
      <c r="P623" s="280"/>
      <c r="Q623" s="280"/>
      <c r="R623" s="280"/>
      <c r="S623" s="287"/>
      <c r="T623" s="288"/>
      <c r="U623" s="288"/>
      <c r="V623" s="288" t="s">
        <v>615</v>
      </c>
      <c r="W623" s="1414"/>
      <c r="X623" s="1547"/>
      <c r="Y623" s="1548"/>
      <c r="Z623" s="1548"/>
      <c r="AA623" s="1548"/>
      <c r="AB623" s="1548"/>
      <c r="AC623" s="1548"/>
      <c r="AD623" s="1548"/>
      <c r="AE623" s="1548"/>
      <c r="AF623" s="1548"/>
      <c r="AG623" s="1548"/>
      <c r="AH623" s="1548"/>
      <c r="AI623" s="1548"/>
      <c r="AJ623" s="1549"/>
      <c r="AK623" s="239"/>
      <c r="AL623" s="239"/>
      <c r="AM623" s="1504"/>
      <c r="AN623" s="1505"/>
      <c r="AO623" s="1505"/>
      <c r="AP623" s="1505"/>
      <c r="AQ623" s="1505"/>
      <c r="AR623" s="1505"/>
      <c r="AS623" s="1505"/>
      <c r="AT623" s="1505"/>
      <c r="AU623" s="1505"/>
      <c r="AV623" s="1505"/>
      <c r="AW623" s="1505"/>
      <c r="AX623" s="1505"/>
      <c r="AY623" s="1505"/>
      <c r="AZ623" s="1505"/>
      <c r="BA623" s="1505"/>
      <c r="BB623" s="1505"/>
      <c r="BC623" s="1505"/>
      <c r="BD623" s="1505"/>
      <c r="BE623" s="1505"/>
      <c r="BF623" s="1505"/>
      <c r="BG623" s="1505"/>
      <c r="BH623" s="1505"/>
      <c r="BI623" s="1505"/>
      <c r="BJ623" s="1505"/>
      <c r="BK623" s="1505"/>
      <c r="BL623" s="1505"/>
      <c r="BM623" s="1506"/>
      <c r="BN623" s="236"/>
      <c r="BO623" s="236"/>
      <c r="BP623" s="236"/>
      <c r="BQ623" s="236"/>
      <c r="BR623" s="236"/>
      <c r="BS623" s="236"/>
      <c r="BT623" s="236"/>
      <c r="BU623" s="236"/>
      <c r="BV623" s="236"/>
      <c r="BW623" s="236"/>
      <c r="BX623" s="236"/>
      <c r="BY623" s="236"/>
      <c r="BZ623" s="236"/>
      <c r="CA623" s="236"/>
      <c r="CB623" s="236"/>
      <c r="CC623" s="236"/>
      <c r="CD623" s="236"/>
      <c r="CE623" s="236"/>
      <c r="CF623" s="236"/>
      <c r="CG623" s="236"/>
      <c r="CH623" s="236"/>
      <c r="CI623" s="236"/>
      <c r="CJ623" s="236"/>
      <c r="CK623" s="236"/>
      <c r="CL623" s="236"/>
      <c r="CM623" s="236"/>
      <c r="CN623" s="236"/>
      <c r="CO623" s="236"/>
      <c r="CP623" s="236"/>
      <c r="CQ623" s="236"/>
      <c r="CR623" s="236"/>
      <c r="CS623" s="236"/>
      <c r="CT623" s="236"/>
      <c r="CU623" s="236"/>
      <c r="CV623" s="236"/>
      <c r="CW623" s="236"/>
      <c r="CX623" s="236"/>
      <c r="CY623" s="236"/>
      <c r="CZ623" s="236"/>
      <c r="DA623" s="236"/>
      <c r="DB623" s="236"/>
      <c r="DC623" s="236"/>
      <c r="DD623" s="236"/>
      <c r="DE623" s="236"/>
      <c r="DF623" s="236"/>
      <c r="DG623" s="236"/>
      <c r="DH623" s="236"/>
      <c r="DI623" s="236"/>
      <c r="DJ623" s="236"/>
      <c r="DK623" s="236"/>
      <c r="DL623" s="236"/>
      <c r="DM623" s="236"/>
      <c r="DN623" s="236"/>
      <c r="DO623" s="236"/>
      <c r="DP623" s="236"/>
      <c r="DQ623" s="236"/>
      <c r="DR623" s="236"/>
      <c r="DS623" s="236"/>
      <c r="DT623" s="236"/>
      <c r="DU623" s="236"/>
      <c r="DV623" s="236"/>
      <c r="DW623" s="236"/>
      <c r="DX623" s="236"/>
      <c r="DY623" s="236"/>
      <c r="DZ623" s="236"/>
      <c r="EA623" s="236"/>
      <c r="EB623" s="236"/>
    </row>
    <row r="624" spans="2:132" s="260" customFormat="1" ht="20.100000000000001" customHeight="1">
      <c r="B624" s="239"/>
      <c r="C624" s="1416"/>
      <c r="D624" s="1417" t="s">
        <v>614</v>
      </c>
      <c r="E624" s="247" t="s">
        <v>613</v>
      </c>
      <c r="F624" s="246"/>
      <c r="G624" s="253" t="s">
        <v>610</v>
      </c>
      <c r="H624" s="1409"/>
      <c r="I624" s="1409"/>
      <c r="J624" s="1409"/>
      <c r="K624" s="286" t="s">
        <v>609</v>
      </c>
      <c r="L624" s="1525"/>
      <c r="M624" s="1526"/>
      <c r="N624" s="1526"/>
      <c r="O624" s="246"/>
      <c r="P624" s="286" t="s">
        <v>608</v>
      </c>
      <c r="Q624" s="1535"/>
      <c r="R624" s="1536"/>
      <c r="S624" s="1536"/>
      <c r="T624" s="1536"/>
      <c r="U624" s="1536"/>
      <c r="V624" s="248" t="s">
        <v>571</v>
      </c>
      <c r="W624" s="1414"/>
      <c r="X624" s="1547"/>
      <c r="Y624" s="1548"/>
      <c r="Z624" s="1548"/>
      <c r="AA624" s="1548"/>
      <c r="AB624" s="1548"/>
      <c r="AC624" s="1548"/>
      <c r="AD624" s="1548"/>
      <c r="AE624" s="1548"/>
      <c r="AF624" s="1548"/>
      <c r="AG624" s="1548"/>
      <c r="AH624" s="1548"/>
      <c r="AI624" s="1548"/>
      <c r="AJ624" s="1549"/>
      <c r="AK624" s="239"/>
      <c r="AL624" s="239"/>
      <c r="AM624" s="236"/>
      <c r="AN624" s="236"/>
      <c r="AO624" s="236"/>
      <c r="AP624" s="236"/>
      <c r="AQ624" s="236"/>
      <c r="AR624" s="236"/>
      <c r="AS624" s="236"/>
      <c r="AT624" s="236"/>
      <c r="AU624" s="236"/>
      <c r="AV624" s="236"/>
      <c r="AW624" s="236"/>
      <c r="AX624" s="236"/>
      <c r="AY624" s="236"/>
      <c r="AZ624" s="236"/>
      <c r="BA624" s="236"/>
      <c r="BB624" s="236"/>
      <c r="BC624" s="236"/>
      <c r="BD624" s="236"/>
      <c r="BE624" s="236"/>
      <c r="BF624" s="236"/>
      <c r="BG624" s="236"/>
      <c r="BH624" s="236"/>
      <c r="BI624" s="236"/>
      <c r="BJ624" s="236"/>
      <c r="BK624" s="236"/>
      <c r="BL624" s="236"/>
      <c r="BM624" s="236"/>
      <c r="BN624" s="236"/>
      <c r="BO624" s="236"/>
      <c r="BP624" s="236"/>
      <c r="BQ624" s="236"/>
      <c r="BR624" s="236"/>
      <c r="BS624" s="236"/>
      <c r="BT624" s="236"/>
      <c r="BU624" s="236"/>
      <c r="BV624" s="236"/>
      <c r="BW624" s="236"/>
      <c r="BX624" s="236"/>
      <c r="BY624" s="236"/>
      <c r="BZ624" s="236"/>
      <c r="CA624" s="236"/>
      <c r="CB624" s="236"/>
      <c r="CC624" s="236"/>
      <c r="CD624" s="236"/>
      <c r="CE624" s="236"/>
      <c r="CF624" s="236"/>
      <c r="CG624" s="236"/>
      <c r="CH624" s="236"/>
      <c r="CI624" s="236"/>
      <c r="CJ624" s="236"/>
      <c r="CK624" s="236"/>
      <c r="CL624" s="236"/>
      <c r="CM624" s="236"/>
      <c r="CN624" s="236"/>
      <c r="CO624" s="236"/>
      <c r="CP624" s="236"/>
      <c r="CQ624" s="236"/>
      <c r="CR624" s="236"/>
      <c r="CS624" s="236"/>
      <c r="CT624" s="236"/>
      <c r="CU624" s="236"/>
      <c r="CV624" s="236"/>
      <c r="CW624" s="236"/>
      <c r="CX624" s="236"/>
      <c r="CY624" s="236"/>
      <c r="CZ624" s="236"/>
      <c r="DA624" s="236"/>
    </row>
    <row r="625" spans="2:133" s="260" customFormat="1" ht="20.100000000000001" customHeight="1">
      <c r="B625" s="239"/>
      <c r="C625" s="1416"/>
      <c r="D625" s="1417"/>
      <c r="E625" s="250" t="s">
        <v>612</v>
      </c>
      <c r="F625" s="249"/>
      <c r="G625" s="253" t="s">
        <v>610</v>
      </c>
      <c r="H625" s="1409"/>
      <c r="I625" s="1409"/>
      <c r="J625" s="1409"/>
      <c r="K625" s="286" t="s">
        <v>609</v>
      </c>
      <c r="L625" s="1411"/>
      <c r="M625" s="1412"/>
      <c r="N625" s="1412"/>
      <c r="O625" s="249"/>
      <c r="P625" s="287" t="s">
        <v>608</v>
      </c>
      <c r="Q625" s="1523"/>
      <c r="R625" s="1524"/>
      <c r="S625" s="1524"/>
      <c r="T625" s="1524"/>
      <c r="U625" s="1524"/>
      <c r="V625" s="241" t="s">
        <v>571</v>
      </c>
      <c r="W625" s="1414"/>
      <c r="X625" s="1547"/>
      <c r="Y625" s="1548"/>
      <c r="Z625" s="1548"/>
      <c r="AA625" s="1548"/>
      <c r="AB625" s="1548"/>
      <c r="AC625" s="1548"/>
      <c r="AD625" s="1548"/>
      <c r="AE625" s="1548"/>
      <c r="AF625" s="1548"/>
      <c r="AG625" s="1548"/>
      <c r="AH625" s="1548"/>
      <c r="AI625" s="1548"/>
      <c r="AJ625" s="1549"/>
      <c r="AK625" s="239"/>
      <c r="AL625" s="239"/>
      <c r="AM625" s="236"/>
      <c r="AN625" s="236"/>
      <c r="AO625" s="236"/>
      <c r="AP625" s="236"/>
      <c r="AQ625" s="236"/>
      <c r="AR625" s="236"/>
      <c r="AS625" s="236"/>
      <c r="AT625" s="236"/>
      <c r="AU625" s="236"/>
      <c r="AV625" s="236"/>
      <c r="AW625" s="236"/>
      <c r="AX625" s="236"/>
      <c r="AY625" s="236"/>
      <c r="AZ625" s="236"/>
      <c r="BA625" s="236"/>
      <c r="BB625" s="236"/>
      <c r="BC625" s="236"/>
      <c r="BD625" s="236"/>
      <c r="BE625" s="236"/>
      <c r="BF625" s="236"/>
      <c r="BG625" s="236"/>
      <c r="BH625" s="236"/>
      <c r="BI625" s="236"/>
      <c r="BJ625" s="236"/>
      <c r="BK625" s="236"/>
      <c r="BL625" s="236"/>
      <c r="BM625" s="236"/>
      <c r="BN625" s="236"/>
      <c r="BO625" s="236"/>
      <c r="BP625" s="236"/>
      <c r="BQ625" s="236"/>
      <c r="BR625" s="236"/>
      <c r="BS625" s="236"/>
      <c r="BT625" s="236"/>
      <c r="BU625" s="236"/>
      <c r="BV625" s="236"/>
      <c r="BW625" s="236"/>
      <c r="BX625" s="236"/>
      <c r="BY625" s="236"/>
      <c r="BZ625" s="236"/>
      <c r="CA625" s="236"/>
      <c r="CB625" s="236"/>
      <c r="CC625" s="236"/>
      <c r="CD625" s="236"/>
      <c r="CE625" s="236"/>
      <c r="CF625" s="236"/>
      <c r="CG625" s="236"/>
      <c r="CH625" s="236"/>
      <c r="CI625" s="236"/>
      <c r="CJ625" s="236"/>
      <c r="CK625" s="236"/>
      <c r="CL625" s="236"/>
      <c r="CM625" s="236"/>
      <c r="CN625" s="236"/>
      <c r="CO625" s="236"/>
      <c r="CP625" s="236"/>
      <c r="CQ625" s="236"/>
      <c r="CR625" s="236"/>
      <c r="CS625" s="236"/>
      <c r="CT625" s="236"/>
      <c r="CU625" s="236"/>
      <c r="CV625" s="236"/>
      <c r="CW625" s="236"/>
      <c r="CX625" s="236"/>
      <c r="CY625" s="236"/>
      <c r="CZ625" s="236"/>
      <c r="DA625" s="236"/>
      <c r="DB625" s="236"/>
      <c r="DC625" s="236"/>
      <c r="DD625" s="236"/>
      <c r="DE625" s="236"/>
      <c r="DF625" s="236"/>
      <c r="DG625" s="236"/>
      <c r="DH625" s="236"/>
      <c r="DI625" s="236"/>
      <c r="DJ625" s="236"/>
      <c r="DK625" s="236"/>
      <c r="DL625" s="236"/>
      <c r="DM625" s="236"/>
      <c r="DN625" s="236"/>
      <c r="DO625" s="236"/>
      <c r="DP625" s="236"/>
      <c r="DQ625" s="236"/>
      <c r="DR625" s="236"/>
      <c r="DS625" s="236"/>
      <c r="DT625" s="236"/>
      <c r="DU625" s="236"/>
      <c r="DV625" s="236"/>
      <c r="DW625" s="236"/>
      <c r="DX625" s="236"/>
      <c r="DY625" s="236"/>
      <c r="DZ625" s="236"/>
      <c r="EA625" s="236"/>
      <c r="EB625" s="236"/>
    </row>
    <row r="626" spans="2:133" s="260" customFormat="1" ht="20.100000000000001" customHeight="1">
      <c r="B626" s="239"/>
      <c r="C626" s="1416"/>
      <c r="D626" s="1417"/>
      <c r="E626" s="284" t="s">
        <v>611</v>
      </c>
      <c r="F626" s="283"/>
      <c r="G626" s="253" t="s">
        <v>610</v>
      </c>
      <c r="H626" s="1409"/>
      <c r="I626" s="1409"/>
      <c r="J626" s="1409"/>
      <c r="K626" s="286" t="s">
        <v>609</v>
      </c>
      <c r="L626" s="1420"/>
      <c r="M626" s="1421"/>
      <c r="N626" s="1421"/>
      <c r="O626" s="283"/>
      <c r="P626" s="285" t="s">
        <v>608</v>
      </c>
      <c r="Q626" s="1537"/>
      <c r="R626" s="1538"/>
      <c r="S626" s="1538"/>
      <c r="T626" s="1538"/>
      <c r="U626" s="1538"/>
      <c r="V626" s="251" t="s">
        <v>571</v>
      </c>
      <c r="W626" s="1414"/>
      <c r="X626" s="1547"/>
      <c r="Y626" s="1548"/>
      <c r="Z626" s="1548"/>
      <c r="AA626" s="1548"/>
      <c r="AB626" s="1548"/>
      <c r="AC626" s="1548"/>
      <c r="AD626" s="1548"/>
      <c r="AE626" s="1548"/>
      <c r="AF626" s="1548"/>
      <c r="AG626" s="1548"/>
      <c r="AH626" s="1548"/>
      <c r="AI626" s="1548"/>
      <c r="AJ626" s="1549"/>
      <c r="AK626" s="239"/>
      <c r="AL626" s="239"/>
      <c r="AM626" s="236"/>
      <c r="AN626" s="236"/>
      <c r="AO626" s="236"/>
      <c r="AP626" s="236"/>
      <c r="AQ626" s="236"/>
      <c r="AR626" s="236"/>
      <c r="AS626" s="236"/>
      <c r="AT626" s="236"/>
      <c r="AU626" s="236"/>
      <c r="AV626" s="236"/>
      <c r="AW626" s="236"/>
      <c r="AX626" s="236"/>
      <c r="AY626" s="236"/>
      <c r="AZ626" s="236"/>
      <c r="BA626" s="236"/>
      <c r="BB626" s="236"/>
      <c r="BC626" s="236"/>
      <c r="BD626" s="236"/>
      <c r="BE626" s="236"/>
      <c r="BF626" s="236"/>
      <c r="BG626" s="236"/>
      <c r="BH626" s="236"/>
      <c r="BI626" s="236"/>
      <c r="BJ626" s="236"/>
      <c r="BK626" s="236"/>
      <c r="BL626" s="236"/>
      <c r="BM626" s="236"/>
      <c r="BN626" s="236"/>
      <c r="BO626" s="236"/>
      <c r="BP626" s="236"/>
      <c r="BQ626" s="236"/>
      <c r="BR626" s="236"/>
      <c r="BS626" s="236"/>
      <c r="BT626" s="236"/>
      <c r="BU626" s="236"/>
      <c r="BV626" s="236"/>
      <c r="BW626" s="236"/>
      <c r="BX626" s="236"/>
      <c r="BY626" s="236"/>
      <c r="BZ626" s="236"/>
      <c r="CA626" s="236"/>
      <c r="CB626" s="236"/>
      <c r="CC626" s="236"/>
      <c r="CD626" s="236"/>
      <c r="CE626" s="236"/>
      <c r="CF626" s="236"/>
      <c r="CG626" s="236"/>
      <c r="CH626" s="236"/>
      <c r="CI626" s="236"/>
      <c r="CJ626" s="236"/>
      <c r="CK626" s="236"/>
      <c r="CL626" s="236"/>
      <c r="CM626" s="236"/>
      <c r="CN626" s="236"/>
      <c r="CO626" s="236"/>
      <c r="CP626" s="236"/>
      <c r="CQ626" s="236"/>
      <c r="CR626" s="236"/>
      <c r="CS626" s="236"/>
      <c r="CT626" s="236"/>
      <c r="CU626" s="236"/>
      <c r="CV626" s="236"/>
      <c r="CW626" s="236"/>
      <c r="CX626" s="236"/>
      <c r="CY626" s="236"/>
      <c r="CZ626" s="236"/>
      <c r="DA626" s="236"/>
      <c r="DB626" s="236"/>
      <c r="DC626" s="236"/>
      <c r="DD626" s="236"/>
      <c r="DE626" s="236"/>
      <c r="DF626" s="236"/>
      <c r="DG626" s="236"/>
      <c r="DH626" s="236"/>
      <c r="DI626" s="236"/>
      <c r="DJ626" s="236"/>
      <c r="DK626" s="236"/>
      <c r="DL626" s="236"/>
      <c r="DM626" s="236"/>
      <c r="DN626" s="236"/>
      <c r="DO626" s="236"/>
      <c r="DP626" s="236"/>
      <c r="DQ626" s="236"/>
      <c r="DR626" s="236"/>
      <c r="DS626" s="236"/>
      <c r="DT626" s="236"/>
      <c r="DU626" s="236"/>
      <c r="DV626" s="236"/>
      <c r="DW626" s="236"/>
      <c r="DX626" s="236"/>
      <c r="DY626" s="236"/>
      <c r="DZ626" s="236"/>
      <c r="EA626" s="236"/>
      <c r="EB626" s="236"/>
    </row>
    <row r="627" spans="2:133" s="260" customFormat="1" ht="14.1" customHeight="1">
      <c r="B627" s="239"/>
      <c r="C627" s="1416"/>
      <c r="D627" s="1417"/>
      <c r="E627" s="1427" t="s">
        <v>607</v>
      </c>
      <c r="F627" s="1409"/>
      <c r="G627" s="1409"/>
      <c r="H627" s="1409"/>
      <c r="I627" s="1409"/>
      <c r="J627" s="1409"/>
      <c r="K627" s="1409"/>
      <c r="L627" s="1409"/>
      <c r="M627" s="1409"/>
      <c r="N627" s="1409"/>
      <c r="O627" s="1409"/>
      <c r="P627" s="1410"/>
      <c r="Q627" s="1539">
        <f>SUM(Q624:U626)</f>
        <v>0</v>
      </c>
      <c r="R627" s="1540"/>
      <c r="S627" s="1540"/>
      <c r="T627" s="1540"/>
      <c r="U627" s="1540"/>
      <c r="V627" s="272" t="s">
        <v>571</v>
      </c>
      <c r="W627" s="1415"/>
      <c r="X627" s="1550"/>
      <c r="Y627" s="1551"/>
      <c r="Z627" s="1551"/>
      <c r="AA627" s="1551"/>
      <c r="AB627" s="1551"/>
      <c r="AC627" s="1551"/>
      <c r="AD627" s="1551"/>
      <c r="AE627" s="1551"/>
      <c r="AF627" s="1551"/>
      <c r="AG627" s="1551"/>
      <c r="AH627" s="1551"/>
      <c r="AI627" s="1551"/>
      <c r="AJ627" s="1552"/>
      <c r="AK627" s="239"/>
      <c r="AL627" s="239"/>
      <c r="AM627" s="236"/>
      <c r="AN627" s="236"/>
      <c r="AO627" s="236"/>
      <c r="AP627" s="236"/>
      <c r="AQ627" s="236"/>
      <c r="AR627" s="236"/>
      <c r="AS627" s="236"/>
      <c r="AT627" s="236"/>
      <c r="AU627" s="236"/>
      <c r="AV627" s="236"/>
      <c r="AW627" s="236"/>
      <c r="AX627" s="236"/>
      <c r="AY627" s="236"/>
      <c r="AZ627" s="236"/>
      <c r="BA627" s="236"/>
      <c r="BB627" s="236"/>
      <c r="BC627" s="236"/>
      <c r="BD627" s="236"/>
      <c r="BE627" s="236"/>
      <c r="BF627" s="236"/>
      <c r="BG627" s="236"/>
      <c r="BH627" s="236"/>
      <c r="BI627" s="236"/>
      <c r="BJ627" s="236"/>
      <c r="BK627" s="236"/>
      <c r="BL627" s="236"/>
      <c r="BM627" s="236"/>
      <c r="BN627" s="236"/>
      <c r="BO627" s="236"/>
      <c r="BP627" s="236"/>
      <c r="BQ627" s="236"/>
      <c r="BR627" s="236"/>
      <c r="BS627" s="236"/>
      <c r="BT627" s="236"/>
      <c r="BU627" s="236"/>
      <c r="BV627" s="236"/>
      <c r="BW627" s="236"/>
      <c r="BX627" s="236"/>
      <c r="BY627" s="236"/>
      <c r="BZ627" s="236"/>
      <c r="CA627" s="236"/>
      <c r="CB627" s="236"/>
      <c r="CC627" s="236"/>
      <c r="CD627" s="236"/>
      <c r="CE627" s="236"/>
      <c r="CF627" s="236"/>
      <c r="CG627" s="236"/>
      <c r="CH627" s="236"/>
      <c r="CI627" s="236"/>
      <c r="CJ627" s="236"/>
      <c r="CK627" s="236"/>
      <c r="CL627" s="236"/>
      <c r="CM627" s="236"/>
      <c r="CN627" s="236"/>
      <c r="CO627" s="236"/>
      <c r="CP627" s="236"/>
      <c r="CQ627" s="236"/>
      <c r="CR627" s="236"/>
      <c r="CS627" s="236"/>
      <c r="CT627" s="236"/>
      <c r="CU627" s="236"/>
      <c r="CV627" s="236"/>
      <c r="CW627" s="236"/>
      <c r="CX627" s="236"/>
      <c r="CY627" s="236"/>
      <c r="CZ627" s="236"/>
      <c r="DA627" s="236"/>
      <c r="DB627" s="236"/>
      <c r="DC627" s="236"/>
      <c r="DD627" s="236"/>
      <c r="DE627" s="236"/>
      <c r="DF627" s="236"/>
      <c r="DG627" s="236"/>
      <c r="DH627" s="236"/>
      <c r="DI627" s="236"/>
      <c r="DJ627" s="236"/>
      <c r="DK627" s="236"/>
      <c r="DL627" s="236"/>
      <c r="DM627" s="236"/>
      <c r="DN627" s="236"/>
      <c r="DO627" s="236"/>
      <c r="DP627" s="236"/>
      <c r="DQ627" s="236"/>
      <c r="DR627" s="236"/>
      <c r="DS627" s="236"/>
      <c r="DT627" s="236"/>
      <c r="DU627" s="236"/>
      <c r="DV627" s="236"/>
      <c r="DW627" s="236"/>
      <c r="DX627" s="236"/>
      <c r="DY627" s="236"/>
      <c r="DZ627" s="236"/>
      <c r="EA627" s="236"/>
      <c r="EB627" s="236"/>
    </row>
    <row r="628" spans="2:133" s="260" customFormat="1" ht="20.100000000000001" customHeight="1">
      <c r="B628" s="239"/>
      <c r="C628" s="239"/>
      <c r="D628" s="239"/>
      <c r="E628" s="239"/>
      <c r="F628" s="239"/>
      <c r="G628" s="239"/>
      <c r="H628" s="239"/>
      <c r="I628" s="239"/>
      <c r="J628" s="239"/>
      <c r="K628" s="239"/>
      <c r="L628" s="239"/>
      <c r="M628" s="239"/>
      <c r="N628" s="239"/>
      <c r="O628" s="239"/>
      <c r="P628" s="239"/>
      <c r="Q628" s="239"/>
      <c r="R628" s="239"/>
      <c r="S628" s="239"/>
      <c r="T628" s="239"/>
      <c r="U628" s="239"/>
      <c r="V628" s="239"/>
      <c r="W628" s="239"/>
      <c r="X628" s="239"/>
      <c r="Y628" s="239"/>
      <c r="Z628" s="239"/>
      <c r="AA628" s="239"/>
      <c r="AB628" s="239"/>
      <c r="AC628" s="239"/>
      <c r="AD628" s="239"/>
      <c r="AE628" s="239"/>
      <c r="AF628" s="239"/>
      <c r="AG628" s="239"/>
      <c r="AH628" s="239"/>
      <c r="AI628" s="239"/>
      <c r="AJ628" s="239"/>
      <c r="AK628" s="239"/>
      <c r="AL628" s="239"/>
      <c r="AM628" s="236"/>
      <c r="AN628" s="236"/>
      <c r="AO628" s="236"/>
      <c r="AP628" s="236"/>
      <c r="AQ628" s="236"/>
      <c r="AR628" s="236"/>
      <c r="AS628" s="236"/>
      <c r="AT628" s="236"/>
      <c r="AU628" s="236"/>
      <c r="AV628" s="236"/>
      <c r="AW628" s="236"/>
      <c r="AX628" s="236"/>
      <c r="AY628" s="236"/>
      <c r="AZ628" s="236"/>
      <c r="BA628" s="236"/>
      <c r="BB628" s="236"/>
      <c r="BC628" s="236"/>
      <c r="BD628" s="236"/>
      <c r="BE628" s="236"/>
      <c r="BF628" s="236"/>
      <c r="BG628" s="236"/>
      <c r="BH628" s="236"/>
      <c r="BI628" s="236"/>
      <c r="BJ628" s="236"/>
      <c r="BK628" s="236"/>
      <c r="BL628" s="236"/>
      <c r="BM628" s="236"/>
      <c r="BN628" s="236"/>
      <c r="BO628" s="236"/>
      <c r="BP628" s="236"/>
      <c r="BQ628" s="236"/>
      <c r="BR628" s="236"/>
      <c r="BS628" s="236"/>
      <c r="BT628" s="236"/>
      <c r="BU628" s="236"/>
      <c r="BV628" s="236"/>
      <c r="BW628" s="236"/>
      <c r="BX628" s="236"/>
      <c r="BY628" s="236"/>
      <c r="BZ628" s="236"/>
      <c r="CA628" s="236"/>
      <c r="CB628" s="236"/>
      <c r="CC628" s="236"/>
      <c r="CD628" s="236"/>
      <c r="CE628" s="236"/>
      <c r="CF628" s="236"/>
      <c r="CG628" s="236"/>
      <c r="CH628" s="236"/>
      <c r="CI628" s="236"/>
      <c r="CJ628" s="236"/>
      <c r="CK628" s="236"/>
      <c r="CL628" s="236"/>
      <c r="CM628" s="236"/>
      <c r="CN628" s="236"/>
      <c r="CO628" s="236"/>
      <c r="CP628" s="236"/>
      <c r="CQ628" s="236"/>
      <c r="CR628" s="236"/>
      <c r="CS628" s="236"/>
      <c r="CT628" s="236"/>
      <c r="CU628" s="236"/>
      <c r="CV628" s="236"/>
      <c r="CW628" s="236"/>
      <c r="CX628" s="236"/>
      <c r="CY628" s="236"/>
      <c r="CZ628" s="236"/>
      <c r="DA628" s="236"/>
      <c r="DB628" s="236"/>
      <c r="DC628" s="236"/>
      <c r="DD628" s="236"/>
      <c r="DE628" s="236"/>
      <c r="DF628" s="236"/>
      <c r="DG628" s="236"/>
      <c r="DH628" s="236"/>
      <c r="DI628" s="236"/>
      <c r="DJ628" s="236"/>
      <c r="DK628" s="236"/>
      <c r="DL628" s="236"/>
      <c r="DM628" s="236"/>
      <c r="DN628" s="236"/>
      <c r="DO628" s="236"/>
      <c r="DP628" s="236"/>
      <c r="DQ628" s="236"/>
      <c r="DR628" s="236"/>
      <c r="DS628" s="236"/>
      <c r="DT628" s="236"/>
      <c r="DU628" s="236"/>
      <c r="DV628" s="236"/>
      <c r="DW628" s="236"/>
      <c r="DX628" s="236"/>
      <c r="DY628" s="236"/>
      <c r="DZ628" s="236"/>
      <c r="EA628" s="236"/>
      <c r="EB628" s="236"/>
    </row>
    <row r="629" spans="2:133" s="260" customFormat="1" ht="20.100000000000001" customHeight="1">
      <c r="B629" s="239"/>
      <c r="C629" s="256" t="s">
        <v>605</v>
      </c>
      <c r="D629" s="255"/>
      <c r="E629" s="255"/>
      <c r="F629" s="255"/>
      <c r="G629" s="255"/>
      <c r="H629" s="255"/>
      <c r="I629" s="255"/>
      <c r="J629" s="254"/>
      <c r="K629" s="256" t="s">
        <v>606</v>
      </c>
      <c r="L629" s="255"/>
      <c r="M629" s="255"/>
      <c r="N629" s="254"/>
      <c r="O629" s="256" t="s">
        <v>603</v>
      </c>
      <c r="P629" s="255"/>
      <c r="Q629" s="255"/>
      <c r="R629" s="255"/>
      <c r="S629" s="254"/>
      <c r="T629" s="256" t="s">
        <v>605</v>
      </c>
      <c r="U629" s="255"/>
      <c r="V629" s="255"/>
      <c r="W629" s="255"/>
      <c r="X629" s="255"/>
      <c r="Y629" s="255"/>
      <c r="Z629" s="255"/>
      <c r="AA629" s="254"/>
      <c r="AB629" s="256" t="s">
        <v>604</v>
      </c>
      <c r="AC629" s="255"/>
      <c r="AD629" s="255"/>
      <c r="AE629" s="254"/>
      <c r="AF629" s="256" t="s">
        <v>603</v>
      </c>
      <c r="AG629" s="255"/>
      <c r="AH629" s="255"/>
      <c r="AI629" s="255"/>
      <c r="AJ629" s="254"/>
      <c r="AK629" s="239"/>
      <c r="AL629" s="239"/>
      <c r="AM629" s="239"/>
      <c r="AN629" s="236"/>
      <c r="AO629" s="236"/>
      <c r="AP629" s="236"/>
      <c r="AQ629" s="236"/>
      <c r="AR629" s="236"/>
      <c r="AS629" s="236"/>
      <c r="AT629" s="236"/>
      <c r="AU629" s="236"/>
      <c r="AV629" s="236"/>
      <c r="AW629" s="236"/>
      <c r="AX629" s="236"/>
      <c r="AY629" s="236"/>
      <c r="AZ629" s="236"/>
      <c r="BA629" s="236"/>
      <c r="BB629" s="236"/>
      <c r="BC629" s="236"/>
      <c r="BD629" s="236"/>
      <c r="BE629" s="236"/>
      <c r="BF629" s="236"/>
      <c r="BG629" s="236"/>
      <c r="BH629" s="236"/>
      <c r="BI629" s="236"/>
      <c r="BJ629" s="236"/>
      <c r="BK629" s="236"/>
      <c r="BL629" s="236"/>
      <c r="BM629" s="236"/>
      <c r="BN629" s="236"/>
      <c r="BO629" s="236"/>
      <c r="BP629" s="236"/>
      <c r="BQ629" s="236"/>
      <c r="BR629" s="236"/>
      <c r="BS629" s="236"/>
      <c r="BT629" s="236"/>
      <c r="BU629" s="236"/>
      <c r="BV629" s="236"/>
      <c r="BW629" s="236"/>
      <c r="BX629" s="236"/>
      <c r="BY629" s="236"/>
      <c r="BZ629" s="236"/>
      <c r="CA629" s="236"/>
      <c r="CB629" s="236"/>
      <c r="CC629" s="236"/>
      <c r="CD629" s="236"/>
      <c r="CE629" s="236"/>
      <c r="CF629" s="236"/>
      <c r="CG629" s="236"/>
      <c r="CH629" s="236"/>
      <c r="CI629" s="236"/>
      <c r="CJ629" s="236"/>
      <c r="CK629" s="236"/>
      <c r="CL629" s="236"/>
      <c r="CM629" s="236"/>
      <c r="CN629" s="236"/>
      <c r="CO629" s="236"/>
      <c r="CP629" s="236"/>
      <c r="CQ629" s="236"/>
      <c r="CR629" s="236"/>
      <c r="CS629" s="236"/>
      <c r="CT629" s="236"/>
      <c r="CU629" s="236"/>
      <c r="CV629" s="236"/>
      <c r="CW629" s="236"/>
      <c r="CX629" s="236"/>
      <c r="CY629" s="236"/>
      <c r="CZ629" s="236"/>
      <c r="DA629" s="236"/>
      <c r="DB629" s="236"/>
      <c r="DC629" s="236"/>
      <c r="DD629" s="236"/>
      <c r="DE629" s="236"/>
      <c r="DF629" s="236"/>
      <c r="DG629" s="236"/>
      <c r="DH629" s="236"/>
      <c r="DI629" s="236"/>
      <c r="DJ629" s="236"/>
      <c r="DK629" s="236"/>
      <c r="DL629" s="236"/>
      <c r="DM629" s="236"/>
      <c r="DN629" s="236"/>
      <c r="DO629" s="236"/>
      <c r="DP629" s="236"/>
      <c r="DQ629" s="236"/>
      <c r="DR629" s="236"/>
      <c r="DS629" s="236"/>
      <c r="DT629" s="236"/>
      <c r="DU629" s="236"/>
      <c r="DV629" s="236"/>
      <c r="DW629" s="236"/>
      <c r="DX629" s="236"/>
      <c r="DY629" s="236"/>
      <c r="DZ629" s="236"/>
      <c r="EA629" s="236"/>
      <c r="EB629" s="236"/>
      <c r="EC629" s="236"/>
    </row>
    <row r="630" spans="2:133" s="260" customFormat="1" ht="20.100000000000001" customHeight="1">
      <c r="B630" s="239"/>
      <c r="C630" s="1513" t="s">
        <v>602</v>
      </c>
      <c r="D630" s="1488" t="s">
        <v>601</v>
      </c>
      <c r="E630" s="1480" t="s">
        <v>600</v>
      </c>
      <c r="F630" s="1481"/>
      <c r="G630" s="1481"/>
      <c r="H630" s="1409" t="s">
        <v>579</v>
      </c>
      <c r="I630" s="1409"/>
      <c r="J630" s="1410"/>
      <c r="K630" s="1411"/>
      <c r="L630" s="1412"/>
      <c r="M630" s="1412"/>
      <c r="N630" s="241" t="s">
        <v>578</v>
      </c>
      <c r="O630" s="1527"/>
      <c r="P630" s="1528"/>
      <c r="Q630" s="1528"/>
      <c r="R630" s="1528"/>
      <c r="S630" s="248" t="s">
        <v>571</v>
      </c>
      <c r="T630" s="250" t="s">
        <v>599</v>
      </c>
      <c r="U630" s="249"/>
      <c r="V630" s="249"/>
      <c r="W630" s="249"/>
      <c r="X630" s="249"/>
      <c r="Y630" s="249"/>
      <c r="Z630" s="249"/>
      <c r="AA630" s="265"/>
      <c r="AB630" s="1411"/>
      <c r="AC630" s="1412"/>
      <c r="AD630" s="1412"/>
      <c r="AE630" s="241" t="s">
        <v>575</v>
      </c>
      <c r="AF630" s="1403"/>
      <c r="AG630" s="1404"/>
      <c r="AH630" s="1404"/>
      <c r="AI630" s="1404"/>
      <c r="AJ630" s="241" t="s">
        <v>571</v>
      </c>
      <c r="AL630" s="239"/>
      <c r="AM630" s="236"/>
      <c r="AN630" s="236"/>
      <c r="AO630" s="236"/>
      <c r="AP630" s="236"/>
      <c r="AQ630" s="236"/>
      <c r="AR630" s="236"/>
      <c r="AS630" s="236"/>
      <c r="AT630" s="236"/>
      <c r="AU630" s="236"/>
      <c r="AV630" s="236"/>
      <c r="AW630" s="236"/>
      <c r="AX630" s="236"/>
      <c r="AY630" s="236"/>
      <c r="AZ630" s="236"/>
      <c r="BA630" s="236"/>
      <c r="BB630" s="236"/>
      <c r="BC630" s="236"/>
      <c r="BD630" s="236"/>
      <c r="BE630" s="236"/>
      <c r="BF630" s="236"/>
      <c r="BG630" s="236"/>
      <c r="BH630" s="236"/>
      <c r="BI630" s="236"/>
      <c r="BJ630" s="236"/>
      <c r="BK630" s="236"/>
      <c r="BL630" s="236"/>
      <c r="BM630" s="236"/>
      <c r="BN630" s="236"/>
      <c r="BO630" s="236"/>
      <c r="BP630" s="236"/>
      <c r="BQ630" s="236"/>
      <c r="BR630" s="236"/>
      <c r="BS630" s="236"/>
      <c r="BT630" s="236"/>
      <c r="BU630" s="236"/>
      <c r="BV630" s="236"/>
      <c r="BW630" s="236"/>
      <c r="BX630" s="236"/>
      <c r="BY630" s="236"/>
      <c r="BZ630" s="236"/>
      <c r="CA630" s="236"/>
      <c r="CB630" s="236"/>
      <c r="CC630" s="236"/>
      <c r="CD630" s="236"/>
      <c r="CE630" s="236"/>
      <c r="CF630" s="236"/>
      <c r="CG630" s="236"/>
      <c r="CH630" s="236"/>
      <c r="CI630" s="236"/>
      <c r="CJ630" s="236"/>
      <c r="CK630" s="236"/>
      <c r="CL630" s="236"/>
      <c r="CM630" s="236"/>
      <c r="CN630" s="236"/>
      <c r="CO630" s="236"/>
      <c r="CP630" s="236"/>
      <c r="CQ630" s="236"/>
      <c r="CR630" s="236"/>
      <c r="CS630" s="236"/>
      <c r="CT630" s="236"/>
      <c r="CU630" s="236"/>
      <c r="CV630" s="236"/>
      <c r="CW630" s="236"/>
      <c r="CX630" s="236"/>
      <c r="CY630" s="236"/>
      <c r="CZ630" s="236"/>
      <c r="DA630" s="236"/>
      <c r="DB630" s="236"/>
      <c r="DC630" s="236"/>
      <c r="DD630" s="236"/>
      <c r="DE630" s="236"/>
      <c r="DF630" s="236"/>
      <c r="DG630" s="236"/>
      <c r="DH630" s="236"/>
      <c r="DI630" s="236"/>
      <c r="DJ630" s="236"/>
      <c r="DK630" s="236"/>
      <c r="DL630" s="236"/>
      <c r="DM630" s="236"/>
      <c r="DN630" s="236"/>
      <c r="DO630" s="236"/>
      <c r="DP630" s="236"/>
      <c r="DQ630" s="236"/>
      <c r="DR630" s="236"/>
      <c r="DS630" s="236"/>
      <c r="DT630" s="236"/>
      <c r="DU630" s="236"/>
      <c r="DV630" s="236"/>
      <c r="DW630" s="236"/>
      <c r="DX630" s="236"/>
      <c r="DY630" s="236"/>
      <c r="DZ630" s="236"/>
      <c r="EA630" s="236"/>
      <c r="EB630" s="236"/>
    </row>
    <row r="631" spans="2:133" s="260" customFormat="1" ht="20.100000000000001" customHeight="1">
      <c r="B631" s="239"/>
      <c r="C631" s="1417"/>
      <c r="D631" s="1489"/>
      <c r="E631" s="1480" t="s">
        <v>598</v>
      </c>
      <c r="F631" s="1481"/>
      <c r="G631" s="1481"/>
      <c r="H631" s="1409" t="s">
        <v>579</v>
      </c>
      <c r="I631" s="1409"/>
      <c r="J631" s="1410"/>
      <c r="K631" s="1411"/>
      <c r="L631" s="1412"/>
      <c r="M631" s="1412"/>
      <c r="N631" s="241" t="s">
        <v>578</v>
      </c>
      <c r="O631" s="1403"/>
      <c r="P631" s="1404"/>
      <c r="Q631" s="1404"/>
      <c r="R631" s="1404"/>
      <c r="S631" s="241" t="s">
        <v>571</v>
      </c>
      <c r="T631" s="250" t="s">
        <v>597</v>
      </c>
      <c r="U631" s="249"/>
      <c r="V631" s="249"/>
      <c r="W631" s="249"/>
      <c r="X631" s="249"/>
      <c r="Y631" s="249"/>
      <c r="Z631" s="249"/>
      <c r="AA631" s="265"/>
      <c r="AB631" s="1411"/>
      <c r="AC631" s="1412"/>
      <c r="AD631" s="1412"/>
      <c r="AE631" s="241" t="s">
        <v>575</v>
      </c>
      <c r="AF631" s="1403"/>
      <c r="AG631" s="1404"/>
      <c r="AH631" s="1404"/>
      <c r="AI631" s="1404"/>
      <c r="AJ631" s="241" t="s">
        <v>571</v>
      </c>
      <c r="AK631" s="239"/>
      <c r="AL631" s="239"/>
      <c r="AM631" s="236"/>
      <c r="AN631" s="236"/>
      <c r="AO631" s="236"/>
      <c r="AP631" s="236"/>
      <c r="AQ631" s="236"/>
      <c r="AR631" s="236"/>
      <c r="AS631" s="236"/>
      <c r="AT631" s="236"/>
      <c r="AU631" s="236"/>
      <c r="AV631" s="236"/>
      <c r="AW631" s="236"/>
      <c r="AX631" s="236"/>
      <c r="AY631" s="236"/>
      <c r="AZ631" s="236"/>
      <c r="BA631" s="236"/>
      <c r="BB631" s="236"/>
      <c r="BC631" s="236"/>
      <c r="BD631" s="236"/>
      <c r="BE631" s="236"/>
      <c r="BF631" s="236"/>
      <c r="BG631" s="236"/>
      <c r="BH631" s="236"/>
      <c r="BI631" s="236"/>
      <c r="BJ631" s="236"/>
      <c r="BK631" s="236"/>
      <c r="BL631" s="236"/>
      <c r="BM631" s="236"/>
      <c r="BN631" s="236"/>
      <c r="BO631" s="236"/>
      <c r="BP631" s="236"/>
      <c r="BQ631" s="236"/>
      <c r="BR631" s="236"/>
      <c r="BS631" s="236"/>
      <c r="BT631" s="236"/>
      <c r="BU631" s="236"/>
      <c r="BV631" s="236"/>
      <c r="BW631" s="236"/>
      <c r="BX631" s="236"/>
      <c r="BY631" s="236"/>
      <c r="BZ631" s="236"/>
      <c r="CA631" s="236"/>
      <c r="CB631" s="236"/>
      <c r="CC631" s="236"/>
      <c r="CD631" s="236"/>
      <c r="CE631" s="236"/>
      <c r="CF631" s="236"/>
      <c r="CG631" s="236"/>
      <c r="CH631" s="236"/>
      <c r="CI631" s="236"/>
      <c r="CJ631" s="236"/>
      <c r="CK631" s="236"/>
      <c r="CL631" s="236"/>
      <c r="CM631" s="236"/>
      <c r="CN631" s="236"/>
      <c r="CO631" s="236"/>
      <c r="CP631" s="236"/>
      <c r="CQ631" s="236"/>
      <c r="CR631" s="236"/>
      <c r="CS631" s="236"/>
      <c r="CT631" s="236"/>
      <c r="CU631" s="236"/>
      <c r="CV631" s="236"/>
      <c r="CW631" s="236"/>
      <c r="CX631" s="236"/>
      <c r="CY631" s="236"/>
      <c r="CZ631" s="236"/>
      <c r="DA631" s="236"/>
      <c r="DB631" s="236"/>
      <c r="DC631" s="236"/>
      <c r="DD631" s="236"/>
      <c r="DE631" s="236"/>
      <c r="DF631" s="236"/>
      <c r="DG631" s="236"/>
      <c r="DH631" s="236"/>
      <c r="DI631" s="236"/>
      <c r="DJ631" s="236"/>
      <c r="DK631" s="236"/>
      <c r="DL631" s="236"/>
      <c r="DM631" s="236"/>
      <c r="DN631" s="236"/>
      <c r="DO631" s="236"/>
      <c r="DP631" s="236"/>
      <c r="DQ631" s="236"/>
      <c r="DR631" s="236"/>
      <c r="DS631" s="236"/>
      <c r="DT631" s="236"/>
      <c r="DU631" s="236"/>
      <c r="DV631" s="236"/>
      <c r="DW631" s="236"/>
      <c r="DX631" s="236"/>
      <c r="DY631" s="236"/>
      <c r="DZ631" s="236"/>
      <c r="EA631" s="236"/>
      <c r="EB631" s="236"/>
    </row>
    <row r="632" spans="2:133" s="260" customFormat="1" ht="20.100000000000001" customHeight="1">
      <c r="B632" s="239"/>
      <c r="C632" s="1417"/>
      <c r="D632" s="1489"/>
      <c r="E632" s="1480" t="s">
        <v>596</v>
      </c>
      <c r="F632" s="1481"/>
      <c r="G632" s="1481"/>
      <c r="H632" s="1409" t="s">
        <v>579</v>
      </c>
      <c r="I632" s="1409"/>
      <c r="J632" s="1410"/>
      <c r="K632" s="1411"/>
      <c r="L632" s="1412"/>
      <c r="M632" s="1412"/>
      <c r="N632" s="241" t="s">
        <v>578</v>
      </c>
      <c r="O632" s="1403"/>
      <c r="P632" s="1404"/>
      <c r="Q632" s="1404"/>
      <c r="R632" s="1404"/>
      <c r="S632" s="241" t="s">
        <v>571</v>
      </c>
      <c r="T632" s="250" t="s">
        <v>595</v>
      </c>
      <c r="U632" s="249"/>
      <c r="V632" s="249"/>
      <c r="W632" s="249"/>
      <c r="X632" s="249"/>
      <c r="Y632" s="249"/>
      <c r="Z632" s="249"/>
      <c r="AA632" s="265"/>
      <c r="AB632" s="1411"/>
      <c r="AC632" s="1412"/>
      <c r="AD632" s="1412"/>
      <c r="AE632" s="241" t="s">
        <v>575</v>
      </c>
      <c r="AF632" s="1403"/>
      <c r="AG632" s="1404"/>
      <c r="AH632" s="1404"/>
      <c r="AI632" s="1404"/>
      <c r="AJ632" s="241" t="s">
        <v>571</v>
      </c>
      <c r="AK632" s="239"/>
      <c r="AL632" s="239"/>
      <c r="AM632" s="236"/>
      <c r="AN632" s="236"/>
      <c r="AO632" s="236"/>
      <c r="AP632" s="236"/>
      <c r="AQ632" s="236"/>
      <c r="AR632" s="236"/>
      <c r="AS632" s="236"/>
      <c r="AT632" s="236"/>
      <c r="AU632" s="236"/>
      <c r="AV632" s="236"/>
      <c r="AW632" s="236"/>
      <c r="AX632" s="236"/>
      <c r="AY632" s="236"/>
      <c r="AZ632" s="236"/>
      <c r="BA632" s="236"/>
      <c r="BB632" s="236"/>
      <c r="BC632" s="236"/>
      <c r="BD632" s="236"/>
      <c r="BE632" s="236"/>
      <c r="BF632" s="236"/>
      <c r="BG632" s="236"/>
      <c r="BH632" s="236"/>
      <c r="BI632" s="236"/>
      <c r="BJ632" s="236"/>
      <c r="BK632" s="236"/>
      <c r="BL632" s="236"/>
      <c r="BM632" s="236"/>
      <c r="BN632" s="236"/>
      <c r="BO632" s="236"/>
      <c r="BP632" s="236"/>
      <c r="BQ632" s="236"/>
      <c r="BR632" s="236"/>
      <c r="BS632" s="236"/>
      <c r="BT632" s="236"/>
      <c r="BU632" s="236"/>
      <c r="BV632" s="236"/>
      <c r="BW632" s="236"/>
      <c r="BX632" s="236"/>
      <c r="BY632" s="236"/>
      <c r="BZ632" s="236"/>
      <c r="CA632" s="236"/>
      <c r="CB632" s="236"/>
      <c r="CC632" s="236"/>
      <c r="CD632" s="236"/>
      <c r="CE632" s="236"/>
      <c r="CF632" s="236"/>
      <c r="CG632" s="236"/>
      <c r="CH632" s="236"/>
      <c r="CI632" s="236"/>
      <c r="CJ632" s="236"/>
      <c r="CK632" s="236"/>
      <c r="CL632" s="236"/>
      <c r="CM632" s="236"/>
      <c r="CN632" s="236"/>
      <c r="CO632" s="236"/>
      <c r="CP632" s="236"/>
      <c r="CQ632" s="236"/>
      <c r="CR632" s="236"/>
      <c r="CS632" s="236"/>
      <c r="CT632" s="236"/>
      <c r="CU632" s="236"/>
      <c r="CV632" s="236"/>
      <c r="CW632" s="236"/>
      <c r="CX632" s="236"/>
      <c r="CY632" s="236"/>
      <c r="CZ632" s="236"/>
      <c r="DA632" s="236"/>
      <c r="DB632" s="236"/>
      <c r="DC632" s="236"/>
      <c r="DD632" s="236"/>
      <c r="DE632" s="236"/>
      <c r="DF632" s="236"/>
      <c r="DG632" s="236"/>
      <c r="DH632" s="236"/>
      <c r="DI632" s="236"/>
      <c r="DJ632" s="236"/>
      <c r="DK632" s="236"/>
      <c r="DL632" s="236"/>
      <c r="DM632" s="236"/>
      <c r="DN632" s="236"/>
      <c r="DO632" s="236"/>
      <c r="DP632" s="236"/>
      <c r="DQ632" s="236"/>
      <c r="DR632" s="236"/>
      <c r="DS632" s="236"/>
      <c r="DT632" s="236"/>
      <c r="DU632" s="236"/>
      <c r="DV632" s="236"/>
      <c r="DW632" s="236"/>
      <c r="DX632" s="236"/>
      <c r="DY632" s="236"/>
      <c r="DZ632" s="236"/>
      <c r="EA632" s="236"/>
      <c r="EB632" s="236"/>
    </row>
    <row r="633" spans="2:133" s="260" customFormat="1" ht="20.100000000000001" customHeight="1">
      <c r="B633" s="239"/>
      <c r="C633" s="1417"/>
      <c r="D633" s="1489"/>
      <c r="E633" s="1480" t="s">
        <v>594</v>
      </c>
      <c r="F633" s="1481"/>
      <c r="G633" s="1481"/>
      <c r="H633" s="1409" t="s">
        <v>579</v>
      </c>
      <c r="I633" s="1409"/>
      <c r="J633" s="1410"/>
      <c r="K633" s="1411"/>
      <c r="L633" s="1412"/>
      <c r="M633" s="1412"/>
      <c r="N633" s="241" t="s">
        <v>578</v>
      </c>
      <c r="O633" s="1403"/>
      <c r="P633" s="1404"/>
      <c r="Q633" s="1404"/>
      <c r="R633" s="1404"/>
      <c r="S633" s="241" t="s">
        <v>571</v>
      </c>
      <c r="T633" s="250" t="s">
        <v>593</v>
      </c>
      <c r="U633" s="249"/>
      <c r="V633" s="249"/>
      <c r="W633" s="249"/>
      <c r="X633" s="249"/>
      <c r="Y633" s="249"/>
      <c r="Z633" s="249"/>
      <c r="AA633" s="265"/>
      <c r="AB633" s="1411"/>
      <c r="AC633" s="1412"/>
      <c r="AD633" s="1412"/>
      <c r="AE633" s="241" t="s">
        <v>575</v>
      </c>
      <c r="AF633" s="1403"/>
      <c r="AG633" s="1404"/>
      <c r="AH633" s="1404"/>
      <c r="AI633" s="1404"/>
      <c r="AJ633" s="241" t="s">
        <v>571</v>
      </c>
      <c r="AK633" s="239"/>
      <c r="AL633" s="239"/>
      <c r="AM633" s="236"/>
      <c r="BE633" s="236"/>
      <c r="BF633" s="236"/>
      <c r="BG633" s="236"/>
      <c r="BH633" s="236"/>
      <c r="BI633" s="236"/>
      <c r="BJ633" s="236"/>
      <c r="BK633" s="236"/>
      <c r="BL633" s="236"/>
      <c r="BM633" s="236"/>
      <c r="BN633" s="236"/>
      <c r="BO633" s="236"/>
      <c r="BP633" s="236"/>
      <c r="BQ633" s="236"/>
      <c r="BR633" s="236"/>
      <c r="BS633" s="236"/>
      <c r="BT633" s="236"/>
      <c r="BU633" s="236"/>
      <c r="BV633" s="236"/>
      <c r="BW633" s="236"/>
      <c r="BX633" s="236"/>
      <c r="BY633" s="236"/>
      <c r="BZ633" s="236"/>
      <c r="CA633" s="236"/>
      <c r="CB633" s="236"/>
      <c r="CC633" s="236"/>
      <c r="CD633" s="236"/>
      <c r="CE633" s="236"/>
      <c r="CF633" s="236"/>
      <c r="CG633" s="236"/>
      <c r="CH633" s="236"/>
      <c r="CI633" s="236"/>
      <c r="CJ633" s="236"/>
      <c r="CK633" s="236"/>
      <c r="CL633" s="236"/>
      <c r="CM633" s="236"/>
      <c r="CN633" s="236"/>
      <c r="CO633" s="236"/>
      <c r="CP633" s="236"/>
      <c r="CQ633" s="236"/>
      <c r="CR633" s="236"/>
      <c r="CS633" s="236"/>
      <c r="CT633" s="236"/>
      <c r="CU633" s="236"/>
      <c r="CV633" s="236"/>
      <c r="CW633" s="236"/>
      <c r="CX633" s="236"/>
      <c r="CY633" s="236"/>
      <c r="CZ633" s="236"/>
      <c r="DA633" s="236"/>
      <c r="DB633" s="236"/>
      <c r="DC633" s="236"/>
      <c r="DD633" s="236"/>
      <c r="DE633" s="236"/>
      <c r="DF633" s="236"/>
      <c r="DG633" s="236"/>
      <c r="DH633" s="236"/>
      <c r="DI633" s="236"/>
      <c r="DJ633" s="236"/>
      <c r="DK633" s="236"/>
      <c r="DL633" s="236"/>
      <c r="DM633" s="236"/>
      <c r="DN633" s="236"/>
      <c r="DO633" s="236"/>
      <c r="DP633" s="236"/>
      <c r="DQ633" s="236"/>
      <c r="DR633" s="236"/>
      <c r="DS633" s="236"/>
      <c r="DT633" s="236"/>
      <c r="DU633" s="236"/>
      <c r="DV633" s="236"/>
      <c r="DW633" s="236"/>
      <c r="DX633" s="236"/>
      <c r="DY633" s="236"/>
      <c r="DZ633" s="236"/>
      <c r="EA633" s="236"/>
      <c r="EB633" s="236"/>
    </row>
    <row r="634" spans="2:133" s="260" customFormat="1" ht="20.100000000000001" customHeight="1">
      <c r="B634" s="239"/>
      <c r="C634" s="1417"/>
      <c r="D634" s="1489"/>
      <c r="E634" s="1480" t="s">
        <v>592</v>
      </c>
      <c r="F634" s="1481"/>
      <c r="G634" s="1481"/>
      <c r="H634" s="1405" t="s">
        <v>579</v>
      </c>
      <c r="I634" s="1405"/>
      <c r="J634" s="1406"/>
      <c r="K634" s="1411"/>
      <c r="L634" s="1412"/>
      <c r="M634" s="1412"/>
      <c r="N634" s="241" t="s">
        <v>578</v>
      </c>
      <c r="O634" s="1425"/>
      <c r="P634" s="1426"/>
      <c r="Q634" s="1426"/>
      <c r="R634" s="1426"/>
      <c r="S634" s="244" t="s">
        <v>571</v>
      </c>
      <c r="T634" s="250" t="s">
        <v>591</v>
      </c>
      <c r="U634" s="249"/>
      <c r="V634" s="249"/>
      <c r="W634" s="249"/>
      <c r="X634" s="249"/>
      <c r="Y634" s="249"/>
      <c r="Z634" s="249"/>
      <c r="AA634" s="265"/>
      <c r="AB634" s="1411"/>
      <c r="AC634" s="1412"/>
      <c r="AD634" s="1412"/>
      <c r="AE634" s="241" t="s">
        <v>575</v>
      </c>
      <c r="AF634" s="1403"/>
      <c r="AG634" s="1404"/>
      <c r="AH634" s="1404"/>
      <c r="AI634" s="1404"/>
      <c r="AJ634" s="241" t="s">
        <v>571</v>
      </c>
      <c r="AK634" s="239"/>
      <c r="AL634" s="239"/>
      <c r="AM634" s="236"/>
      <c r="BE634" s="236"/>
      <c r="BF634" s="236"/>
      <c r="BG634" s="236"/>
      <c r="BH634" s="236"/>
      <c r="BI634" s="236"/>
      <c r="BJ634" s="236"/>
      <c r="BK634" s="236"/>
      <c r="BL634" s="236"/>
      <c r="BM634" s="236"/>
      <c r="BN634" s="236"/>
      <c r="BO634" s="236"/>
      <c r="BP634" s="236"/>
      <c r="BQ634" s="236"/>
      <c r="BR634" s="236"/>
      <c r="BS634" s="236"/>
      <c r="BT634" s="236"/>
      <c r="BU634" s="236"/>
      <c r="BV634" s="236"/>
      <c r="BW634" s="236"/>
      <c r="BX634" s="236"/>
      <c r="BY634" s="236"/>
      <c r="BZ634" s="236"/>
      <c r="CA634" s="236"/>
      <c r="CB634" s="236"/>
      <c r="CC634" s="236"/>
      <c r="CD634" s="236"/>
      <c r="CE634" s="236"/>
      <c r="CF634" s="236"/>
      <c r="CG634" s="236"/>
      <c r="CH634" s="236"/>
      <c r="CI634" s="236"/>
      <c r="CJ634" s="236"/>
      <c r="CK634" s="236"/>
      <c r="CL634" s="236"/>
      <c r="CM634" s="236"/>
      <c r="CN634" s="236"/>
      <c r="CO634" s="236"/>
      <c r="CP634" s="236"/>
      <c r="CQ634" s="236"/>
      <c r="CR634" s="236"/>
      <c r="CS634" s="236"/>
      <c r="CT634" s="236"/>
      <c r="CU634" s="236"/>
      <c r="CV634" s="236"/>
      <c r="CW634" s="236"/>
      <c r="CX634" s="236"/>
      <c r="CY634" s="236"/>
      <c r="CZ634" s="236"/>
      <c r="DA634" s="236"/>
      <c r="DB634" s="236"/>
      <c r="DC634" s="236"/>
      <c r="DD634" s="236"/>
      <c r="DE634" s="236"/>
      <c r="DF634" s="236"/>
      <c r="DG634" s="236"/>
      <c r="DH634" s="236"/>
      <c r="DI634" s="236"/>
      <c r="DJ634" s="236"/>
      <c r="DK634" s="236"/>
      <c r="DL634" s="236"/>
      <c r="DM634" s="236"/>
      <c r="DN634" s="236"/>
      <c r="DO634" s="236"/>
      <c r="DP634" s="236"/>
      <c r="DQ634" s="236"/>
      <c r="DR634" s="236"/>
      <c r="DS634" s="236"/>
      <c r="DT634" s="236"/>
      <c r="DU634" s="236"/>
      <c r="DV634" s="236"/>
      <c r="DW634" s="236"/>
      <c r="DX634" s="236"/>
      <c r="DY634" s="236"/>
      <c r="DZ634" s="236"/>
      <c r="EA634" s="236"/>
      <c r="EB634" s="236"/>
    </row>
    <row r="635" spans="2:133" s="260" customFormat="1" ht="20.100000000000001" customHeight="1">
      <c r="B635" s="239"/>
      <c r="C635" s="1417"/>
      <c r="D635" s="1490"/>
      <c r="E635" s="275" t="s">
        <v>577</v>
      </c>
      <c r="F635" s="274"/>
      <c r="G635" s="274"/>
      <c r="H635" s="274"/>
      <c r="I635" s="274"/>
      <c r="J635" s="274"/>
      <c r="K635" s="274"/>
      <c r="L635" s="274"/>
      <c r="M635" s="274"/>
      <c r="N635" s="273"/>
      <c r="O635" s="1511">
        <f>SUM(O630:R634)</f>
        <v>0</v>
      </c>
      <c r="P635" s="1512"/>
      <c r="Q635" s="1512"/>
      <c r="R635" s="1512"/>
      <c r="S635" s="272" t="s">
        <v>571</v>
      </c>
      <c r="T635" s="250" t="s">
        <v>590</v>
      </c>
      <c r="U635" s="249"/>
      <c r="V635" s="249"/>
      <c r="W635" s="249"/>
      <c r="X635" s="249"/>
      <c r="Y635" s="249"/>
      <c r="Z635" s="249"/>
      <c r="AA635" s="265"/>
      <c r="AB635" s="1411"/>
      <c r="AC635" s="1412"/>
      <c r="AD635" s="1412"/>
      <c r="AE635" s="241" t="s">
        <v>575</v>
      </c>
      <c r="AF635" s="1403"/>
      <c r="AG635" s="1404"/>
      <c r="AH635" s="1404"/>
      <c r="AI635" s="1404"/>
      <c r="AJ635" s="241" t="s">
        <v>571</v>
      </c>
      <c r="AK635" s="239"/>
      <c r="AL635" s="239"/>
      <c r="AM635" s="236"/>
      <c r="BE635" s="236"/>
      <c r="BF635" s="236"/>
      <c r="BG635" s="236"/>
      <c r="BH635" s="236"/>
      <c r="BI635" s="236"/>
      <c r="BJ635" s="236"/>
      <c r="BK635" s="236"/>
      <c r="BL635" s="236"/>
      <c r="BM635" s="236"/>
      <c r="BN635" s="236"/>
      <c r="BO635" s="236"/>
      <c r="BP635" s="236"/>
      <c r="BQ635" s="236"/>
      <c r="BR635" s="236"/>
      <c r="BS635" s="236"/>
      <c r="BT635" s="236"/>
      <c r="BU635" s="236"/>
      <c r="BV635" s="236"/>
      <c r="BW635" s="236"/>
      <c r="BX635" s="236"/>
      <c r="BY635" s="236"/>
      <c r="BZ635" s="236"/>
      <c r="CA635" s="236"/>
      <c r="CB635" s="236"/>
      <c r="CC635" s="236"/>
      <c r="CD635" s="236"/>
      <c r="CE635" s="236"/>
      <c r="CF635" s="236"/>
      <c r="CG635" s="236"/>
      <c r="CH635" s="236"/>
      <c r="CI635" s="236"/>
      <c r="CJ635" s="236"/>
      <c r="CK635" s="236"/>
      <c r="CL635" s="236"/>
      <c r="CM635" s="236"/>
      <c r="CN635" s="236"/>
      <c r="CO635" s="236"/>
      <c r="CP635" s="236"/>
      <c r="CQ635" s="236"/>
      <c r="CR635" s="236"/>
      <c r="CS635" s="236"/>
      <c r="CT635" s="236"/>
      <c r="CU635" s="236"/>
      <c r="CV635" s="236"/>
      <c r="CW635" s="236"/>
      <c r="CX635" s="236"/>
      <c r="CY635" s="236"/>
      <c r="CZ635" s="236"/>
      <c r="DA635" s="236"/>
      <c r="DB635" s="236"/>
      <c r="DC635" s="236"/>
    </row>
    <row r="636" spans="2:133" s="260" customFormat="1" ht="20.100000000000001" customHeight="1">
      <c r="B636" s="239"/>
      <c r="C636" s="1515" t="s">
        <v>589</v>
      </c>
      <c r="D636" s="1422" t="s">
        <v>588</v>
      </c>
      <c r="E636" s="1427"/>
      <c r="F636" s="1409"/>
      <c r="G636" s="1409"/>
      <c r="H636" s="1482" t="s">
        <v>579</v>
      </c>
      <c r="I636" s="1482"/>
      <c r="J636" s="1483"/>
      <c r="K636" s="1411"/>
      <c r="L636" s="1412"/>
      <c r="M636" s="1412"/>
      <c r="N636" s="241" t="s">
        <v>578</v>
      </c>
      <c r="O636" s="1425"/>
      <c r="P636" s="1426"/>
      <c r="Q636" s="1426"/>
      <c r="R636" s="1426"/>
      <c r="S636" s="248" t="s">
        <v>571</v>
      </c>
      <c r="T636" s="1400" t="s">
        <v>587</v>
      </c>
      <c r="U636" s="247" t="s">
        <v>586</v>
      </c>
      <c r="V636" s="246"/>
      <c r="W636" s="246"/>
      <c r="X636" s="246"/>
      <c r="Y636" s="246"/>
      <c r="Z636" s="246"/>
      <c r="AA636" s="245"/>
      <c r="AB636" s="1411"/>
      <c r="AC636" s="1412"/>
      <c r="AD636" s="1412"/>
      <c r="AE636" s="248" t="s">
        <v>582</v>
      </c>
      <c r="AF636" s="1553"/>
      <c r="AG636" s="1554"/>
      <c r="AH636" s="1554"/>
      <c r="AI636" s="1554"/>
      <c r="AJ636" s="1555"/>
      <c r="AK636" s="239"/>
      <c r="AL636" s="239"/>
      <c r="AM636" s="236"/>
      <c r="BE636" s="236"/>
      <c r="BF636" s="236"/>
      <c r="BG636" s="236"/>
      <c r="BH636" s="236"/>
      <c r="BI636" s="236"/>
      <c r="BJ636" s="236"/>
      <c r="BK636" s="236"/>
      <c r="BL636" s="236"/>
      <c r="BM636" s="236"/>
      <c r="BN636" s="236"/>
      <c r="BO636" s="236"/>
      <c r="BP636" s="236"/>
      <c r="BQ636" s="236"/>
      <c r="BR636" s="236"/>
      <c r="BS636" s="236"/>
      <c r="BT636" s="236"/>
      <c r="BU636" s="236"/>
      <c r="BV636" s="236"/>
      <c r="BW636" s="236"/>
      <c r="BX636" s="236"/>
      <c r="BY636" s="236"/>
      <c r="BZ636" s="236"/>
      <c r="CA636" s="236"/>
      <c r="CB636" s="236"/>
      <c r="CC636" s="236"/>
      <c r="CD636" s="236"/>
      <c r="CE636" s="236"/>
      <c r="CF636" s="236"/>
      <c r="CG636" s="236"/>
      <c r="CH636" s="236"/>
      <c r="CI636" s="236"/>
      <c r="CJ636" s="236"/>
      <c r="CK636" s="236"/>
      <c r="CL636" s="236"/>
      <c r="CM636" s="236"/>
      <c r="CN636" s="236"/>
      <c r="CO636" s="236"/>
      <c r="CP636" s="236"/>
      <c r="CQ636" s="236"/>
      <c r="CR636" s="236"/>
      <c r="CS636" s="236"/>
      <c r="CT636" s="236"/>
      <c r="CU636" s="236"/>
      <c r="CV636" s="236"/>
      <c r="CW636" s="236"/>
      <c r="CX636" s="236"/>
      <c r="CY636" s="236"/>
      <c r="CZ636" s="236"/>
      <c r="DA636" s="236"/>
      <c r="DB636" s="236"/>
      <c r="DC636" s="236"/>
    </row>
    <row r="637" spans="2:133" s="260" customFormat="1" ht="20.100000000000001" customHeight="1">
      <c r="B637" s="239"/>
      <c r="C637" s="1516"/>
      <c r="D637" s="1423"/>
      <c r="E637" s="1427"/>
      <c r="F637" s="1409"/>
      <c r="G637" s="1409"/>
      <c r="H637" s="1409" t="s">
        <v>579</v>
      </c>
      <c r="I637" s="1409"/>
      <c r="J637" s="1410"/>
      <c r="K637" s="1411"/>
      <c r="L637" s="1412"/>
      <c r="M637" s="1412"/>
      <c r="N637" s="241" t="s">
        <v>578</v>
      </c>
      <c r="O637" s="1403"/>
      <c r="P637" s="1404"/>
      <c r="Q637" s="1404"/>
      <c r="R637" s="1404"/>
      <c r="S637" s="241" t="s">
        <v>571</v>
      </c>
      <c r="T637" s="1401"/>
      <c r="U637" s="250" t="s">
        <v>585</v>
      </c>
      <c r="V637" s="249"/>
      <c r="W637" s="249"/>
      <c r="X637" s="249"/>
      <c r="Y637" s="249"/>
      <c r="Z637" s="249"/>
      <c r="AA637" s="265"/>
      <c r="AB637" s="1411"/>
      <c r="AC637" s="1412"/>
      <c r="AD637" s="1412"/>
      <c r="AE637" s="241" t="s">
        <v>582</v>
      </c>
      <c r="AF637" s="1556"/>
      <c r="AG637" s="1557"/>
      <c r="AH637" s="1557"/>
      <c r="AI637" s="1557"/>
      <c r="AJ637" s="1558"/>
      <c r="AK637" s="239"/>
      <c r="AL637" s="239"/>
      <c r="AM637" s="236"/>
      <c r="BE637" s="236"/>
      <c r="BF637" s="236"/>
      <c r="BG637" s="236"/>
      <c r="BH637" s="236"/>
      <c r="BI637" s="236"/>
      <c r="BJ637" s="236"/>
      <c r="BK637" s="236"/>
      <c r="BL637" s="236"/>
      <c r="BM637" s="236"/>
      <c r="BN637" s="236"/>
      <c r="BO637" s="236"/>
      <c r="BP637" s="236"/>
      <c r="BQ637" s="236"/>
      <c r="BR637" s="236"/>
      <c r="BS637" s="236"/>
      <c r="BT637" s="236"/>
      <c r="BU637" s="236"/>
      <c r="BV637" s="236"/>
      <c r="BW637" s="236"/>
      <c r="BX637" s="236"/>
      <c r="BY637" s="236"/>
      <c r="BZ637" s="236"/>
      <c r="CA637" s="236"/>
      <c r="CB637" s="236"/>
      <c r="CC637" s="236"/>
      <c r="CD637" s="236"/>
      <c r="CE637" s="236"/>
      <c r="CF637" s="236"/>
      <c r="CG637" s="236"/>
      <c r="CH637" s="236"/>
      <c r="CI637" s="236"/>
      <c r="CJ637" s="236"/>
      <c r="CK637" s="236"/>
      <c r="CL637" s="236"/>
      <c r="CM637" s="236"/>
      <c r="CN637" s="236"/>
      <c r="CO637" s="236"/>
      <c r="CP637" s="236"/>
      <c r="CQ637" s="236"/>
      <c r="CR637" s="236"/>
      <c r="CS637" s="236"/>
      <c r="CT637" s="236"/>
      <c r="CU637" s="236"/>
      <c r="CV637" s="236"/>
      <c r="CW637" s="236"/>
      <c r="CX637" s="236"/>
      <c r="CY637" s="236"/>
      <c r="CZ637" s="236"/>
      <c r="DA637" s="236"/>
      <c r="DB637" s="236"/>
      <c r="DC637" s="236"/>
    </row>
    <row r="638" spans="2:133" s="260" customFormat="1" ht="20.100000000000001" customHeight="1">
      <c r="B638" s="239"/>
      <c r="C638" s="1516"/>
      <c r="D638" s="1423"/>
      <c r="E638" s="1427"/>
      <c r="F638" s="1409"/>
      <c r="G638" s="1409"/>
      <c r="H638" s="1409" t="s">
        <v>579</v>
      </c>
      <c r="I638" s="1409"/>
      <c r="J638" s="1410"/>
      <c r="K638" s="1411"/>
      <c r="L638" s="1412"/>
      <c r="M638" s="1412"/>
      <c r="N638" s="241" t="s">
        <v>578</v>
      </c>
      <c r="O638" s="1403"/>
      <c r="P638" s="1404"/>
      <c r="Q638" s="1404"/>
      <c r="R638" s="1404"/>
      <c r="S638" s="241" t="s">
        <v>571</v>
      </c>
      <c r="T638" s="1401"/>
      <c r="U638" s="250" t="s">
        <v>584</v>
      </c>
      <c r="V638" s="249"/>
      <c r="W638" s="249"/>
      <c r="X638" s="249"/>
      <c r="Y638" s="249"/>
      <c r="Z638" s="249"/>
      <c r="AA638" s="265"/>
      <c r="AB638" s="1411"/>
      <c r="AC638" s="1412"/>
      <c r="AD638" s="1412"/>
      <c r="AE638" s="241" t="s">
        <v>582</v>
      </c>
      <c r="AF638" s="1556"/>
      <c r="AG638" s="1557"/>
      <c r="AH638" s="1557"/>
      <c r="AI638" s="1557"/>
      <c r="AJ638" s="1558"/>
      <c r="AK638" s="239"/>
      <c r="AL638" s="239"/>
      <c r="AM638" s="236"/>
      <c r="BE638" s="236"/>
      <c r="BF638" s="236"/>
      <c r="BG638" s="236"/>
      <c r="BH638" s="236"/>
      <c r="BI638" s="236"/>
      <c r="BJ638" s="236"/>
      <c r="BK638" s="236"/>
      <c r="BL638" s="236"/>
      <c r="BM638" s="236"/>
      <c r="BN638" s="236"/>
      <c r="BO638" s="236"/>
      <c r="BP638" s="236"/>
      <c r="BQ638" s="236"/>
      <c r="BR638" s="236"/>
      <c r="BS638" s="236"/>
      <c r="BT638" s="236"/>
      <c r="BU638" s="236"/>
      <c r="BV638" s="236"/>
      <c r="BW638" s="236"/>
      <c r="BX638" s="236"/>
      <c r="BY638" s="236"/>
      <c r="BZ638" s="236"/>
      <c r="CA638" s="236"/>
      <c r="CB638" s="236"/>
      <c r="CC638" s="236"/>
      <c r="CD638" s="236"/>
      <c r="CE638" s="236"/>
      <c r="CF638" s="236"/>
      <c r="CG638" s="236"/>
      <c r="CH638" s="236"/>
      <c r="CI638" s="236"/>
      <c r="CJ638" s="236"/>
      <c r="CK638" s="236"/>
      <c r="CL638" s="236"/>
      <c r="CM638" s="236"/>
      <c r="CN638" s="236"/>
      <c r="CO638" s="236"/>
      <c r="CP638" s="236"/>
      <c r="CQ638" s="236"/>
      <c r="CR638" s="236"/>
      <c r="CS638" s="236"/>
      <c r="CT638" s="236"/>
      <c r="CU638" s="236"/>
      <c r="CV638" s="236"/>
      <c r="CW638" s="236"/>
      <c r="CX638" s="236"/>
      <c r="CY638" s="236"/>
      <c r="CZ638" s="236"/>
      <c r="DA638" s="236"/>
      <c r="DB638" s="236"/>
      <c r="DC638" s="236"/>
    </row>
    <row r="639" spans="2:133" s="260" customFormat="1" ht="20.100000000000001" customHeight="1">
      <c r="B639" s="239"/>
      <c r="C639" s="1516"/>
      <c r="D639" s="1423"/>
      <c r="E639" s="1427"/>
      <c r="F639" s="1409"/>
      <c r="G639" s="1409"/>
      <c r="H639" s="1409" t="s">
        <v>579</v>
      </c>
      <c r="I639" s="1409"/>
      <c r="J639" s="1410"/>
      <c r="K639" s="1411"/>
      <c r="L639" s="1412"/>
      <c r="M639" s="1412"/>
      <c r="N639" s="241" t="s">
        <v>578</v>
      </c>
      <c r="O639" s="1403"/>
      <c r="P639" s="1404"/>
      <c r="Q639" s="1404"/>
      <c r="R639" s="1404"/>
      <c r="S639" s="241" t="s">
        <v>571</v>
      </c>
      <c r="T639" s="1402"/>
      <c r="U639" s="284" t="s">
        <v>583</v>
      </c>
      <c r="V639" s="283"/>
      <c r="W639" s="283"/>
      <c r="X639" s="283"/>
      <c r="Y639" s="283"/>
      <c r="Z639" s="283"/>
      <c r="AA639" s="282"/>
      <c r="AB639" s="1411"/>
      <c r="AC639" s="1412"/>
      <c r="AD639" s="1412"/>
      <c r="AE639" s="251" t="s">
        <v>582</v>
      </c>
      <c r="AF639" s="1559"/>
      <c r="AG639" s="1560"/>
      <c r="AH639" s="1560"/>
      <c r="AI639" s="1560"/>
      <c r="AJ639" s="1561"/>
      <c r="AK639" s="239"/>
      <c r="AL639" s="239"/>
      <c r="AM639" s="236"/>
      <c r="BE639" s="236"/>
      <c r="BF639" s="236"/>
      <c r="BG639" s="236"/>
      <c r="BH639" s="236"/>
      <c r="BI639" s="236"/>
      <c r="BJ639" s="236"/>
      <c r="BK639" s="236"/>
      <c r="BL639" s="236"/>
      <c r="BM639" s="236"/>
      <c r="BN639" s="236"/>
      <c r="BO639" s="236"/>
      <c r="BP639" s="236"/>
      <c r="BQ639" s="236"/>
      <c r="BR639" s="236"/>
      <c r="BS639" s="236"/>
      <c r="BT639" s="236"/>
      <c r="BU639" s="236"/>
      <c r="BV639" s="236"/>
      <c r="BW639" s="236"/>
      <c r="BX639" s="236"/>
      <c r="BY639" s="236"/>
      <c r="BZ639" s="236"/>
      <c r="CA639" s="236"/>
      <c r="CB639" s="236"/>
      <c r="CC639" s="236"/>
      <c r="CD639" s="236"/>
      <c r="CE639" s="236"/>
      <c r="CF639" s="236"/>
      <c r="CG639" s="236"/>
      <c r="CH639" s="236"/>
      <c r="CI639" s="236"/>
      <c r="CJ639" s="236"/>
      <c r="CK639" s="236"/>
      <c r="CL639" s="236"/>
      <c r="CM639" s="236"/>
      <c r="CN639" s="236"/>
      <c r="CO639" s="236"/>
      <c r="CP639" s="236"/>
      <c r="CQ639" s="236"/>
      <c r="CR639" s="236"/>
      <c r="CS639" s="236"/>
      <c r="CT639" s="236"/>
      <c r="CU639" s="236"/>
      <c r="CV639" s="236"/>
      <c r="CW639" s="236"/>
      <c r="CX639" s="236"/>
      <c r="CY639" s="236"/>
      <c r="CZ639" s="236"/>
      <c r="DA639" s="236"/>
      <c r="DB639" s="236"/>
      <c r="DC639" s="236"/>
    </row>
    <row r="640" spans="2:133" s="260" customFormat="1" ht="20.100000000000001" customHeight="1">
      <c r="B640" s="239"/>
      <c r="C640" s="1516"/>
      <c r="D640" s="1423"/>
      <c r="E640" s="1427"/>
      <c r="F640" s="1409"/>
      <c r="G640" s="1409"/>
      <c r="H640" s="1409" t="s">
        <v>579</v>
      </c>
      <c r="I640" s="1409"/>
      <c r="J640" s="1410"/>
      <c r="K640" s="1411"/>
      <c r="L640" s="1412"/>
      <c r="M640" s="1412"/>
      <c r="N640" s="241" t="s">
        <v>578</v>
      </c>
      <c r="O640" s="1403"/>
      <c r="P640" s="1404"/>
      <c r="Q640" s="1404"/>
      <c r="R640" s="1404"/>
      <c r="S640" s="241" t="s">
        <v>571</v>
      </c>
      <c r="T640" s="281" t="s">
        <v>581</v>
      </c>
      <c r="U640" s="249"/>
      <c r="V640" s="249"/>
      <c r="W640" s="249"/>
      <c r="X640" s="249"/>
      <c r="Y640" s="249"/>
      <c r="Z640" s="249"/>
      <c r="AA640" s="265"/>
      <c r="AB640" s="1411"/>
      <c r="AC640" s="1412"/>
      <c r="AD640" s="1412"/>
      <c r="AE640" s="241" t="s">
        <v>575</v>
      </c>
      <c r="AF640" s="1403"/>
      <c r="AG640" s="1404"/>
      <c r="AH640" s="1404"/>
      <c r="AI640" s="1404"/>
      <c r="AJ640" s="241" t="s">
        <v>571</v>
      </c>
      <c r="AK640" s="239"/>
      <c r="AL640" s="239"/>
      <c r="AM640" s="236"/>
      <c r="BE640" s="236"/>
      <c r="BF640" s="236"/>
      <c r="BG640" s="236"/>
      <c r="BH640" s="236"/>
      <c r="BI640" s="236"/>
      <c r="BJ640" s="236"/>
      <c r="BK640" s="236"/>
      <c r="BL640" s="236"/>
      <c r="BM640" s="236"/>
      <c r="BN640" s="236"/>
      <c r="BO640" s="236"/>
      <c r="BP640" s="236"/>
      <c r="BQ640" s="236"/>
      <c r="BR640" s="236"/>
      <c r="BS640" s="236"/>
      <c r="BT640" s="236"/>
      <c r="BU640" s="236"/>
      <c r="BV640" s="236"/>
      <c r="BW640" s="236"/>
      <c r="BX640" s="236"/>
      <c r="BY640" s="236"/>
      <c r="BZ640" s="236"/>
      <c r="CA640" s="236"/>
      <c r="CB640" s="236"/>
      <c r="CC640" s="236"/>
      <c r="CD640" s="236"/>
      <c r="CE640" s="236"/>
      <c r="CF640" s="236"/>
      <c r="CG640" s="236"/>
      <c r="CH640" s="236"/>
      <c r="CI640" s="236"/>
      <c r="CJ640" s="236"/>
      <c r="CK640" s="236"/>
      <c r="CL640" s="236"/>
      <c r="CM640" s="236"/>
      <c r="CN640" s="236"/>
      <c r="CO640" s="236"/>
      <c r="CP640" s="236"/>
      <c r="CQ640" s="236"/>
      <c r="CR640" s="236"/>
      <c r="CS640" s="236"/>
      <c r="CT640" s="236"/>
      <c r="CU640" s="236"/>
      <c r="CV640" s="236"/>
      <c r="CW640" s="236"/>
      <c r="CX640" s="236"/>
      <c r="CY640" s="236"/>
      <c r="CZ640" s="236"/>
      <c r="DA640" s="236"/>
      <c r="DB640" s="236"/>
      <c r="DC640" s="236"/>
    </row>
    <row r="641" spans="2:132" s="260" customFormat="1" ht="20.100000000000001" customHeight="1">
      <c r="B641" s="239"/>
      <c r="C641" s="1516"/>
      <c r="D641" s="1423"/>
      <c r="E641" s="1427"/>
      <c r="F641" s="1409"/>
      <c r="G641" s="1409"/>
      <c r="H641" s="1409" t="s">
        <v>579</v>
      </c>
      <c r="I641" s="1409"/>
      <c r="J641" s="1410"/>
      <c r="K641" s="1411"/>
      <c r="L641" s="1412"/>
      <c r="M641" s="1412"/>
      <c r="N641" s="241" t="s">
        <v>578</v>
      </c>
      <c r="O641" s="1403"/>
      <c r="P641" s="1404"/>
      <c r="Q641" s="1404"/>
      <c r="R641" s="1404"/>
      <c r="S641" s="241" t="s">
        <v>571</v>
      </c>
      <c r="T641" s="250" t="s">
        <v>580</v>
      </c>
      <c r="U641" s="249"/>
      <c r="V641" s="249"/>
      <c r="W641" s="249"/>
      <c r="X641" s="249"/>
      <c r="Y641" s="249"/>
      <c r="Z641" s="249"/>
      <c r="AA641" s="265"/>
      <c r="AB641" s="1411"/>
      <c r="AC641" s="1412"/>
      <c r="AD641" s="1412"/>
      <c r="AE641" s="241" t="s">
        <v>575</v>
      </c>
      <c r="AF641" s="1403"/>
      <c r="AG641" s="1404"/>
      <c r="AH641" s="1404"/>
      <c r="AI641" s="1404"/>
      <c r="AJ641" s="241" t="s">
        <v>571</v>
      </c>
      <c r="AK641" s="239"/>
      <c r="AL641" s="239"/>
      <c r="BN641" s="236"/>
      <c r="BO641" s="236"/>
      <c r="BP641" s="236"/>
      <c r="BQ641" s="236"/>
      <c r="BR641" s="236"/>
      <c r="BS641" s="236"/>
      <c r="BT641" s="236"/>
      <c r="BU641" s="236"/>
      <c r="BV641" s="236"/>
      <c r="BW641" s="236"/>
      <c r="BX641" s="236"/>
      <c r="BY641" s="236"/>
      <c r="BZ641" s="236"/>
      <c r="CA641" s="236"/>
      <c r="CB641" s="236"/>
      <c r="CC641" s="236"/>
      <c r="CD641" s="236"/>
      <c r="CE641" s="236"/>
      <c r="CF641" s="236"/>
      <c r="CG641" s="236"/>
      <c r="CH641" s="236"/>
      <c r="CI641" s="236"/>
      <c r="CJ641" s="236"/>
      <c r="CK641" s="236"/>
      <c r="CL641" s="236"/>
      <c r="CM641" s="236"/>
      <c r="CN641" s="236"/>
      <c r="CO641" s="236"/>
      <c r="CP641" s="236"/>
      <c r="CQ641" s="236"/>
      <c r="CR641" s="236"/>
      <c r="CS641" s="236"/>
      <c r="CT641" s="236"/>
      <c r="CU641" s="236"/>
      <c r="CV641" s="236"/>
      <c r="CW641" s="236"/>
      <c r="CX641" s="236"/>
      <c r="CY641" s="236"/>
      <c r="CZ641" s="236"/>
      <c r="DA641" s="236"/>
      <c r="DB641" s="236"/>
      <c r="DC641" s="236"/>
    </row>
    <row r="642" spans="2:132" s="260" customFormat="1" ht="20.100000000000001" customHeight="1">
      <c r="B642" s="239"/>
      <c r="C642" s="1516"/>
      <c r="D642" s="1423"/>
      <c r="E642" s="1427"/>
      <c r="F642" s="1409"/>
      <c r="G642" s="1409"/>
      <c r="H642" s="1405" t="s">
        <v>579</v>
      </c>
      <c r="I642" s="1405"/>
      <c r="J642" s="1406"/>
      <c r="K642" s="1411"/>
      <c r="L642" s="1412"/>
      <c r="M642" s="1412"/>
      <c r="N642" s="241" t="s">
        <v>578</v>
      </c>
      <c r="O642" s="1425"/>
      <c r="P642" s="1426"/>
      <c r="Q642" s="1426"/>
      <c r="R642" s="1426"/>
      <c r="S642" s="251" t="s">
        <v>571</v>
      </c>
      <c r="T642" s="1407"/>
      <c r="U642" s="1408"/>
      <c r="V642" s="1408"/>
      <c r="W642" s="1408"/>
      <c r="X642" s="1408"/>
      <c r="Y642" s="1408"/>
      <c r="Z642" s="1408"/>
      <c r="AA642" s="241" t="s">
        <v>575</v>
      </c>
      <c r="AB642" s="1411"/>
      <c r="AC642" s="1412"/>
      <c r="AD642" s="1412"/>
      <c r="AE642" s="241" t="s">
        <v>575</v>
      </c>
      <c r="AF642" s="1403"/>
      <c r="AG642" s="1404"/>
      <c r="AH642" s="1404"/>
      <c r="AI642" s="1404"/>
      <c r="AJ642" s="241" t="s">
        <v>571</v>
      </c>
      <c r="AK642" s="239"/>
      <c r="AL642" s="239"/>
      <c r="BN642" s="236"/>
      <c r="BO642" s="236"/>
      <c r="BP642" s="236"/>
      <c r="BQ642" s="236"/>
      <c r="BR642" s="236"/>
      <c r="BS642" s="236"/>
      <c r="BT642" s="236"/>
      <c r="BU642" s="236"/>
      <c r="BV642" s="236"/>
      <c r="BW642" s="236"/>
      <c r="BX642" s="236"/>
      <c r="BY642" s="236"/>
      <c r="BZ642" s="236"/>
      <c r="CA642" s="236"/>
      <c r="CB642" s="236"/>
      <c r="CC642" s="236"/>
      <c r="CD642" s="236"/>
      <c r="CE642" s="236"/>
      <c r="CF642" s="236"/>
      <c r="CG642" s="236"/>
      <c r="CH642" s="236"/>
      <c r="CI642" s="236"/>
      <c r="CJ642" s="236"/>
      <c r="CK642" s="236"/>
      <c r="CL642" s="236"/>
      <c r="CM642" s="236"/>
      <c r="CN642" s="236"/>
      <c r="CO642" s="236"/>
      <c r="CP642" s="236"/>
      <c r="CQ642" s="236"/>
      <c r="CR642" s="236"/>
      <c r="CS642" s="236"/>
      <c r="CT642" s="236"/>
      <c r="CU642" s="236"/>
      <c r="CV642" s="236"/>
      <c r="CW642" s="236"/>
      <c r="CX642" s="236"/>
      <c r="CY642" s="236"/>
      <c r="CZ642" s="236"/>
      <c r="DA642" s="236"/>
      <c r="DB642" s="236"/>
      <c r="DC642" s="236"/>
      <c r="DD642" s="236"/>
      <c r="DE642" s="236"/>
      <c r="DF642" s="236"/>
      <c r="DG642" s="236"/>
      <c r="DH642" s="236"/>
      <c r="DI642" s="236"/>
      <c r="DJ642" s="236"/>
      <c r="DK642" s="236"/>
      <c r="DL642" s="236"/>
      <c r="DM642" s="236"/>
      <c r="DN642" s="236"/>
      <c r="DO642" s="236"/>
      <c r="DP642" s="236"/>
      <c r="DQ642" s="236"/>
      <c r="DR642" s="236"/>
      <c r="DS642" s="236"/>
      <c r="DT642" s="236"/>
      <c r="DU642" s="236"/>
      <c r="DV642" s="236"/>
      <c r="DW642" s="236"/>
      <c r="DX642" s="236"/>
      <c r="DY642" s="236"/>
      <c r="DZ642" s="236"/>
      <c r="EA642" s="236"/>
      <c r="EB642" s="236"/>
    </row>
    <row r="643" spans="2:132" s="260" customFormat="1" ht="20.100000000000001" customHeight="1">
      <c r="B643" s="239"/>
      <c r="C643" s="1516"/>
      <c r="D643" s="1424"/>
      <c r="E643" s="275" t="s">
        <v>577</v>
      </c>
      <c r="F643" s="274"/>
      <c r="G643" s="274"/>
      <c r="H643" s="274"/>
      <c r="I643" s="274"/>
      <c r="J643" s="274"/>
      <c r="K643" s="274"/>
      <c r="L643" s="274"/>
      <c r="M643" s="274"/>
      <c r="N643" s="273"/>
      <c r="O643" s="1511">
        <f>SUM(O636:R642)</f>
        <v>0</v>
      </c>
      <c r="P643" s="1512"/>
      <c r="Q643" s="1512"/>
      <c r="R643" s="1512"/>
      <c r="S643" s="272" t="s">
        <v>571</v>
      </c>
      <c r="T643" s="1407"/>
      <c r="U643" s="1408"/>
      <c r="V643" s="1408"/>
      <c r="W643" s="1408"/>
      <c r="X643" s="1408"/>
      <c r="Y643" s="1408"/>
      <c r="Z643" s="1408"/>
      <c r="AA643" s="241" t="s">
        <v>575</v>
      </c>
      <c r="AB643" s="1411"/>
      <c r="AC643" s="1412"/>
      <c r="AD643" s="1412"/>
      <c r="AE643" s="241" t="s">
        <v>575</v>
      </c>
      <c r="AF643" s="1403"/>
      <c r="AG643" s="1404"/>
      <c r="AH643" s="1404"/>
      <c r="AI643" s="1404"/>
      <c r="AJ643" s="241" t="s">
        <v>571</v>
      </c>
      <c r="AK643" s="239"/>
      <c r="AL643" s="239"/>
      <c r="BN643" s="236"/>
      <c r="BO643" s="236"/>
      <c r="BP643" s="236"/>
      <c r="BQ643" s="236"/>
      <c r="BR643" s="236"/>
      <c r="BS643" s="236"/>
      <c r="BT643" s="236"/>
      <c r="BU643" s="236"/>
      <c r="BV643" s="236"/>
      <c r="BW643" s="236"/>
      <c r="BX643" s="236"/>
      <c r="BY643" s="236"/>
      <c r="BZ643" s="236"/>
      <c r="CA643" s="236"/>
      <c r="CB643" s="236"/>
      <c r="CC643" s="236"/>
      <c r="CD643" s="236"/>
      <c r="CE643" s="236"/>
      <c r="CF643" s="236"/>
      <c r="CG643" s="236"/>
      <c r="CH643" s="236"/>
      <c r="CI643" s="236"/>
      <c r="CJ643" s="236"/>
      <c r="CK643" s="236"/>
      <c r="CL643" s="236"/>
      <c r="CM643" s="236"/>
      <c r="CN643" s="236"/>
      <c r="CO643" s="236"/>
      <c r="CP643" s="236"/>
      <c r="CQ643" s="236"/>
      <c r="CR643" s="236"/>
      <c r="CS643" s="236"/>
      <c r="CT643" s="236"/>
      <c r="CU643" s="236"/>
      <c r="CV643" s="236"/>
      <c r="CW643" s="236"/>
      <c r="CX643" s="236"/>
      <c r="CY643" s="236"/>
      <c r="CZ643" s="236"/>
      <c r="DA643" s="236"/>
      <c r="DB643" s="236"/>
      <c r="DC643" s="236"/>
      <c r="DD643" s="236"/>
      <c r="DE643" s="236"/>
      <c r="DF643" s="236"/>
      <c r="DG643" s="236"/>
      <c r="DH643" s="236"/>
      <c r="DI643" s="236"/>
      <c r="DJ643" s="236"/>
      <c r="DK643" s="236"/>
      <c r="DL643" s="236"/>
      <c r="DM643" s="236"/>
      <c r="DN643" s="236"/>
      <c r="DO643" s="236"/>
      <c r="DP643" s="236"/>
      <c r="DQ643" s="236"/>
      <c r="DR643" s="236"/>
      <c r="DS643" s="236"/>
      <c r="DT643" s="236"/>
      <c r="DU643" s="236"/>
      <c r="DV643" s="236"/>
      <c r="DW643" s="236"/>
      <c r="DX643" s="236"/>
      <c r="DY643" s="236"/>
      <c r="DZ643" s="236"/>
      <c r="EA643" s="236"/>
      <c r="EB643" s="236"/>
    </row>
    <row r="644" spans="2:132" s="260" customFormat="1" ht="20.100000000000001" customHeight="1">
      <c r="B644" s="239"/>
      <c r="C644" s="1516"/>
      <c r="D644" s="250" t="s">
        <v>576</v>
      </c>
      <c r="E644" s="249"/>
      <c r="F644" s="249"/>
      <c r="G644" s="249"/>
      <c r="H644" s="249"/>
      <c r="I644" s="249"/>
      <c r="J644" s="249"/>
      <c r="K644" s="249"/>
      <c r="L644" s="249"/>
      <c r="M644" s="249"/>
      <c r="N644" s="265"/>
      <c r="O644" s="1403"/>
      <c r="P644" s="1404"/>
      <c r="Q644" s="1404"/>
      <c r="R644" s="1404"/>
      <c r="S644" s="241" t="s">
        <v>571</v>
      </c>
      <c r="T644" s="1407"/>
      <c r="U644" s="1408"/>
      <c r="V644" s="1408"/>
      <c r="W644" s="1408"/>
      <c r="X644" s="1408"/>
      <c r="Y644" s="1408"/>
      <c r="Z644" s="1408"/>
      <c r="AA644" s="241" t="s">
        <v>575</v>
      </c>
      <c r="AB644" s="1411"/>
      <c r="AC644" s="1412"/>
      <c r="AD644" s="1412"/>
      <c r="AE644" s="241" t="s">
        <v>575</v>
      </c>
      <c r="AF644" s="1403"/>
      <c r="AG644" s="1404"/>
      <c r="AH644" s="1404"/>
      <c r="AI644" s="1404"/>
      <c r="AJ644" s="241" t="s">
        <v>571</v>
      </c>
      <c r="AK644" s="239"/>
      <c r="AL644" s="239"/>
      <c r="BN644" s="236"/>
      <c r="BO644" s="236"/>
      <c r="BP644" s="236"/>
      <c r="BQ644" s="236"/>
      <c r="BR644" s="236"/>
      <c r="BS644" s="236"/>
      <c r="BT644" s="236"/>
      <c r="BU644" s="236"/>
      <c r="BV644" s="236"/>
      <c r="BW644" s="236"/>
      <c r="BX644" s="236"/>
      <c r="BY644" s="236"/>
      <c r="BZ644" s="236"/>
      <c r="CA644" s="236"/>
      <c r="CB644" s="236"/>
      <c r="CC644" s="236"/>
      <c r="CD644" s="236"/>
      <c r="CE644" s="236"/>
      <c r="CF644" s="236"/>
      <c r="CG644" s="236"/>
      <c r="CH644" s="236"/>
      <c r="CI644" s="236"/>
      <c r="CJ644" s="236"/>
      <c r="CK644" s="236"/>
      <c r="CL644" s="236"/>
      <c r="CM644" s="236"/>
      <c r="CN644" s="236"/>
      <c r="CO644" s="236"/>
      <c r="CP644" s="236"/>
      <c r="CQ644" s="236"/>
      <c r="CR644" s="236"/>
      <c r="CS644" s="236"/>
      <c r="CT644" s="236"/>
      <c r="CU644" s="236"/>
      <c r="CV644" s="236"/>
      <c r="CW644" s="236"/>
      <c r="CX644" s="236"/>
      <c r="CY644" s="236"/>
      <c r="CZ644" s="236"/>
      <c r="DA644" s="236"/>
      <c r="DB644" s="236"/>
      <c r="DC644" s="236"/>
      <c r="DD644" s="236"/>
      <c r="DE644" s="236"/>
      <c r="DF644" s="236"/>
      <c r="DG644" s="236"/>
      <c r="DH644" s="236"/>
      <c r="DI644" s="236"/>
      <c r="DJ644" s="236"/>
      <c r="DK644" s="236"/>
      <c r="DL644" s="236"/>
      <c r="DM644" s="236"/>
      <c r="DN644" s="236"/>
      <c r="DO644" s="236"/>
      <c r="DP644" s="236"/>
      <c r="DQ644" s="236"/>
      <c r="DR644" s="236"/>
      <c r="DS644" s="236"/>
      <c r="DT644" s="236"/>
      <c r="DU644" s="236"/>
      <c r="DV644" s="236"/>
      <c r="DW644" s="236"/>
      <c r="DX644" s="236"/>
      <c r="DY644" s="236"/>
      <c r="DZ644" s="236"/>
      <c r="EA644" s="236"/>
      <c r="EB644" s="236"/>
    </row>
    <row r="645" spans="2:132" s="260" customFormat="1" ht="20.100000000000001" customHeight="1">
      <c r="B645" s="239"/>
      <c r="C645" s="1516"/>
      <c r="D645" s="279" t="s">
        <v>574</v>
      </c>
      <c r="E645" s="278"/>
      <c r="F645" s="278"/>
      <c r="G645" s="278"/>
      <c r="H645" s="278"/>
      <c r="I645" s="278"/>
      <c r="J645" s="278"/>
      <c r="K645" s="278"/>
      <c r="L645" s="278"/>
      <c r="M645" s="278"/>
      <c r="N645" s="277"/>
      <c r="O645" s="1562">
        <f>+O635+O643+O644</f>
        <v>0</v>
      </c>
      <c r="P645" s="1563"/>
      <c r="Q645" s="1563"/>
      <c r="R645" s="1563"/>
      <c r="S645" s="276" t="s">
        <v>571</v>
      </c>
      <c r="T645" s="247" t="s">
        <v>573</v>
      </c>
      <c r="U645" s="246"/>
      <c r="V645" s="246"/>
      <c r="W645" s="246"/>
      <c r="X645" s="246"/>
      <c r="Y645" s="246"/>
      <c r="Z645" s="246"/>
      <c r="AA645" s="245"/>
      <c r="AB645" s="1553"/>
      <c r="AC645" s="1554"/>
      <c r="AD645" s="1554"/>
      <c r="AE645" s="1555"/>
      <c r="AF645" s="1527"/>
      <c r="AG645" s="1528"/>
      <c r="AH645" s="1528"/>
      <c r="AI645" s="1528"/>
      <c r="AJ645" s="248" t="s">
        <v>571</v>
      </c>
      <c r="AK645" s="239"/>
      <c r="AL645" s="239"/>
      <c r="BN645" s="236"/>
      <c r="BO645" s="236"/>
      <c r="BP645" s="236"/>
      <c r="BQ645" s="236"/>
      <c r="BR645" s="236"/>
      <c r="BS645" s="236"/>
      <c r="BT645" s="236"/>
      <c r="BU645" s="236"/>
      <c r="BV645" s="236"/>
      <c r="BW645" s="236"/>
      <c r="BX645" s="236"/>
      <c r="BY645" s="236"/>
      <c r="BZ645" s="236"/>
      <c r="CA645" s="236"/>
      <c r="CB645" s="236"/>
      <c r="CC645" s="236"/>
      <c r="CD645" s="236"/>
      <c r="CE645" s="236"/>
      <c r="CF645" s="236"/>
      <c r="CG645" s="236"/>
      <c r="CH645" s="236"/>
      <c r="CI645" s="236"/>
      <c r="CJ645" s="236"/>
      <c r="CK645" s="236"/>
      <c r="CL645" s="236"/>
      <c r="CM645" s="236"/>
      <c r="CN645" s="236"/>
      <c r="CO645" s="236"/>
      <c r="CP645" s="236"/>
      <c r="CQ645" s="236"/>
      <c r="CR645" s="236"/>
      <c r="CS645" s="236"/>
      <c r="CT645" s="236"/>
      <c r="CU645" s="236"/>
      <c r="CV645" s="236"/>
      <c r="CW645" s="236"/>
      <c r="CX645" s="236"/>
      <c r="CY645" s="236"/>
      <c r="CZ645" s="236"/>
      <c r="DA645" s="236"/>
      <c r="DB645" s="236"/>
      <c r="DC645" s="236"/>
      <c r="DD645" s="236"/>
      <c r="DE645" s="236"/>
      <c r="DF645" s="236"/>
      <c r="DG645" s="236"/>
      <c r="DH645" s="236"/>
      <c r="DI645" s="236"/>
      <c r="DJ645" s="236"/>
      <c r="DK645" s="236"/>
      <c r="DL645" s="236"/>
      <c r="DM645" s="236"/>
      <c r="DN645" s="236"/>
      <c r="DO645" s="236"/>
      <c r="DP645" s="236"/>
      <c r="DQ645" s="236"/>
      <c r="DR645" s="236"/>
      <c r="DS645" s="236"/>
      <c r="DT645" s="236"/>
      <c r="DU645" s="236"/>
      <c r="DV645" s="236"/>
      <c r="DW645" s="236"/>
      <c r="DX645" s="236"/>
      <c r="DY645" s="236"/>
      <c r="DZ645" s="236"/>
      <c r="EA645" s="236"/>
      <c r="EB645" s="236"/>
    </row>
    <row r="646" spans="2:132" s="260" customFormat="1" ht="14.1" customHeight="1">
      <c r="B646" s="239"/>
      <c r="C646" s="275" t="s">
        <v>572</v>
      </c>
      <c r="D646" s="274"/>
      <c r="E646" s="274"/>
      <c r="F646" s="274"/>
      <c r="G646" s="274"/>
      <c r="H646" s="274"/>
      <c r="I646" s="274"/>
      <c r="J646" s="274"/>
      <c r="K646" s="274"/>
      <c r="L646" s="274"/>
      <c r="M646" s="274"/>
      <c r="N646" s="274"/>
      <c r="O646" s="274"/>
      <c r="P646" s="274"/>
      <c r="Q646" s="274"/>
      <c r="R646" s="274"/>
      <c r="S646" s="274"/>
      <c r="T646" s="274"/>
      <c r="U646" s="274"/>
      <c r="V646" s="274"/>
      <c r="W646" s="274"/>
      <c r="X646" s="274"/>
      <c r="Y646" s="274"/>
      <c r="Z646" s="274"/>
      <c r="AA646" s="274"/>
      <c r="AB646" s="274"/>
      <c r="AC646" s="274"/>
      <c r="AD646" s="274"/>
      <c r="AE646" s="273"/>
      <c r="AF646" s="1511">
        <f>O645+SUM(AF630:AI635)+SUM(AF640:AI645)</f>
        <v>0</v>
      </c>
      <c r="AG646" s="1512"/>
      <c r="AH646" s="1512"/>
      <c r="AI646" s="1512"/>
      <c r="AJ646" s="272" t="s">
        <v>571</v>
      </c>
      <c r="AK646" s="239"/>
      <c r="AL646" s="239"/>
      <c r="BN646" s="236"/>
      <c r="BO646" s="236"/>
      <c r="BP646" s="236"/>
      <c r="BQ646" s="236"/>
      <c r="BR646" s="236"/>
      <c r="BS646" s="236"/>
      <c r="BT646" s="236"/>
      <c r="BU646" s="236"/>
      <c r="BV646" s="236"/>
      <c r="BW646" s="236"/>
      <c r="BX646" s="236"/>
      <c r="BY646" s="236"/>
      <c r="BZ646" s="236"/>
      <c r="CA646" s="236"/>
      <c r="CB646" s="236"/>
      <c r="CC646" s="236"/>
      <c r="CD646" s="236"/>
      <c r="CE646" s="236"/>
      <c r="CF646" s="236"/>
      <c r="CG646" s="236"/>
      <c r="CH646" s="236"/>
      <c r="CI646" s="236"/>
      <c r="CJ646" s="236"/>
      <c r="CK646" s="236"/>
      <c r="CL646" s="236"/>
      <c r="CM646" s="236"/>
      <c r="CN646" s="236"/>
      <c r="CO646" s="236"/>
      <c r="CP646" s="236"/>
      <c r="CQ646" s="236"/>
      <c r="CR646" s="236"/>
      <c r="CS646" s="236"/>
      <c r="CT646" s="236"/>
      <c r="CU646" s="236"/>
      <c r="CV646" s="236"/>
      <c r="CW646" s="236"/>
      <c r="CX646" s="236"/>
      <c r="CY646" s="236"/>
      <c r="CZ646" s="236"/>
      <c r="DA646" s="236"/>
      <c r="DB646" s="236"/>
      <c r="DC646" s="236"/>
      <c r="DD646" s="236"/>
      <c r="DE646" s="236"/>
      <c r="DF646" s="236"/>
      <c r="DG646" s="236"/>
      <c r="DH646" s="236"/>
      <c r="DI646" s="236"/>
      <c r="DJ646" s="236"/>
      <c r="DK646" s="236"/>
      <c r="DL646" s="236"/>
      <c r="DM646" s="236"/>
      <c r="DN646" s="236"/>
      <c r="DO646" s="236"/>
      <c r="DP646" s="236"/>
      <c r="DQ646" s="236"/>
      <c r="DR646" s="236"/>
      <c r="DS646" s="236"/>
      <c r="DT646" s="236"/>
      <c r="DU646" s="236"/>
      <c r="DV646" s="236"/>
      <c r="DW646" s="236"/>
      <c r="DX646" s="236"/>
      <c r="DY646" s="236"/>
      <c r="DZ646" s="236"/>
      <c r="EA646" s="236"/>
      <c r="EB646" s="236"/>
    </row>
    <row r="647" spans="2:132" s="271" customFormat="1" ht="20.100000000000001" customHeight="1">
      <c r="B647" s="258"/>
      <c r="C647" s="239"/>
      <c r="D647" s="239"/>
      <c r="E647" s="239"/>
      <c r="F647" s="239"/>
      <c r="G647" s="239"/>
      <c r="H647" s="239"/>
      <c r="I647" s="239"/>
      <c r="J647" s="239"/>
      <c r="K647" s="239"/>
      <c r="L647" s="239"/>
      <c r="M647" s="239"/>
      <c r="N647" s="239"/>
      <c r="O647" s="239"/>
      <c r="P647" s="239"/>
      <c r="Q647" s="239"/>
      <c r="R647" s="239"/>
      <c r="S647" s="239"/>
      <c r="T647" s="239"/>
      <c r="U647" s="239"/>
      <c r="V647" s="239"/>
      <c r="W647" s="239"/>
      <c r="X647" s="239"/>
      <c r="Y647" s="239"/>
      <c r="Z647" s="239"/>
      <c r="AA647" s="239"/>
      <c r="AB647" s="239"/>
      <c r="AC647" s="239"/>
      <c r="AD647" s="239"/>
      <c r="AE647" s="239"/>
      <c r="AF647" s="239"/>
      <c r="AG647" s="239"/>
      <c r="AH647" s="239"/>
      <c r="AI647" s="239"/>
      <c r="AJ647" s="239"/>
      <c r="AK647" s="239"/>
      <c r="AL647" s="259" t="s">
        <v>569</v>
      </c>
      <c r="AM647" s="236"/>
      <c r="AN647" s="236"/>
      <c r="AO647" s="236"/>
      <c r="AP647" s="236"/>
      <c r="AQ647" s="236"/>
      <c r="AR647" s="236"/>
      <c r="AS647" s="236"/>
      <c r="AT647" s="236"/>
      <c r="AU647" s="236"/>
      <c r="AV647" s="236"/>
      <c r="AW647" s="236"/>
      <c r="AX647" s="236"/>
      <c r="AY647" s="236"/>
      <c r="AZ647" s="236"/>
      <c r="BA647" s="236"/>
      <c r="BB647" s="236"/>
      <c r="BC647" s="236"/>
      <c r="BD647" s="236"/>
      <c r="BE647" s="236"/>
      <c r="BF647" s="236"/>
      <c r="BG647" s="236"/>
      <c r="BH647" s="236"/>
      <c r="BI647" s="236"/>
      <c r="BJ647" s="236"/>
      <c r="BK647" s="236"/>
      <c r="BL647" s="236"/>
      <c r="BM647" s="236"/>
      <c r="BN647" s="236"/>
      <c r="BO647" s="236"/>
      <c r="BP647" s="236"/>
      <c r="BQ647" s="236"/>
      <c r="BR647" s="236"/>
      <c r="BS647" s="236"/>
      <c r="BT647" s="236"/>
      <c r="BU647" s="236"/>
      <c r="BV647" s="236"/>
      <c r="BW647" s="236"/>
      <c r="BX647" s="236"/>
      <c r="BY647" s="236"/>
      <c r="BZ647" s="236"/>
      <c r="CA647" s="236"/>
      <c r="CB647" s="236"/>
      <c r="CC647" s="236"/>
      <c r="CD647" s="236"/>
      <c r="CE647" s="236"/>
      <c r="CF647" s="236"/>
      <c r="CG647" s="236"/>
      <c r="CH647" s="236"/>
      <c r="CI647" s="236"/>
      <c r="CJ647" s="236"/>
      <c r="CK647" s="236"/>
      <c r="CL647" s="236"/>
      <c r="CM647" s="236"/>
      <c r="CN647" s="236"/>
      <c r="CO647" s="236"/>
      <c r="CP647" s="236"/>
      <c r="CQ647" s="236"/>
      <c r="CR647" s="236"/>
      <c r="CS647" s="236"/>
      <c r="CT647" s="236"/>
      <c r="CU647" s="236"/>
      <c r="CV647" s="236"/>
      <c r="CW647" s="236"/>
      <c r="CX647" s="236"/>
      <c r="CY647" s="236"/>
      <c r="CZ647" s="236"/>
      <c r="DA647" s="236"/>
      <c r="DB647" s="236"/>
      <c r="DC647" s="236"/>
      <c r="DD647" s="236"/>
      <c r="DE647" s="236"/>
      <c r="DF647" s="236"/>
      <c r="DG647" s="236"/>
      <c r="DH647" s="236"/>
      <c r="DI647" s="236"/>
      <c r="DJ647" s="236"/>
      <c r="DK647" s="236"/>
      <c r="DL647" s="236"/>
      <c r="DM647" s="236"/>
      <c r="DN647" s="236"/>
      <c r="DO647" s="236"/>
      <c r="DP647" s="236"/>
      <c r="DQ647" s="236"/>
      <c r="DR647" s="236"/>
      <c r="DS647" s="236"/>
      <c r="DT647" s="236"/>
      <c r="DU647" s="236"/>
      <c r="DV647" s="236"/>
      <c r="DW647" s="236"/>
      <c r="DX647" s="236"/>
      <c r="DY647" s="236"/>
      <c r="DZ647" s="236"/>
      <c r="EA647" s="236"/>
      <c r="EB647" s="236"/>
    </row>
    <row r="648" spans="2:132" s="260" customFormat="1" ht="20.100000000000001" customHeight="1">
      <c r="B648" s="239"/>
      <c r="C648" s="257" t="s">
        <v>570</v>
      </c>
      <c r="D648" s="257"/>
      <c r="E648" s="257"/>
      <c r="F648" s="257"/>
      <c r="G648" s="257"/>
      <c r="H648" s="257"/>
      <c r="I648" s="257"/>
      <c r="J648" s="257"/>
      <c r="K648" s="257"/>
      <c r="L648" s="257"/>
      <c r="M648" s="257"/>
      <c r="N648" s="257"/>
      <c r="O648" s="257"/>
      <c r="P648" s="257"/>
      <c r="Q648" s="257"/>
      <c r="R648" s="257"/>
      <c r="S648" s="257"/>
      <c r="T648" s="257"/>
      <c r="U648" s="257"/>
      <c r="V648" s="257"/>
      <c r="W648" s="257"/>
      <c r="X648" s="257"/>
      <c r="Y648" s="257"/>
      <c r="Z648" s="257"/>
      <c r="AA648" s="257"/>
      <c r="AB648" s="257"/>
      <c r="AC648" s="257"/>
      <c r="AD648" s="257"/>
      <c r="AE648" s="257"/>
      <c r="AF648" s="257"/>
      <c r="AG648" s="257"/>
      <c r="AH648" s="257"/>
      <c r="AI648" s="257"/>
      <c r="AJ648" s="257"/>
      <c r="AK648" s="257"/>
      <c r="AL648" s="239"/>
      <c r="BN648" s="236"/>
      <c r="BO648" s="236"/>
      <c r="BP648" s="236"/>
      <c r="BQ648" s="236"/>
      <c r="BR648" s="236"/>
      <c r="BS648" s="236"/>
      <c r="BT648" s="236"/>
      <c r="BU648" s="236"/>
      <c r="BV648" s="236"/>
      <c r="BW648" s="236"/>
      <c r="BX648" s="236"/>
      <c r="BY648" s="236"/>
      <c r="BZ648" s="236"/>
      <c r="CA648" s="236"/>
      <c r="CB648" s="236"/>
      <c r="CC648" s="236"/>
      <c r="CD648" s="236"/>
      <c r="CE648" s="236"/>
      <c r="CF648" s="236"/>
      <c r="CG648" s="236"/>
      <c r="CH648" s="236"/>
      <c r="CI648" s="236"/>
      <c r="CJ648" s="236"/>
      <c r="CK648" s="236"/>
      <c r="CL648" s="236"/>
      <c r="CM648" s="236"/>
      <c r="CN648" s="236"/>
      <c r="CO648" s="236"/>
      <c r="CP648" s="236"/>
      <c r="CQ648" s="236"/>
      <c r="CR648" s="236"/>
      <c r="CS648" s="236"/>
      <c r="CT648" s="236"/>
      <c r="CU648" s="236"/>
      <c r="CV648" s="236"/>
      <c r="CW648" s="236"/>
      <c r="CX648" s="236"/>
      <c r="CY648" s="236"/>
      <c r="CZ648" s="236"/>
      <c r="DA648" s="236"/>
      <c r="DB648" s="236"/>
      <c r="DC648" s="236"/>
      <c r="DD648" s="236"/>
      <c r="DE648" s="236"/>
      <c r="DF648" s="236"/>
      <c r="DG648" s="236"/>
      <c r="DH648" s="236"/>
      <c r="DI648" s="236"/>
      <c r="DJ648" s="236"/>
      <c r="DK648" s="236"/>
      <c r="DL648" s="236"/>
      <c r="DM648" s="236"/>
      <c r="DN648" s="236"/>
      <c r="DO648" s="236"/>
      <c r="DP648" s="236"/>
      <c r="DQ648" s="236"/>
      <c r="DR648" s="236"/>
      <c r="DS648" s="236"/>
      <c r="DT648" s="236"/>
      <c r="DU648" s="236"/>
      <c r="DV648" s="236"/>
      <c r="DW648" s="236"/>
      <c r="DX648" s="236"/>
      <c r="DY648" s="236"/>
      <c r="DZ648" s="236"/>
      <c r="EA648" s="236"/>
      <c r="EB648" s="236"/>
    </row>
    <row r="649" spans="2:132" s="260" customFormat="1" ht="20.100000000000001" customHeight="1">
      <c r="B649" s="239"/>
      <c r="C649" s="270" t="s">
        <v>568</v>
      </c>
      <c r="D649" s="270"/>
      <c r="E649" s="270"/>
      <c r="F649" s="270" t="s">
        <v>567</v>
      </c>
      <c r="G649" s="270"/>
      <c r="H649" s="270"/>
      <c r="I649" s="270"/>
      <c r="J649" s="270"/>
      <c r="K649" s="270" t="s">
        <v>566</v>
      </c>
      <c r="L649" s="270"/>
      <c r="M649" s="270"/>
      <c r="N649" s="270"/>
      <c r="O649" s="270"/>
      <c r="P649" s="270"/>
      <c r="Q649" s="270"/>
      <c r="R649" s="270"/>
      <c r="S649" s="270"/>
      <c r="T649" s="270"/>
      <c r="U649" s="270"/>
      <c r="V649" s="270"/>
      <c r="W649" s="270"/>
      <c r="X649" s="270"/>
      <c r="Y649" s="270"/>
      <c r="Z649" s="270"/>
      <c r="AA649" s="270"/>
      <c r="AB649" s="270"/>
      <c r="AC649" s="270"/>
      <c r="AD649" s="270"/>
      <c r="AE649" s="270"/>
      <c r="AF649" s="270"/>
      <c r="AG649" s="270"/>
      <c r="AH649" s="270"/>
      <c r="AI649" s="270"/>
      <c r="AJ649" s="270"/>
      <c r="AK649" s="270"/>
      <c r="AL649" s="239"/>
      <c r="AM649" s="1498" t="s">
        <v>561</v>
      </c>
      <c r="AN649" s="1499"/>
      <c r="AO649" s="1499"/>
      <c r="AP649" s="1499"/>
      <c r="AQ649" s="1499"/>
      <c r="AR649" s="1499"/>
      <c r="AS649" s="1499"/>
      <c r="AT649" s="1499"/>
      <c r="AU649" s="1499"/>
      <c r="AV649" s="1499"/>
      <c r="AW649" s="1499"/>
      <c r="AX649" s="1499"/>
      <c r="AY649" s="1499"/>
      <c r="AZ649" s="1499"/>
      <c r="BA649" s="1499"/>
      <c r="BB649" s="1499"/>
      <c r="BC649" s="1499"/>
      <c r="BD649" s="1499"/>
      <c r="BE649" s="1499"/>
      <c r="BF649" s="1499"/>
      <c r="BG649" s="1499"/>
      <c r="BH649" s="1499"/>
      <c r="BI649" s="1499"/>
      <c r="BJ649" s="1499"/>
      <c r="BK649" s="1499"/>
      <c r="BL649" s="1499"/>
      <c r="BM649" s="1500"/>
      <c r="BN649" s="236"/>
      <c r="BO649" s="236"/>
      <c r="BP649" s="236"/>
      <c r="BQ649" s="236"/>
      <c r="BR649" s="236"/>
      <c r="BS649" s="236"/>
      <c r="BT649" s="236"/>
      <c r="BU649" s="236"/>
      <c r="BV649" s="236"/>
      <c r="BW649" s="236"/>
      <c r="BX649" s="236"/>
      <c r="BY649" s="236"/>
      <c r="BZ649" s="236"/>
      <c r="CA649" s="236"/>
      <c r="CB649" s="236"/>
      <c r="CC649" s="236"/>
      <c r="CD649" s="236"/>
      <c r="CE649" s="236"/>
      <c r="CF649" s="236"/>
      <c r="CG649" s="236"/>
      <c r="CH649" s="236"/>
      <c r="CI649" s="236"/>
      <c r="CJ649" s="236"/>
      <c r="CK649" s="236"/>
      <c r="CL649" s="236"/>
      <c r="CM649" s="236"/>
      <c r="CN649" s="236"/>
      <c r="CO649" s="236"/>
      <c r="CP649" s="236"/>
      <c r="CQ649" s="236"/>
      <c r="CR649" s="236"/>
      <c r="CS649" s="236"/>
      <c r="CT649" s="236"/>
      <c r="CU649" s="236"/>
      <c r="CV649" s="236"/>
      <c r="CW649" s="236"/>
      <c r="CX649" s="236"/>
      <c r="CY649" s="236"/>
      <c r="CZ649" s="236"/>
      <c r="DA649" s="236"/>
      <c r="DB649" s="236"/>
      <c r="DC649" s="236"/>
      <c r="DD649" s="236"/>
      <c r="DE649" s="236"/>
      <c r="DF649" s="236"/>
      <c r="DG649" s="236"/>
      <c r="DH649" s="236"/>
      <c r="DI649" s="236"/>
      <c r="DJ649" s="236"/>
      <c r="DK649" s="236"/>
      <c r="DL649" s="236"/>
      <c r="DM649" s="236"/>
      <c r="DN649" s="236"/>
      <c r="DO649" s="236"/>
      <c r="DP649" s="236"/>
      <c r="DQ649" s="236"/>
      <c r="DR649" s="236"/>
      <c r="DS649" s="236"/>
      <c r="DT649" s="236"/>
      <c r="DU649" s="236"/>
      <c r="DV649" s="236"/>
      <c r="DW649" s="236"/>
      <c r="DX649" s="236"/>
      <c r="DY649" s="236"/>
      <c r="DZ649" s="236"/>
      <c r="EA649" s="236"/>
      <c r="EB649" s="236"/>
    </row>
    <row r="650" spans="2:132" s="260" customFormat="1" ht="20.100000000000001" customHeight="1">
      <c r="B650" s="239"/>
      <c r="C650" s="1514" t="s">
        <v>565</v>
      </c>
      <c r="D650" s="1417" t="s">
        <v>564</v>
      </c>
      <c r="E650" s="1487"/>
      <c r="F650" s="269"/>
      <c r="G650" s="261" t="s">
        <v>563</v>
      </c>
      <c r="H650" s="261"/>
      <c r="I650" s="261"/>
      <c r="J650" s="261"/>
      <c r="K650" s="261" t="s">
        <v>553</v>
      </c>
      <c r="L650" s="261"/>
      <c r="M650" s="261"/>
      <c r="N650" s="261"/>
      <c r="O650" s="261"/>
      <c r="P650" s="1510" t="s">
        <v>544</v>
      </c>
      <c r="Q650" s="1510"/>
      <c r="R650" s="1510"/>
      <c r="S650" s="1510"/>
      <c r="T650" s="1510"/>
      <c r="U650" s="1510"/>
      <c r="V650" s="1510"/>
      <c r="W650" s="1510" t="s">
        <v>544</v>
      </c>
      <c r="X650" s="1510"/>
      <c r="Y650" s="1510"/>
      <c r="Z650" s="1510"/>
      <c r="AA650" s="1510"/>
      <c r="AB650" s="1510"/>
      <c r="AC650" s="1510"/>
      <c r="AD650" s="261" t="s">
        <v>562</v>
      </c>
      <c r="AE650" s="261"/>
      <c r="AF650" s="261"/>
      <c r="AG650" s="1541" t="s">
        <v>551</v>
      </c>
      <c r="AH650" s="1542"/>
      <c r="AI650" s="1542"/>
      <c r="AJ650" s="1542"/>
      <c r="AK650" s="1543"/>
      <c r="AL650" s="239"/>
      <c r="AM650" s="1501"/>
      <c r="AN650" s="1502"/>
      <c r="AO650" s="1502"/>
      <c r="AP650" s="1502"/>
      <c r="AQ650" s="1502"/>
      <c r="AR650" s="1502"/>
      <c r="AS650" s="1502"/>
      <c r="AT650" s="1502"/>
      <c r="AU650" s="1502"/>
      <c r="AV650" s="1502"/>
      <c r="AW650" s="1502"/>
      <c r="AX650" s="1502"/>
      <c r="AY650" s="1502"/>
      <c r="AZ650" s="1502"/>
      <c r="BA650" s="1502"/>
      <c r="BB650" s="1502"/>
      <c r="BC650" s="1502"/>
      <c r="BD650" s="1502"/>
      <c r="BE650" s="1502"/>
      <c r="BF650" s="1502"/>
      <c r="BG650" s="1502"/>
      <c r="BH650" s="1502"/>
      <c r="BI650" s="1502"/>
      <c r="BJ650" s="1502"/>
      <c r="BK650" s="1502"/>
      <c r="BL650" s="1502"/>
      <c r="BM650" s="1503"/>
      <c r="BN650" s="236"/>
      <c r="BO650" s="236"/>
      <c r="BP650" s="236"/>
      <c r="BQ650" s="236"/>
      <c r="BR650" s="236"/>
      <c r="BS650" s="236"/>
      <c r="BT650" s="236"/>
      <c r="BU650" s="236"/>
      <c r="BV650" s="236"/>
      <c r="BW650" s="236"/>
      <c r="BX650" s="236"/>
      <c r="BY650" s="236"/>
      <c r="BZ650" s="236"/>
      <c r="CA650" s="236"/>
      <c r="CB650" s="236"/>
      <c r="CC650" s="236"/>
      <c r="CD650" s="236"/>
      <c r="CE650" s="236"/>
      <c r="CF650" s="236"/>
      <c r="CG650" s="236"/>
      <c r="CH650" s="236"/>
      <c r="CI650" s="236"/>
      <c r="CJ650" s="236"/>
      <c r="CK650" s="236"/>
      <c r="CL650" s="236"/>
      <c r="CM650" s="236"/>
      <c r="CN650" s="236"/>
      <c r="CO650" s="236"/>
      <c r="CP650" s="236"/>
      <c r="CQ650" s="236"/>
      <c r="CR650" s="236"/>
      <c r="CS650" s="236"/>
      <c r="CT650" s="236"/>
      <c r="CU650" s="236"/>
      <c r="CV650" s="236"/>
      <c r="CW650" s="236"/>
      <c r="CX650" s="236"/>
      <c r="CY650" s="236"/>
      <c r="CZ650" s="236"/>
      <c r="DA650" s="236"/>
      <c r="DB650" s="236"/>
      <c r="DC650" s="236"/>
      <c r="DD650" s="236"/>
      <c r="DE650" s="236"/>
      <c r="DF650" s="236"/>
      <c r="DG650" s="236"/>
      <c r="DH650" s="236"/>
      <c r="DI650" s="236"/>
      <c r="DJ650" s="236"/>
      <c r="DK650" s="236"/>
      <c r="DL650" s="236"/>
      <c r="DM650" s="236"/>
      <c r="DN650" s="236"/>
      <c r="DO650" s="236"/>
      <c r="DP650" s="236"/>
      <c r="DQ650" s="236"/>
      <c r="DR650" s="236"/>
      <c r="DS650" s="236"/>
      <c r="DT650" s="236"/>
      <c r="DU650" s="236"/>
      <c r="DV650" s="236"/>
      <c r="DW650" s="236"/>
      <c r="DX650" s="236"/>
      <c r="DY650" s="236"/>
      <c r="DZ650" s="236"/>
      <c r="EA650" s="236"/>
      <c r="EB650" s="236"/>
    </row>
    <row r="651" spans="2:132" s="260" customFormat="1" ht="20.100000000000001" customHeight="1">
      <c r="B651" s="239"/>
      <c r="C651" s="1514"/>
      <c r="D651" s="1487"/>
      <c r="E651" s="1487"/>
      <c r="F651" s="268"/>
      <c r="G651" s="261" t="s">
        <v>560</v>
      </c>
      <c r="H651" s="261"/>
      <c r="I651" s="261"/>
      <c r="J651" s="261"/>
      <c r="K651" s="243"/>
      <c r="L651" s="242"/>
      <c r="M651" s="242"/>
      <c r="N651" s="242"/>
      <c r="O651" s="242"/>
      <c r="P651" s="242"/>
      <c r="Q651" s="242"/>
      <c r="R651" s="242"/>
      <c r="S651" s="242"/>
      <c r="T651" s="242"/>
      <c r="U651" s="242"/>
      <c r="V651" s="242"/>
      <c r="W651" s="242"/>
      <c r="X651" s="242"/>
      <c r="Y651" s="242"/>
      <c r="Z651" s="242"/>
      <c r="AA651" s="242"/>
      <c r="AB651" s="242"/>
      <c r="AC651" s="242"/>
      <c r="AD651" s="242"/>
      <c r="AE651" s="242"/>
      <c r="AF651" s="242"/>
      <c r="AG651" s="242"/>
      <c r="AH651" s="242"/>
      <c r="AI651" s="242"/>
      <c r="AJ651" s="242"/>
      <c r="AK651" s="241"/>
      <c r="AL651" s="239"/>
      <c r="AM651" s="1501"/>
      <c r="AN651" s="1502"/>
      <c r="AO651" s="1502"/>
      <c r="AP651" s="1502"/>
      <c r="AQ651" s="1502"/>
      <c r="AR651" s="1502"/>
      <c r="AS651" s="1502"/>
      <c r="AT651" s="1502"/>
      <c r="AU651" s="1502"/>
      <c r="AV651" s="1502"/>
      <c r="AW651" s="1502"/>
      <c r="AX651" s="1502"/>
      <c r="AY651" s="1502"/>
      <c r="AZ651" s="1502"/>
      <c r="BA651" s="1502"/>
      <c r="BB651" s="1502"/>
      <c r="BC651" s="1502"/>
      <c r="BD651" s="1502"/>
      <c r="BE651" s="1502"/>
      <c r="BF651" s="1502"/>
      <c r="BG651" s="1502"/>
      <c r="BH651" s="1502"/>
      <c r="BI651" s="1502"/>
      <c r="BJ651" s="1502"/>
      <c r="BK651" s="1502"/>
      <c r="BL651" s="1502"/>
      <c r="BM651" s="1503"/>
      <c r="BN651" s="236"/>
      <c r="BO651" s="236"/>
      <c r="BP651" s="236"/>
      <c r="BQ651" s="236"/>
      <c r="BR651" s="236"/>
      <c r="BS651" s="236"/>
      <c r="BT651" s="236"/>
      <c r="BU651" s="236"/>
      <c r="BV651" s="236"/>
      <c r="BW651" s="236"/>
      <c r="BX651" s="236"/>
      <c r="BY651" s="236"/>
      <c r="BZ651" s="236"/>
      <c r="CA651" s="236"/>
      <c r="CB651" s="236"/>
      <c r="CC651" s="236"/>
      <c r="CD651" s="236"/>
      <c r="CE651" s="236"/>
      <c r="CF651" s="236"/>
      <c r="CG651" s="236"/>
      <c r="CH651" s="236"/>
      <c r="CI651" s="236"/>
      <c r="CJ651" s="236"/>
      <c r="CK651" s="236"/>
      <c r="CL651" s="236"/>
      <c r="CM651" s="236"/>
      <c r="CN651" s="236"/>
      <c r="CO651" s="236"/>
      <c r="CP651" s="236"/>
      <c r="CQ651" s="236"/>
      <c r="CR651" s="236"/>
      <c r="CS651" s="236"/>
      <c r="CT651" s="236"/>
      <c r="CU651" s="236"/>
      <c r="CV651" s="236"/>
      <c r="CW651" s="236"/>
      <c r="CX651" s="236"/>
      <c r="CY651" s="236"/>
      <c r="CZ651" s="236"/>
      <c r="DA651" s="236"/>
      <c r="DB651" s="236"/>
      <c r="DC651" s="236"/>
      <c r="DD651" s="236"/>
      <c r="DE651" s="236"/>
      <c r="DF651" s="236"/>
      <c r="DG651" s="236"/>
      <c r="DH651" s="236"/>
      <c r="DI651" s="236"/>
      <c r="DJ651" s="236"/>
      <c r="DK651" s="236"/>
      <c r="DL651" s="236"/>
      <c r="DM651" s="236"/>
      <c r="DN651" s="236"/>
      <c r="DO651" s="236"/>
      <c r="DP651" s="236"/>
      <c r="DQ651" s="236"/>
      <c r="DR651" s="236"/>
      <c r="DS651" s="236"/>
      <c r="DT651" s="236"/>
      <c r="DU651" s="236"/>
      <c r="DV651" s="236"/>
      <c r="DW651" s="236"/>
      <c r="DX651" s="236"/>
      <c r="DY651" s="236"/>
      <c r="DZ651" s="236"/>
      <c r="EA651" s="236"/>
      <c r="EB651" s="236"/>
    </row>
    <row r="652" spans="2:132" s="260" customFormat="1" ht="20.100000000000001" customHeight="1">
      <c r="B652" s="239"/>
      <c r="C652" s="1514"/>
      <c r="D652" s="1417" t="s">
        <v>559</v>
      </c>
      <c r="E652" s="1487"/>
      <c r="F652" s="1484"/>
      <c r="G652" s="1491" t="s">
        <v>558</v>
      </c>
      <c r="H652" s="1491"/>
      <c r="I652" s="1491"/>
      <c r="J652" s="1491"/>
      <c r="K652" s="261" t="s">
        <v>557</v>
      </c>
      <c r="L652" s="261"/>
      <c r="M652" s="261"/>
      <c r="N652" s="261"/>
      <c r="O652" s="261"/>
      <c r="P652" s="266"/>
      <c r="Q652" s="1507" t="s">
        <v>556</v>
      </c>
      <c r="R652" s="1507"/>
      <c r="S652" s="1507"/>
      <c r="T652" s="1507"/>
      <c r="U652" s="1507"/>
      <c r="V652" s="1507"/>
      <c r="W652" s="266"/>
      <c r="X652" s="267" t="s">
        <v>555</v>
      </c>
      <c r="Y652" s="267"/>
      <c r="Z652" s="267"/>
      <c r="AA652" s="267"/>
      <c r="AB652" s="267"/>
      <c r="AC652" s="267"/>
      <c r="AD652" s="267"/>
      <c r="AE652" s="266"/>
      <c r="AF652" s="1507" t="s">
        <v>554</v>
      </c>
      <c r="AG652" s="1507"/>
      <c r="AH652" s="1507"/>
      <c r="AI652" s="1507"/>
      <c r="AJ652" s="1507"/>
      <c r="AK652" s="1507"/>
      <c r="AL652" s="239"/>
      <c r="AM652" s="1501"/>
      <c r="AN652" s="1502"/>
      <c r="AO652" s="1502"/>
      <c r="AP652" s="1502"/>
      <c r="AQ652" s="1502"/>
      <c r="AR652" s="1502"/>
      <c r="AS652" s="1502"/>
      <c r="AT652" s="1502"/>
      <c r="AU652" s="1502"/>
      <c r="AV652" s="1502"/>
      <c r="AW652" s="1502"/>
      <c r="AX652" s="1502"/>
      <c r="AY652" s="1502"/>
      <c r="AZ652" s="1502"/>
      <c r="BA652" s="1502"/>
      <c r="BB652" s="1502"/>
      <c r="BC652" s="1502"/>
      <c r="BD652" s="1502"/>
      <c r="BE652" s="1502"/>
      <c r="BF652" s="1502"/>
      <c r="BG652" s="1502"/>
      <c r="BH652" s="1502"/>
      <c r="BI652" s="1502"/>
      <c r="BJ652" s="1502"/>
      <c r="BK652" s="1502"/>
      <c r="BL652" s="1502"/>
      <c r="BM652" s="1503"/>
      <c r="BN652" s="236"/>
      <c r="BO652" s="236"/>
      <c r="BP652" s="236"/>
      <c r="BQ652" s="236"/>
      <c r="BR652" s="236"/>
      <c r="BS652" s="236"/>
      <c r="BT652" s="236"/>
      <c r="BU652" s="236"/>
      <c r="BV652" s="236"/>
      <c r="BW652" s="236"/>
      <c r="BX652" s="236"/>
      <c r="BY652" s="236"/>
      <c r="BZ652" s="236"/>
      <c r="CA652" s="236"/>
      <c r="CB652" s="236"/>
      <c r="CC652" s="236"/>
      <c r="CD652" s="236"/>
      <c r="CE652" s="236"/>
      <c r="CF652" s="236"/>
      <c r="CG652" s="236"/>
      <c r="CH652" s="236"/>
      <c r="CI652" s="236"/>
      <c r="CJ652" s="236"/>
      <c r="CK652" s="236"/>
      <c r="CL652" s="236"/>
      <c r="CM652" s="236"/>
      <c r="CN652" s="236"/>
      <c r="CO652" s="236"/>
      <c r="CP652" s="236"/>
      <c r="CQ652" s="236"/>
      <c r="CR652" s="236"/>
      <c r="CS652" s="236"/>
      <c r="CT652" s="236"/>
      <c r="CU652" s="236"/>
      <c r="CV652" s="236"/>
      <c r="CW652" s="236"/>
      <c r="CX652" s="236"/>
      <c r="CY652" s="236"/>
      <c r="CZ652" s="236"/>
      <c r="DA652" s="236"/>
      <c r="DB652" s="236"/>
      <c r="DC652" s="236"/>
      <c r="DD652" s="236"/>
      <c r="DE652" s="236"/>
      <c r="DF652" s="236"/>
      <c r="DG652" s="236"/>
      <c r="DH652" s="236"/>
      <c r="DI652" s="236"/>
      <c r="DJ652" s="236"/>
      <c r="DK652" s="236"/>
      <c r="DL652" s="236"/>
      <c r="DM652" s="236"/>
      <c r="DN652" s="236"/>
      <c r="DO652" s="236"/>
      <c r="DP652" s="236"/>
      <c r="DQ652" s="236"/>
      <c r="DR652" s="236"/>
      <c r="DS652" s="236"/>
      <c r="DT652" s="236"/>
      <c r="DU652" s="236"/>
      <c r="DV652" s="236"/>
      <c r="DW652" s="236"/>
      <c r="DX652" s="236"/>
      <c r="DY652" s="236"/>
      <c r="DZ652" s="236"/>
      <c r="EA652" s="236"/>
      <c r="EB652" s="236"/>
    </row>
    <row r="653" spans="2:132" s="260" customFormat="1" ht="20.100000000000001" customHeight="1">
      <c r="B653" s="239"/>
      <c r="C653" s="1514"/>
      <c r="D653" s="1487"/>
      <c r="E653" s="1487"/>
      <c r="F653" s="1485"/>
      <c r="G653" s="1491"/>
      <c r="H653" s="1491"/>
      <c r="I653" s="1491"/>
      <c r="J653" s="1491"/>
      <c r="K653" s="261" t="s">
        <v>545</v>
      </c>
      <c r="L653" s="261"/>
      <c r="M653" s="261"/>
      <c r="N653" s="261"/>
      <c r="O653" s="261"/>
      <c r="P653" s="1510" t="s">
        <v>544</v>
      </c>
      <c r="Q653" s="1510"/>
      <c r="R653" s="1510"/>
      <c r="S653" s="1510"/>
      <c r="T653" s="1510"/>
      <c r="U653" s="1510"/>
      <c r="V653" s="1510"/>
      <c r="W653" s="261" t="s">
        <v>543</v>
      </c>
      <c r="X653" s="261"/>
      <c r="Y653" s="261"/>
      <c r="Z653" s="1508" t="s">
        <v>360</v>
      </c>
      <c r="AA653" s="1509"/>
      <c r="AB653" s="261" t="s">
        <v>542</v>
      </c>
      <c r="AC653" s="261"/>
      <c r="AD653" s="261"/>
      <c r="AE653" s="261"/>
      <c r="AF653" s="261"/>
      <c r="AG653" s="1508"/>
      <c r="AH653" s="1481"/>
      <c r="AI653" s="1481"/>
      <c r="AJ653" s="1481"/>
      <c r="AK653" s="1509"/>
      <c r="AL653" s="239"/>
      <c r="AM653" s="1501"/>
      <c r="AN653" s="1502"/>
      <c r="AO653" s="1502"/>
      <c r="AP653" s="1502"/>
      <c r="AQ653" s="1502"/>
      <c r="AR653" s="1502"/>
      <c r="AS653" s="1502"/>
      <c r="AT653" s="1502"/>
      <c r="AU653" s="1502"/>
      <c r="AV653" s="1502"/>
      <c r="AW653" s="1502"/>
      <c r="AX653" s="1502"/>
      <c r="AY653" s="1502"/>
      <c r="AZ653" s="1502"/>
      <c r="BA653" s="1502"/>
      <c r="BB653" s="1502"/>
      <c r="BC653" s="1502"/>
      <c r="BD653" s="1502"/>
      <c r="BE653" s="1502"/>
      <c r="BF653" s="1502"/>
      <c r="BG653" s="1502"/>
      <c r="BH653" s="1502"/>
      <c r="BI653" s="1502"/>
      <c r="BJ653" s="1502"/>
      <c r="BK653" s="1502"/>
      <c r="BL653" s="1502"/>
      <c r="BM653" s="1503"/>
      <c r="BN653" s="236"/>
      <c r="BO653" s="236"/>
      <c r="BP653" s="236"/>
      <c r="BQ653" s="236"/>
      <c r="BR653" s="236"/>
      <c r="BS653" s="236"/>
      <c r="BT653" s="236"/>
      <c r="BU653" s="236"/>
      <c r="BV653" s="236"/>
      <c r="BW653" s="236"/>
      <c r="BX653" s="236"/>
      <c r="BY653" s="236"/>
      <c r="BZ653" s="236"/>
      <c r="CA653" s="236"/>
      <c r="CB653" s="236"/>
      <c r="CC653" s="236"/>
      <c r="CD653" s="236"/>
      <c r="CE653" s="236"/>
      <c r="CF653" s="236"/>
      <c r="CG653" s="236"/>
      <c r="CH653" s="236"/>
      <c r="CI653" s="236"/>
      <c r="CJ653" s="236"/>
      <c r="CK653" s="236"/>
      <c r="CL653" s="236"/>
      <c r="CM653" s="236"/>
      <c r="CN653" s="236"/>
      <c r="CO653" s="236"/>
      <c r="CP653" s="236"/>
      <c r="CQ653" s="236"/>
      <c r="CR653" s="236"/>
      <c r="CS653" s="236"/>
      <c r="CT653" s="236"/>
      <c r="CU653" s="236"/>
      <c r="CV653" s="236"/>
      <c r="CW653" s="236"/>
      <c r="CX653" s="236"/>
      <c r="CY653" s="236"/>
      <c r="CZ653" s="236"/>
      <c r="DA653" s="236"/>
      <c r="DB653" s="236"/>
      <c r="DC653" s="236"/>
      <c r="DD653" s="236"/>
      <c r="DE653" s="236"/>
      <c r="DF653" s="236"/>
      <c r="DG653" s="236"/>
      <c r="DH653" s="236"/>
      <c r="DI653" s="236"/>
      <c r="DJ653" s="236"/>
      <c r="DK653" s="236"/>
      <c r="DL653" s="236"/>
      <c r="DM653" s="236"/>
      <c r="DN653" s="236"/>
      <c r="DO653" s="236"/>
      <c r="DP653" s="236"/>
      <c r="DQ653" s="236"/>
      <c r="DR653" s="236"/>
      <c r="DS653" s="236"/>
      <c r="DT653" s="236"/>
      <c r="DU653" s="236"/>
      <c r="DV653" s="236"/>
      <c r="DW653" s="236"/>
      <c r="DX653" s="236"/>
      <c r="DY653" s="236"/>
      <c r="DZ653" s="236"/>
      <c r="EA653" s="236"/>
      <c r="EB653" s="236"/>
    </row>
    <row r="654" spans="2:132" s="260" customFormat="1" ht="20.100000000000001" customHeight="1">
      <c r="B654" s="239"/>
      <c r="C654" s="1514"/>
      <c r="D654" s="1487"/>
      <c r="E654" s="1487"/>
      <c r="F654" s="1485"/>
      <c r="G654" s="1491"/>
      <c r="H654" s="1491"/>
      <c r="I654" s="1491"/>
      <c r="J654" s="1491"/>
      <c r="K654" s="261" t="s">
        <v>553</v>
      </c>
      <c r="L654" s="261"/>
      <c r="M654" s="261"/>
      <c r="N654" s="261"/>
      <c r="O654" s="261"/>
      <c r="P654" s="1510" t="s">
        <v>544</v>
      </c>
      <c r="Q654" s="1510"/>
      <c r="R654" s="1510"/>
      <c r="S654" s="1510"/>
      <c r="T654" s="1510"/>
      <c r="U654" s="1510"/>
      <c r="V654" s="1510"/>
      <c r="W654" s="261" t="s">
        <v>552</v>
      </c>
      <c r="X654" s="261"/>
      <c r="Y654" s="261"/>
      <c r="Z654" s="1508" t="s">
        <v>551</v>
      </c>
      <c r="AA654" s="1481"/>
      <c r="AB654" s="1481"/>
      <c r="AC654" s="1481"/>
      <c r="AD654" s="1481"/>
      <c r="AE654" s="1481"/>
      <c r="AF654" s="1481"/>
      <c r="AG654" s="1481"/>
      <c r="AH654" s="1481"/>
      <c r="AI654" s="1481"/>
      <c r="AJ654" s="1481"/>
      <c r="AK654" s="1509"/>
      <c r="AL654" s="239"/>
      <c r="AM654" s="1501"/>
      <c r="AN654" s="1502"/>
      <c r="AO654" s="1502"/>
      <c r="AP654" s="1502"/>
      <c r="AQ654" s="1502"/>
      <c r="AR654" s="1502"/>
      <c r="AS654" s="1502"/>
      <c r="AT654" s="1502"/>
      <c r="AU654" s="1502"/>
      <c r="AV654" s="1502"/>
      <c r="AW654" s="1502"/>
      <c r="AX654" s="1502"/>
      <c r="AY654" s="1502"/>
      <c r="AZ654" s="1502"/>
      <c r="BA654" s="1502"/>
      <c r="BB654" s="1502"/>
      <c r="BC654" s="1502"/>
      <c r="BD654" s="1502"/>
      <c r="BE654" s="1502"/>
      <c r="BF654" s="1502"/>
      <c r="BG654" s="1502"/>
      <c r="BH654" s="1502"/>
      <c r="BI654" s="1502"/>
      <c r="BJ654" s="1502"/>
      <c r="BK654" s="1502"/>
      <c r="BL654" s="1502"/>
      <c r="BM654" s="1503"/>
      <c r="BN654" s="236"/>
      <c r="BO654" s="236"/>
      <c r="BP654" s="236"/>
      <c r="BQ654" s="236"/>
      <c r="BR654" s="236"/>
      <c r="BS654" s="236"/>
      <c r="BT654" s="236"/>
      <c r="BU654" s="236"/>
      <c r="BV654" s="236"/>
      <c r="BW654" s="236"/>
      <c r="BX654" s="236"/>
      <c r="BY654" s="236"/>
      <c r="BZ654" s="236"/>
      <c r="CA654" s="236"/>
      <c r="CB654" s="236"/>
      <c r="CC654" s="236"/>
      <c r="CD654" s="236"/>
      <c r="CE654" s="236"/>
      <c r="CF654" s="236"/>
      <c r="CG654" s="236"/>
      <c r="CH654" s="236"/>
      <c r="CI654" s="236"/>
      <c r="CJ654" s="236"/>
      <c r="CK654" s="236"/>
      <c r="CL654" s="236"/>
      <c r="CM654" s="236"/>
      <c r="CN654" s="236"/>
      <c r="CO654" s="236"/>
      <c r="CP654" s="236"/>
      <c r="CQ654" s="236"/>
      <c r="CR654" s="236"/>
      <c r="CS654" s="236"/>
      <c r="CT654" s="236"/>
      <c r="CU654" s="236"/>
      <c r="CV654" s="236"/>
      <c r="CW654" s="236"/>
      <c r="CX654" s="236"/>
      <c r="CY654" s="236"/>
      <c r="CZ654" s="236"/>
      <c r="DA654" s="236"/>
      <c r="DB654" s="236"/>
      <c r="DC654" s="236"/>
      <c r="DD654" s="236"/>
      <c r="DE654" s="236"/>
      <c r="DF654" s="236"/>
      <c r="DG654" s="236"/>
      <c r="DH654" s="236"/>
      <c r="DI654" s="236"/>
      <c r="DJ654" s="236"/>
      <c r="DK654" s="236"/>
      <c r="DL654" s="236"/>
      <c r="DM654" s="236"/>
      <c r="DN654" s="236"/>
      <c r="DO654" s="236"/>
      <c r="DP654" s="236"/>
      <c r="DQ654" s="236"/>
      <c r="DR654" s="236"/>
      <c r="DS654" s="236"/>
      <c r="DT654" s="236"/>
      <c r="DU654" s="236"/>
      <c r="DV654" s="236"/>
      <c r="DW654" s="236"/>
      <c r="DX654" s="236"/>
      <c r="DY654" s="236"/>
      <c r="DZ654" s="236"/>
      <c r="EA654" s="236"/>
      <c r="EB654" s="236"/>
    </row>
    <row r="655" spans="2:132" s="260" customFormat="1" ht="20.100000000000001" customHeight="1">
      <c r="B655" s="239"/>
      <c r="C655" s="1514"/>
      <c r="D655" s="1487"/>
      <c r="E655" s="1487"/>
      <c r="F655" s="1486"/>
      <c r="G655" s="1491"/>
      <c r="H655" s="1491"/>
      <c r="I655" s="1491"/>
      <c r="J655" s="1491"/>
      <c r="K655" s="261" t="s">
        <v>550</v>
      </c>
      <c r="L655" s="261"/>
      <c r="M655" s="261"/>
      <c r="N655" s="261"/>
      <c r="O655" s="261"/>
      <c r="P655" s="1510" t="s">
        <v>544</v>
      </c>
      <c r="Q655" s="1510"/>
      <c r="R655" s="1510"/>
      <c r="S655" s="1510"/>
      <c r="T655" s="1510"/>
      <c r="U655" s="1510"/>
      <c r="V655" s="1510"/>
      <c r="W655" s="1510" t="s">
        <v>544</v>
      </c>
      <c r="X655" s="1510"/>
      <c r="Y655" s="1510"/>
      <c r="Z655" s="1510"/>
      <c r="AA655" s="1510"/>
      <c r="AB655" s="1510"/>
      <c r="AC655" s="1510"/>
      <c r="AD655" s="250"/>
      <c r="AE655" s="249"/>
      <c r="AF655" s="249"/>
      <c r="AG655" s="249"/>
      <c r="AH655" s="249"/>
      <c r="AI655" s="249"/>
      <c r="AJ655" s="249"/>
      <c r="AK655" s="265"/>
      <c r="AL655" s="239"/>
      <c r="AM655" s="1501"/>
      <c r="AN655" s="1502"/>
      <c r="AO655" s="1502"/>
      <c r="AP655" s="1502"/>
      <c r="AQ655" s="1502"/>
      <c r="AR655" s="1502"/>
      <c r="AS655" s="1502"/>
      <c r="AT655" s="1502"/>
      <c r="AU655" s="1502"/>
      <c r="AV655" s="1502"/>
      <c r="AW655" s="1502"/>
      <c r="AX655" s="1502"/>
      <c r="AY655" s="1502"/>
      <c r="AZ655" s="1502"/>
      <c r="BA655" s="1502"/>
      <c r="BB655" s="1502"/>
      <c r="BC655" s="1502"/>
      <c r="BD655" s="1502"/>
      <c r="BE655" s="1502"/>
      <c r="BF655" s="1502"/>
      <c r="BG655" s="1502"/>
      <c r="BH655" s="1502"/>
      <c r="BI655" s="1502"/>
      <c r="BJ655" s="1502"/>
      <c r="BK655" s="1502"/>
      <c r="BL655" s="1502"/>
      <c r="BM655" s="1503"/>
      <c r="BN655" s="236"/>
      <c r="BO655" s="236"/>
      <c r="BP655" s="236"/>
      <c r="BQ655" s="236"/>
      <c r="BR655" s="236"/>
      <c r="BS655" s="236"/>
      <c r="BT655" s="236"/>
      <c r="BU655" s="236"/>
      <c r="BV655" s="236"/>
      <c r="BW655" s="236"/>
      <c r="BX655" s="236"/>
      <c r="BY655" s="236"/>
      <c r="BZ655" s="236"/>
      <c r="CA655" s="236"/>
      <c r="CB655" s="236"/>
      <c r="CC655" s="236"/>
      <c r="CD655" s="236"/>
      <c r="CE655" s="236"/>
      <c r="CF655" s="236"/>
      <c r="CG655" s="236"/>
      <c r="CH655" s="236"/>
      <c r="CI655" s="236"/>
      <c r="CJ655" s="236"/>
      <c r="CK655" s="236"/>
      <c r="CL655" s="236"/>
      <c r="CM655" s="236"/>
      <c r="CN655" s="236"/>
      <c r="CO655" s="236"/>
      <c r="CP655" s="236"/>
      <c r="CQ655" s="236"/>
      <c r="CR655" s="236"/>
      <c r="CS655" s="236"/>
      <c r="CT655" s="236"/>
      <c r="CU655" s="236"/>
      <c r="CV655" s="236"/>
      <c r="CW655" s="236"/>
      <c r="CX655" s="236"/>
      <c r="CY655" s="236"/>
      <c r="CZ655" s="236"/>
      <c r="DA655" s="236"/>
      <c r="DB655" s="236"/>
      <c r="DC655" s="236"/>
      <c r="DD655" s="236"/>
      <c r="DE655" s="236"/>
      <c r="DF655" s="236"/>
      <c r="DG655" s="236"/>
      <c r="DH655" s="236"/>
      <c r="DI655" s="236"/>
      <c r="DJ655" s="236"/>
      <c r="DK655" s="236"/>
      <c r="DL655" s="236"/>
      <c r="DM655" s="236"/>
      <c r="DN655" s="236"/>
      <c r="DO655" s="236"/>
      <c r="DP655" s="236"/>
      <c r="DQ655" s="236"/>
      <c r="DR655" s="236"/>
      <c r="DS655" s="236"/>
      <c r="DT655" s="236"/>
      <c r="DU655" s="236"/>
      <c r="DV655" s="236"/>
      <c r="DW655" s="236"/>
      <c r="DX655" s="236"/>
      <c r="DY655" s="236"/>
      <c r="DZ655" s="236"/>
      <c r="EA655" s="236"/>
      <c r="EB655" s="236"/>
    </row>
    <row r="656" spans="2:132" s="263" customFormat="1" ht="20.100000000000001" customHeight="1">
      <c r="B656" s="252"/>
      <c r="C656" s="1514"/>
      <c r="D656" s="1487"/>
      <c r="E656" s="1487"/>
      <c r="F656" s="262"/>
      <c r="G656" s="261" t="s">
        <v>549</v>
      </c>
      <c r="H656" s="261"/>
      <c r="I656" s="261"/>
      <c r="J656" s="261"/>
      <c r="K656" s="243"/>
      <c r="L656" s="242"/>
      <c r="M656" s="242"/>
      <c r="N656" s="242"/>
      <c r="O656" s="242"/>
      <c r="P656" s="242"/>
      <c r="Q656" s="242"/>
      <c r="R656" s="242"/>
      <c r="S656" s="242"/>
      <c r="T656" s="242"/>
      <c r="U656" s="242"/>
      <c r="V656" s="242"/>
      <c r="W656" s="242"/>
      <c r="X656" s="242"/>
      <c r="Y656" s="242"/>
      <c r="Z656" s="242"/>
      <c r="AA656" s="242"/>
      <c r="AB656" s="242"/>
      <c r="AC656" s="242"/>
      <c r="AD656" s="242"/>
      <c r="AE656" s="242"/>
      <c r="AF656" s="242"/>
      <c r="AG656" s="242"/>
      <c r="AH656" s="242"/>
      <c r="AI656" s="242"/>
      <c r="AJ656" s="242"/>
      <c r="AK656" s="241"/>
      <c r="AL656" s="252"/>
      <c r="AM656" s="1501"/>
      <c r="AN656" s="1502"/>
      <c r="AO656" s="1502"/>
      <c r="AP656" s="1502"/>
      <c r="AQ656" s="1502"/>
      <c r="AR656" s="1502"/>
      <c r="AS656" s="1502"/>
      <c r="AT656" s="1502"/>
      <c r="AU656" s="1502"/>
      <c r="AV656" s="1502"/>
      <c r="AW656" s="1502"/>
      <c r="AX656" s="1502"/>
      <c r="AY656" s="1502"/>
      <c r="AZ656" s="1502"/>
      <c r="BA656" s="1502"/>
      <c r="BB656" s="1502"/>
      <c r="BC656" s="1502"/>
      <c r="BD656" s="1502"/>
      <c r="BE656" s="1502"/>
      <c r="BF656" s="1502"/>
      <c r="BG656" s="1502"/>
      <c r="BH656" s="1502"/>
      <c r="BI656" s="1502"/>
      <c r="BJ656" s="1502"/>
      <c r="BK656" s="1502"/>
      <c r="BL656" s="1502"/>
      <c r="BM656" s="1503"/>
      <c r="BN656" s="264"/>
      <c r="BO656" s="264"/>
      <c r="BP656" s="264"/>
      <c r="BQ656" s="264"/>
      <c r="BR656" s="264"/>
      <c r="BS656" s="264"/>
      <c r="BT656" s="264"/>
      <c r="BU656" s="264"/>
      <c r="BV656" s="264"/>
      <c r="BW656" s="264"/>
      <c r="BX656" s="264"/>
      <c r="BY656" s="264"/>
      <c r="BZ656" s="264"/>
      <c r="CA656" s="264"/>
      <c r="CB656" s="264"/>
      <c r="CC656" s="264"/>
      <c r="CD656" s="264"/>
      <c r="CE656" s="264"/>
      <c r="CF656" s="264"/>
      <c r="CG656" s="264"/>
      <c r="CH656" s="264"/>
      <c r="CI656" s="264"/>
      <c r="CJ656" s="264"/>
      <c r="CK656" s="264"/>
      <c r="CL656" s="264"/>
      <c r="CM656" s="264"/>
      <c r="CN656" s="264"/>
      <c r="CO656" s="264"/>
      <c r="CP656" s="264"/>
      <c r="CQ656" s="264"/>
      <c r="CR656" s="264"/>
      <c r="CS656" s="264"/>
      <c r="CT656" s="264"/>
      <c r="CU656" s="264"/>
      <c r="CV656" s="264"/>
      <c r="CW656" s="264"/>
      <c r="CX656" s="264"/>
      <c r="CY656" s="264"/>
      <c r="CZ656" s="264"/>
      <c r="DA656" s="264"/>
    </row>
    <row r="657" spans="2:105" s="260" customFormat="1" ht="20.100000000000001" customHeight="1">
      <c r="B657" s="239"/>
      <c r="C657" s="1417" t="s">
        <v>548</v>
      </c>
      <c r="D657" s="1487"/>
      <c r="E657" s="1487"/>
      <c r="F657" s="1484"/>
      <c r="G657" s="1491" t="s">
        <v>547</v>
      </c>
      <c r="H657" s="1491"/>
      <c r="I657" s="1491"/>
      <c r="J657" s="1491"/>
      <c r="K657" s="261" t="s">
        <v>546</v>
      </c>
      <c r="L657" s="261"/>
      <c r="M657" s="261"/>
      <c r="N657" s="261"/>
      <c r="O657" s="261"/>
      <c r="P657" s="1510" t="s">
        <v>544</v>
      </c>
      <c r="Q657" s="1510"/>
      <c r="R657" s="1510"/>
      <c r="S657" s="1510"/>
      <c r="T657" s="1510"/>
      <c r="U657" s="1510"/>
      <c r="V657" s="1510"/>
      <c r="W657" s="261" t="s">
        <v>543</v>
      </c>
      <c r="X657" s="261"/>
      <c r="Y657" s="261"/>
      <c r="Z657" s="1508" t="s">
        <v>360</v>
      </c>
      <c r="AA657" s="1509"/>
      <c r="AB657" s="261" t="s">
        <v>542</v>
      </c>
      <c r="AC657" s="261"/>
      <c r="AD657" s="261"/>
      <c r="AE657" s="261"/>
      <c r="AF657" s="261"/>
      <c r="AG657" s="1508"/>
      <c r="AH657" s="1481"/>
      <c r="AI657" s="1481"/>
      <c r="AJ657" s="1481"/>
      <c r="AK657" s="1509"/>
      <c r="AL657" s="239"/>
      <c r="AM657" s="1501"/>
      <c r="AN657" s="1502"/>
      <c r="AO657" s="1502"/>
      <c r="AP657" s="1502"/>
      <c r="AQ657" s="1502"/>
      <c r="AR657" s="1502"/>
      <c r="AS657" s="1502"/>
      <c r="AT657" s="1502"/>
      <c r="AU657" s="1502"/>
      <c r="AV657" s="1502"/>
      <c r="AW657" s="1502"/>
      <c r="AX657" s="1502"/>
      <c r="AY657" s="1502"/>
      <c r="AZ657" s="1502"/>
      <c r="BA657" s="1502"/>
      <c r="BB657" s="1502"/>
      <c r="BC657" s="1502"/>
      <c r="BD657" s="1502"/>
      <c r="BE657" s="1502"/>
      <c r="BF657" s="1502"/>
      <c r="BG657" s="1502"/>
      <c r="BH657" s="1502"/>
      <c r="BI657" s="1502"/>
      <c r="BJ657" s="1502"/>
      <c r="BK657" s="1502"/>
      <c r="BL657" s="1502"/>
      <c r="BM657" s="1503"/>
      <c r="BN657" s="236"/>
      <c r="BO657" s="236"/>
      <c r="BP657" s="236"/>
      <c r="BQ657" s="236"/>
      <c r="BR657" s="236"/>
      <c r="BS657" s="236"/>
      <c r="BT657" s="236"/>
      <c r="BU657" s="236"/>
      <c r="BV657" s="236"/>
      <c r="BW657" s="236"/>
      <c r="BX657" s="236"/>
      <c r="BY657" s="236"/>
      <c r="BZ657" s="236"/>
      <c r="CA657" s="236"/>
      <c r="CB657" s="236"/>
      <c r="CC657" s="236"/>
      <c r="CD657" s="236"/>
      <c r="CE657" s="236"/>
      <c r="CF657" s="236"/>
      <c r="CG657" s="236"/>
      <c r="CH657" s="236"/>
      <c r="CI657" s="236"/>
      <c r="CJ657" s="236"/>
      <c r="CK657" s="236"/>
      <c r="CL657" s="236"/>
      <c r="CM657" s="236"/>
      <c r="CN657" s="236"/>
      <c r="CO657" s="236"/>
      <c r="CP657" s="236"/>
      <c r="CQ657" s="236"/>
      <c r="CR657" s="236"/>
      <c r="CS657" s="236"/>
      <c r="CT657" s="236"/>
      <c r="CU657" s="236"/>
      <c r="CV657" s="236"/>
      <c r="CW657" s="236"/>
      <c r="CX657" s="236"/>
      <c r="CY657" s="236"/>
      <c r="CZ657" s="236"/>
      <c r="DA657" s="236"/>
    </row>
    <row r="658" spans="2:105" s="260" customFormat="1" ht="20.100000000000001" customHeight="1">
      <c r="B658" s="239"/>
      <c r="C658" s="1487"/>
      <c r="D658" s="1487"/>
      <c r="E658" s="1487"/>
      <c r="F658" s="1486"/>
      <c r="G658" s="1491"/>
      <c r="H658" s="1491"/>
      <c r="I658" s="1491"/>
      <c r="J658" s="1491"/>
      <c r="K658" s="261" t="s">
        <v>545</v>
      </c>
      <c r="L658" s="261"/>
      <c r="M658" s="261"/>
      <c r="N658" s="261"/>
      <c r="O658" s="261"/>
      <c r="P658" s="1510" t="s">
        <v>544</v>
      </c>
      <c r="Q658" s="1510"/>
      <c r="R658" s="1510"/>
      <c r="S658" s="1510"/>
      <c r="T658" s="1510"/>
      <c r="U658" s="1510"/>
      <c r="V658" s="1510"/>
      <c r="W658" s="261" t="s">
        <v>543</v>
      </c>
      <c r="X658" s="261"/>
      <c r="Y658" s="261"/>
      <c r="Z658" s="1508" t="s">
        <v>360</v>
      </c>
      <c r="AA658" s="1509"/>
      <c r="AB658" s="261" t="s">
        <v>542</v>
      </c>
      <c r="AC658" s="261"/>
      <c r="AD658" s="261"/>
      <c r="AE658" s="261"/>
      <c r="AF658" s="261"/>
      <c r="AG658" s="1508"/>
      <c r="AH658" s="1481"/>
      <c r="AI658" s="1481"/>
      <c r="AJ658" s="1481"/>
      <c r="AK658" s="1509"/>
      <c r="AL658" s="239"/>
      <c r="AM658" s="1501"/>
      <c r="AN658" s="1502"/>
      <c r="AO658" s="1502"/>
      <c r="AP658" s="1502"/>
      <c r="AQ658" s="1502"/>
      <c r="AR658" s="1502"/>
      <c r="AS658" s="1502"/>
      <c r="AT658" s="1502"/>
      <c r="AU658" s="1502"/>
      <c r="AV658" s="1502"/>
      <c r="AW658" s="1502"/>
      <c r="AX658" s="1502"/>
      <c r="AY658" s="1502"/>
      <c r="AZ658" s="1502"/>
      <c r="BA658" s="1502"/>
      <c r="BB658" s="1502"/>
      <c r="BC658" s="1502"/>
      <c r="BD658" s="1502"/>
      <c r="BE658" s="1502"/>
      <c r="BF658" s="1502"/>
      <c r="BG658" s="1502"/>
      <c r="BH658" s="1502"/>
      <c r="BI658" s="1502"/>
      <c r="BJ658" s="1502"/>
      <c r="BK658" s="1502"/>
      <c r="BL658" s="1502"/>
      <c r="BM658" s="1503"/>
      <c r="BN658" s="236"/>
      <c r="BO658" s="236"/>
      <c r="BP658" s="236"/>
      <c r="BQ658" s="236"/>
      <c r="BR658" s="236"/>
      <c r="BS658" s="236"/>
      <c r="BT658" s="236"/>
      <c r="BU658" s="236"/>
      <c r="BV658" s="236"/>
      <c r="BW658" s="236"/>
      <c r="BX658" s="236"/>
      <c r="BY658" s="236"/>
      <c r="BZ658" s="236"/>
    </row>
    <row r="659" spans="2:105" s="236" customFormat="1" ht="14.1" customHeight="1">
      <c r="B659" s="237"/>
      <c r="C659" s="1487"/>
      <c r="D659" s="1487"/>
      <c r="E659" s="1487"/>
      <c r="F659" s="262"/>
      <c r="G659" s="261" t="s">
        <v>541</v>
      </c>
      <c r="H659" s="261"/>
      <c r="I659" s="261"/>
      <c r="J659" s="261"/>
      <c r="K659" s="243"/>
      <c r="L659" s="242"/>
      <c r="M659" s="242"/>
      <c r="N659" s="242"/>
      <c r="O659" s="242"/>
      <c r="P659" s="242"/>
      <c r="Q659" s="242"/>
      <c r="R659" s="242"/>
      <c r="S659" s="242"/>
      <c r="T659" s="242"/>
      <c r="U659" s="242"/>
      <c r="V659" s="242"/>
      <c r="W659" s="242"/>
      <c r="X659" s="242"/>
      <c r="Y659" s="242"/>
      <c r="Z659" s="242"/>
      <c r="AA659" s="242"/>
      <c r="AB659" s="242"/>
      <c r="AC659" s="242"/>
      <c r="AD659" s="242"/>
      <c r="AE659" s="242"/>
      <c r="AF659" s="242"/>
      <c r="AG659" s="242"/>
      <c r="AH659" s="242"/>
      <c r="AI659" s="242"/>
      <c r="AJ659" s="242"/>
      <c r="AK659" s="241"/>
      <c r="AL659" s="237"/>
      <c r="AM659" s="1504"/>
      <c r="AN659" s="1505"/>
      <c r="AO659" s="1505"/>
      <c r="AP659" s="1505"/>
      <c r="AQ659" s="1505"/>
      <c r="AR659" s="1505"/>
      <c r="AS659" s="1505"/>
      <c r="AT659" s="1505"/>
      <c r="AU659" s="1505"/>
      <c r="AV659" s="1505"/>
      <c r="AW659" s="1505"/>
      <c r="AX659" s="1505"/>
      <c r="AY659" s="1505"/>
      <c r="AZ659" s="1505"/>
      <c r="BA659" s="1505"/>
      <c r="BB659" s="1505"/>
      <c r="BC659" s="1505"/>
      <c r="BD659" s="1505"/>
      <c r="BE659" s="1505"/>
      <c r="BF659" s="1505"/>
      <c r="BG659" s="1505"/>
      <c r="BH659" s="1505"/>
      <c r="BI659" s="1505"/>
      <c r="BJ659" s="1505"/>
      <c r="BK659" s="1505"/>
      <c r="BL659" s="1505"/>
      <c r="BM659" s="1506"/>
    </row>
    <row r="660" spans="2:105" s="501" customFormat="1" ht="20.100000000000001" customHeight="1">
      <c r="B660" s="462"/>
      <c r="C660" s="240" t="s">
        <v>540</v>
      </c>
      <c r="D660" s="237"/>
      <c r="E660" s="237"/>
      <c r="F660" s="237"/>
      <c r="G660" s="237"/>
      <c r="H660" s="237"/>
      <c r="I660" s="237"/>
      <c r="J660" s="237"/>
      <c r="K660" s="237"/>
      <c r="L660" s="237"/>
      <c r="M660" s="237"/>
      <c r="N660" s="237"/>
      <c r="O660" s="237"/>
      <c r="P660" s="237"/>
      <c r="Q660" s="237"/>
      <c r="R660" s="237"/>
      <c r="S660" s="237"/>
      <c r="T660" s="237"/>
      <c r="U660" s="237"/>
      <c r="V660" s="237"/>
      <c r="W660" s="237"/>
      <c r="X660" s="237"/>
      <c r="Y660" s="237"/>
      <c r="Z660" s="237"/>
      <c r="AA660" s="237"/>
      <c r="AB660" s="237"/>
      <c r="AC660" s="237"/>
      <c r="AD660" s="237"/>
      <c r="AE660" s="237"/>
      <c r="AF660" s="237"/>
      <c r="AG660" s="237"/>
      <c r="AH660" s="237"/>
      <c r="AI660" s="237"/>
      <c r="AJ660" s="237"/>
      <c r="AK660" s="237"/>
    </row>
    <row r="661" spans="2:105" s="501" customFormat="1" ht="20.100000000000001" customHeight="1">
      <c r="B661" s="538"/>
      <c r="C661" s="240"/>
      <c r="D661" s="237"/>
      <c r="E661" s="237"/>
      <c r="F661" s="237"/>
      <c r="G661" s="237"/>
      <c r="H661" s="237"/>
      <c r="I661" s="237"/>
      <c r="J661" s="237"/>
      <c r="K661" s="237"/>
      <c r="L661" s="237"/>
      <c r="M661" s="237"/>
      <c r="N661" s="237"/>
      <c r="O661" s="237"/>
      <c r="P661" s="237"/>
      <c r="Q661" s="237"/>
      <c r="R661" s="237"/>
      <c r="S661" s="237"/>
      <c r="T661" s="237"/>
      <c r="U661" s="237"/>
      <c r="V661" s="237"/>
      <c r="W661" s="237"/>
      <c r="X661" s="237"/>
      <c r="Y661" s="237"/>
      <c r="Z661" s="237"/>
      <c r="AA661" s="237"/>
      <c r="AB661" s="237"/>
      <c r="AC661" s="237"/>
      <c r="AD661" s="237"/>
      <c r="AE661" s="237"/>
      <c r="AF661" s="237"/>
      <c r="AG661" s="237"/>
      <c r="AH661" s="237"/>
      <c r="AI661" s="237"/>
      <c r="AJ661" s="237"/>
      <c r="AK661" s="237"/>
    </row>
    <row r="662" spans="2:105" s="501" customFormat="1" ht="20.100000000000001" customHeight="1">
      <c r="B662" s="468" t="s">
        <v>1215</v>
      </c>
      <c r="C662" s="240"/>
      <c r="D662" s="240"/>
      <c r="E662" s="240"/>
      <c r="F662" s="240"/>
      <c r="G662" s="240"/>
      <c r="H662" s="240"/>
      <c r="I662" s="240"/>
      <c r="J662" s="240"/>
      <c r="K662" s="240"/>
      <c r="L662" s="240"/>
      <c r="M662" s="240"/>
      <c r="N662" s="240"/>
      <c r="O662" s="240"/>
      <c r="P662" s="240"/>
      <c r="Q662" s="240"/>
      <c r="R662" s="240"/>
      <c r="S662" s="240"/>
      <c r="T662" s="240"/>
      <c r="U662" s="240"/>
      <c r="V662" s="240"/>
      <c r="W662" s="240"/>
      <c r="X662" s="240"/>
      <c r="Y662" s="240"/>
      <c r="Z662" s="240"/>
      <c r="AA662" s="240"/>
      <c r="AB662" s="240"/>
      <c r="AC662" s="240"/>
      <c r="AD662" s="240"/>
      <c r="AE662" s="240"/>
      <c r="AF662" s="240"/>
      <c r="AG662" s="240"/>
      <c r="AH662" s="240"/>
      <c r="AI662" s="240"/>
      <c r="AJ662" s="240"/>
      <c r="AK662" s="240"/>
    </row>
    <row r="663" spans="2:105" s="501" customFormat="1" ht="20.100000000000001" customHeight="1">
      <c r="B663" s="464"/>
      <c r="C663" s="464"/>
      <c r="D663" s="464"/>
      <c r="E663" s="464"/>
      <c r="F663" s="464"/>
      <c r="G663" s="464"/>
      <c r="H663" s="464"/>
      <c r="I663" s="464"/>
      <c r="J663" s="464"/>
      <c r="K663" s="464"/>
      <c r="L663" s="464"/>
      <c r="M663" s="464"/>
      <c r="N663" s="464"/>
      <c r="O663" s="464"/>
      <c r="P663" s="464"/>
      <c r="Q663" s="464"/>
      <c r="R663" s="464"/>
      <c r="S663" s="464"/>
      <c r="T663" s="464"/>
      <c r="U663" s="464"/>
      <c r="V663" s="464"/>
      <c r="W663" s="464"/>
      <c r="X663" s="464"/>
      <c r="Y663" s="464"/>
      <c r="Z663" s="464"/>
      <c r="AA663" s="464"/>
      <c r="AB663" s="464"/>
      <c r="AC663" s="464"/>
      <c r="AD663" s="464"/>
      <c r="AE663" s="464"/>
      <c r="AF663" s="464"/>
      <c r="AG663" s="464"/>
      <c r="AH663" s="464"/>
      <c r="AI663" s="464"/>
      <c r="AJ663" s="464"/>
      <c r="AK663" s="464"/>
    </row>
    <row r="664" spans="2:105" s="502" customFormat="1" ht="20.100000000000001" customHeight="1">
      <c r="B664" s="396"/>
      <c r="C664" s="464" t="s">
        <v>1100</v>
      </c>
      <c r="D664" s="464"/>
      <c r="E664" s="464"/>
      <c r="F664" s="464"/>
      <c r="G664" s="464"/>
      <c r="H664" s="464"/>
      <c r="I664" s="464"/>
      <c r="J664" s="464"/>
      <c r="K664" s="464"/>
      <c r="L664" s="464"/>
      <c r="M664" s="464"/>
      <c r="N664" s="464"/>
      <c r="O664" s="464"/>
      <c r="P664" s="464"/>
      <c r="Q664" s="464"/>
      <c r="R664" s="464"/>
      <c r="S664" s="464"/>
      <c r="T664" s="464"/>
      <c r="U664" s="464"/>
      <c r="V664" s="464"/>
      <c r="W664" s="464"/>
      <c r="X664" s="464"/>
      <c r="Y664" s="464"/>
      <c r="Z664" s="464"/>
      <c r="AA664" s="464"/>
      <c r="AB664" s="464"/>
      <c r="AC664" s="464"/>
      <c r="AD664" s="464"/>
      <c r="AE664" s="464"/>
      <c r="AF664" s="464"/>
      <c r="AG664" s="464"/>
      <c r="AH664" s="464"/>
      <c r="AI664" s="464"/>
      <c r="AJ664" s="464"/>
      <c r="AK664" s="464"/>
    </row>
    <row r="665" spans="2:105" s="502" customFormat="1" ht="20.100000000000001" customHeight="1">
      <c r="B665" s="396"/>
      <c r="C665" s="464" t="s">
        <v>1101</v>
      </c>
      <c r="D665" s="396"/>
      <c r="E665" s="396"/>
      <c r="F665" s="396"/>
      <c r="G665" s="396"/>
      <c r="H665" s="396"/>
      <c r="I665" s="396"/>
      <c r="J665" s="396"/>
      <c r="K665" s="396"/>
      <c r="L665" s="396"/>
      <c r="M665" s="396"/>
      <c r="N665" s="465" t="s">
        <v>1065</v>
      </c>
      <c r="O665" s="1399" t="s">
        <v>1351</v>
      </c>
      <c r="P665" s="1399"/>
      <c r="Q665" s="1399"/>
      <c r="R665" s="1399"/>
      <c r="S665" s="1399"/>
      <c r="T665" s="1399"/>
      <c r="U665" s="1399"/>
      <c r="V665" s="1399"/>
      <c r="W665" s="465" t="s">
        <v>1102</v>
      </c>
      <c r="X665" s="442" t="s">
        <v>1103</v>
      </c>
      <c r="Y665" s="396"/>
      <c r="Z665" s="396"/>
      <c r="AA665" s="396"/>
      <c r="AB665" s="396"/>
      <c r="AC665" s="396"/>
      <c r="AD665" s="396"/>
      <c r="AE665" s="396"/>
      <c r="AF665" s="396"/>
      <c r="AG665" s="396"/>
      <c r="AH665" s="396"/>
      <c r="AI665" s="396"/>
      <c r="AJ665" s="396"/>
      <c r="AK665" s="396"/>
    </row>
    <row r="666" spans="2:105" s="503" customFormat="1" ht="20.100000000000001" customHeight="1">
      <c r="B666" s="42"/>
      <c r="C666" s="464" t="s">
        <v>1104</v>
      </c>
      <c r="D666" s="396"/>
      <c r="E666" s="396"/>
      <c r="F666" s="396"/>
      <c r="G666" s="396"/>
      <c r="H666" s="396"/>
      <c r="I666" s="396"/>
      <c r="J666" s="396"/>
      <c r="K666" s="1428" t="s">
        <v>1105</v>
      </c>
      <c r="L666" s="1428"/>
      <c r="M666" s="1428"/>
      <c r="N666" s="465" t="s">
        <v>1065</v>
      </c>
      <c r="O666" s="1428"/>
      <c r="P666" s="1428"/>
      <c r="Q666" s="1428"/>
      <c r="R666" s="1428"/>
      <c r="S666" s="1428"/>
      <c r="T666" s="1428"/>
      <c r="U666" s="1428"/>
      <c r="V666" s="1428"/>
      <c r="W666" s="465" t="s">
        <v>1102</v>
      </c>
      <c r="X666" s="42"/>
      <c r="Y666" s="396"/>
      <c r="Z666" s="396"/>
      <c r="AA666" s="396"/>
      <c r="AB666" s="396"/>
      <c r="AC666" s="396"/>
      <c r="AD666" s="396"/>
      <c r="AE666" s="396"/>
      <c r="AF666" s="396"/>
      <c r="AG666" s="396"/>
      <c r="AH666" s="396"/>
      <c r="AI666" s="396"/>
      <c r="AJ666" s="396"/>
      <c r="AK666" s="396"/>
    </row>
    <row r="667" spans="2:105" s="503" customFormat="1" ht="20.100000000000001" customHeight="1">
      <c r="B667" s="42"/>
      <c r="C667" s="42"/>
      <c r="D667" s="42"/>
      <c r="E667" s="42"/>
      <c r="F667" s="42"/>
      <c r="G667" s="42"/>
      <c r="H667" s="42"/>
      <c r="I667" s="42"/>
      <c r="J667" s="42"/>
      <c r="K667" s="464" t="s">
        <v>1106</v>
      </c>
      <c r="L667" s="464"/>
      <c r="M667" s="464"/>
      <c r="N667" s="465" t="s">
        <v>1065</v>
      </c>
      <c r="O667" s="1399" t="s">
        <v>1351</v>
      </c>
      <c r="P667" s="1399"/>
      <c r="Q667" s="1399"/>
      <c r="R667" s="1399"/>
      <c r="S667" s="1399"/>
      <c r="T667" s="1399"/>
      <c r="U667" s="1399"/>
      <c r="V667" s="1399"/>
      <c r="W667" s="465" t="s">
        <v>1102</v>
      </c>
      <c r="X667" s="42"/>
      <c r="Y667" s="42"/>
      <c r="Z667" s="42"/>
      <c r="AA667" s="42"/>
      <c r="AB667" s="42"/>
      <c r="AC667" s="42"/>
      <c r="AD667" s="42"/>
      <c r="AE667" s="42"/>
      <c r="AF667" s="42"/>
      <c r="AG667" s="42"/>
      <c r="AH667" s="42"/>
      <c r="AI667" s="42"/>
      <c r="AJ667" s="42"/>
      <c r="AK667" s="42"/>
    </row>
    <row r="668" spans="2:105" s="501" customFormat="1" ht="20.100000000000001" customHeight="1">
      <c r="B668" s="464"/>
      <c r="C668" s="42"/>
      <c r="D668" s="42"/>
      <c r="E668" s="42"/>
      <c r="F668" s="42"/>
      <c r="G668" s="42"/>
      <c r="H668" s="42"/>
      <c r="I668" s="42"/>
      <c r="J668" s="42"/>
      <c r="K668" s="464"/>
      <c r="L668" s="464"/>
      <c r="M668" s="464"/>
      <c r="N668" s="464"/>
      <c r="O668" s="42"/>
      <c r="P668" s="42"/>
      <c r="Q668" s="42"/>
      <c r="R668" s="42"/>
      <c r="S668" s="42"/>
      <c r="T668" s="42"/>
      <c r="U668" s="42"/>
      <c r="V668" s="42"/>
      <c r="W668" s="42"/>
      <c r="X668" s="42"/>
      <c r="Y668" s="42"/>
      <c r="Z668" s="42"/>
      <c r="AA668" s="42"/>
      <c r="AB668" s="42"/>
      <c r="AC668" s="42"/>
      <c r="AD668" s="42"/>
      <c r="AE668" s="42"/>
      <c r="AF668" s="42"/>
      <c r="AG668" s="42"/>
      <c r="AH668" s="42"/>
      <c r="AI668" s="42"/>
      <c r="AJ668" s="42"/>
      <c r="AK668" s="42"/>
    </row>
    <row r="669" spans="2:105" s="502" customFormat="1" ht="20.100000000000001" customHeight="1">
      <c r="B669" s="396"/>
      <c r="C669" s="464" t="s">
        <v>1107</v>
      </c>
      <c r="D669" s="464"/>
      <c r="E669" s="464"/>
      <c r="F669" s="464"/>
      <c r="G669" s="464"/>
      <c r="H669" s="464"/>
      <c r="I669" s="464"/>
      <c r="J669" s="464"/>
      <c r="K669" s="464"/>
      <c r="L669" s="464"/>
      <c r="M669" s="464"/>
      <c r="N669" s="42"/>
      <c r="O669" s="42"/>
      <c r="P669" s="42"/>
      <c r="Q669" s="42"/>
      <c r="R669" s="42"/>
      <c r="S669" s="42"/>
      <c r="T669" s="42"/>
      <c r="U669" s="42"/>
      <c r="V669" s="42"/>
      <c r="W669" s="42"/>
      <c r="X669" s="42"/>
      <c r="Y669" s="464"/>
      <c r="Z669" s="464"/>
      <c r="AA669" s="464"/>
      <c r="AB669" s="464"/>
      <c r="AC669" s="464"/>
      <c r="AD669" s="464"/>
      <c r="AE669" s="464"/>
      <c r="AF669" s="464"/>
      <c r="AG669" s="464"/>
      <c r="AH669" s="464"/>
      <c r="AI669" s="464"/>
      <c r="AJ669" s="464"/>
      <c r="AK669" s="464"/>
    </row>
    <row r="670" spans="2:105" s="502" customFormat="1" ht="20.100000000000001" customHeight="1">
      <c r="B670" s="396"/>
      <c r="C670" s="614" t="s">
        <v>1108</v>
      </c>
      <c r="D670" s="615"/>
      <c r="E670" s="615"/>
      <c r="F670" s="615"/>
      <c r="G670" s="615"/>
      <c r="H670" s="615"/>
      <c r="I670" s="615"/>
      <c r="J670" s="615"/>
      <c r="K670" s="616"/>
      <c r="L670" s="614" t="s">
        <v>1109</v>
      </c>
      <c r="M670" s="615"/>
      <c r="N670" s="615"/>
      <c r="O670" s="615"/>
      <c r="P670" s="615"/>
      <c r="Q670" s="615"/>
      <c r="R670" s="615"/>
      <c r="S670" s="616"/>
      <c r="T670" s="614" t="s">
        <v>1108</v>
      </c>
      <c r="U670" s="615"/>
      <c r="V670" s="615"/>
      <c r="W670" s="615"/>
      <c r="X670" s="615"/>
      <c r="Y670" s="615"/>
      <c r="Z670" s="615"/>
      <c r="AA670" s="615"/>
      <c r="AB670" s="616"/>
      <c r="AC670" s="614" t="s">
        <v>1109</v>
      </c>
      <c r="AD670" s="615"/>
      <c r="AE670" s="615"/>
      <c r="AF670" s="615"/>
      <c r="AG670" s="615"/>
      <c r="AH670" s="615"/>
      <c r="AI670" s="615"/>
      <c r="AJ670" s="616"/>
      <c r="AK670" s="396"/>
    </row>
    <row r="671" spans="2:105" s="503" customFormat="1" ht="20.100000000000001" customHeight="1">
      <c r="B671" s="42"/>
      <c r="C671" s="1397" t="s">
        <v>1110</v>
      </c>
      <c r="D671" s="402" t="s">
        <v>1111</v>
      </c>
      <c r="E671" s="561"/>
      <c r="F671" s="561"/>
      <c r="G671" s="561"/>
      <c r="H671" s="561"/>
      <c r="I671" s="561"/>
      <c r="J671" s="561"/>
      <c r="K671" s="403"/>
      <c r="L671" s="589" t="s">
        <v>1112</v>
      </c>
      <c r="M671" s="605" t="s">
        <v>610</v>
      </c>
      <c r="N671" s="1430"/>
      <c r="O671" s="1430"/>
      <c r="P671" s="1430"/>
      <c r="Q671" s="1334" t="s">
        <v>1113</v>
      </c>
      <c r="R671" s="1335"/>
      <c r="S671" s="590" t="s">
        <v>1114</v>
      </c>
      <c r="T671" s="1418" t="s">
        <v>1115</v>
      </c>
      <c r="U671" s="402" t="s">
        <v>1116</v>
      </c>
      <c r="V671" s="561"/>
      <c r="W671" s="561"/>
      <c r="X671" s="561"/>
      <c r="Y671" s="561"/>
      <c r="Z671" s="561"/>
      <c r="AA671" s="561"/>
      <c r="AB671" s="403"/>
      <c r="AC671" s="808" t="s">
        <v>1097</v>
      </c>
      <c r="AD671" s="808"/>
      <c r="AE671" s="808"/>
      <c r="AF671" s="808"/>
      <c r="AG671" s="808"/>
      <c r="AH671" s="808"/>
      <c r="AI671" s="808"/>
      <c r="AJ671" s="808"/>
      <c r="AK671" s="396"/>
    </row>
    <row r="672" spans="2:105" s="503" customFormat="1" ht="20.100000000000001" customHeight="1">
      <c r="B672" s="42"/>
      <c r="C672" s="1398"/>
      <c r="D672" s="402" t="s">
        <v>1117</v>
      </c>
      <c r="E672" s="561"/>
      <c r="F672" s="561"/>
      <c r="G672" s="561"/>
      <c r="H672" s="561"/>
      <c r="I672" s="561"/>
      <c r="J672" s="561"/>
      <c r="K672" s="403"/>
      <c r="L672" s="589" t="s">
        <v>221</v>
      </c>
      <c r="M672" s="605" t="s">
        <v>610</v>
      </c>
      <c r="N672" s="1430"/>
      <c r="O672" s="1430"/>
      <c r="P672" s="1430"/>
      <c r="Q672" s="1334" t="s">
        <v>1113</v>
      </c>
      <c r="R672" s="1335"/>
      <c r="S672" s="590" t="s">
        <v>1114</v>
      </c>
      <c r="T672" s="1418"/>
      <c r="U672" s="1438" t="s">
        <v>1118</v>
      </c>
      <c r="V672" s="1439"/>
      <c r="W672" s="1439"/>
      <c r="X672" s="1439"/>
      <c r="Y672" s="1439"/>
      <c r="Z672" s="1439"/>
      <c r="AA672" s="1439"/>
      <c r="AB672" s="1440"/>
      <c r="AC672" s="808" t="s">
        <v>1097</v>
      </c>
      <c r="AD672" s="808"/>
      <c r="AE672" s="808"/>
      <c r="AF672" s="808"/>
      <c r="AG672" s="808"/>
      <c r="AH672" s="808"/>
      <c r="AI672" s="808"/>
      <c r="AJ672" s="808"/>
      <c r="AK672" s="42"/>
    </row>
    <row r="673" spans="2:37" s="503" customFormat="1" ht="20.100000000000001" customHeight="1">
      <c r="B673" s="42"/>
      <c r="C673" s="1429"/>
      <c r="D673" s="402" t="s">
        <v>1119</v>
      </c>
      <c r="E673" s="561"/>
      <c r="F673" s="561"/>
      <c r="G673" s="561"/>
      <c r="H673" s="561"/>
      <c r="I673" s="561"/>
      <c r="J673" s="561"/>
      <c r="K673" s="403"/>
      <c r="L673" s="589" t="s">
        <v>1112</v>
      </c>
      <c r="M673" s="605" t="s">
        <v>610</v>
      </c>
      <c r="N673" s="1430"/>
      <c r="O673" s="1430"/>
      <c r="P673" s="1430"/>
      <c r="Q673" s="1334" t="s">
        <v>1113</v>
      </c>
      <c r="R673" s="1335"/>
      <c r="S673" s="590" t="s">
        <v>1114</v>
      </c>
      <c r="T673" s="1418"/>
      <c r="U673" s="402" t="s">
        <v>1120</v>
      </c>
      <c r="V673" s="561"/>
      <c r="W673" s="561"/>
      <c r="X673" s="561"/>
      <c r="Y673" s="561"/>
      <c r="Z673" s="561"/>
      <c r="AA673" s="561"/>
      <c r="AB673" s="403"/>
      <c r="AC673" s="808" t="s">
        <v>1097</v>
      </c>
      <c r="AD673" s="808"/>
      <c r="AE673" s="808"/>
      <c r="AF673" s="808"/>
      <c r="AG673" s="808"/>
      <c r="AH673" s="808"/>
      <c r="AI673" s="808"/>
      <c r="AJ673" s="808"/>
      <c r="AK673" s="42"/>
    </row>
    <row r="674" spans="2:37" s="503" customFormat="1" ht="20.100000000000001" customHeight="1">
      <c r="B674" s="42"/>
      <c r="C674" s="1397" t="s">
        <v>1115</v>
      </c>
      <c r="D674" s="402" t="s">
        <v>1121</v>
      </c>
      <c r="E674" s="561"/>
      <c r="F674" s="561"/>
      <c r="G674" s="561"/>
      <c r="H674" s="561"/>
      <c r="I674" s="561"/>
      <c r="J674" s="561"/>
      <c r="K674" s="403"/>
      <c r="L674" s="589" t="s">
        <v>1112</v>
      </c>
      <c r="M674" s="605" t="s">
        <v>610</v>
      </c>
      <c r="N674" s="1430"/>
      <c r="O674" s="1430"/>
      <c r="P674" s="1430"/>
      <c r="Q674" s="1334" t="s">
        <v>1113</v>
      </c>
      <c r="R674" s="1335"/>
      <c r="S674" s="590" t="s">
        <v>1114</v>
      </c>
      <c r="T674" s="1418"/>
      <c r="U674" s="402" t="s">
        <v>1122</v>
      </c>
      <c r="V674" s="561"/>
      <c r="W674" s="561"/>
      <c r="X674" s="561"/>
      <c r="Y674" s="561"/>
      <c r="Z674" s="561"/>
      <c r="AA674" s="561"/>
      <c r="AB674" s="403"/>
      <c r="AC674" s="589" t="s">
        <v>221</v>
      </c>
      <c r="AD674" s="605" t="s">
        <v>610</v>
      </c>
      <c r="AE674" s="1430"/>
      <c r="AF674" s="1430"/>
      <c r="AG674" s="1430"/>
      <c r="AH674" s="1334" t="s">
        <v>1113</v>
      </c>
      <c r="AI674" s="1335"/>
      <c r="AJ674" s="590" t="s">
        <v>222</v>
      </c>
      <c r="AK674" s="42"/>
    </row>
    <row r="675" spans="2:37" s="503" customFormat="1" ht="20.100000000000001" customHeight="1">
      <c r="B675" s="42"/>
      <c r="C675" s="1398"/>
      <c r="D675" s="402" t="s">
        <v>1123</v>
      </c>
      <c r="E675" s="561"/>
      <c r="F675" s="561"/>
      <c r="G675" s="561"/>
      <c r="H675" s="561"/>
      <c r="I675" s="561"/>
      <c r="J675" s="561"/>
      <c r="K675" s="403"/>
      <c r="L675" s="589" t="s">
        <v>1112</v>
      </c>
      <c r="M675" s="605" t="s">
        <v>610</v>
      </c>
      <c r="N675" s="1430"/>
      <c r="O675" s="1430"/>
      <c r="P675" s="1430"/>
      <c r="Q675" s="1334" t="s">
        <v>1113</v>
      </c>
      <c r="R675" s="1335"/>
      <c r="S675" s="590" t="s">
        <v>1114</v>
      </c>
      <c r="T675" s="1418"/>
      <c r="U675" s="402" t="s">
        <v>1124</v>
      </c>
      <c r="V675" s="561"/>
      <c r="W675" s="561"/>
      <c r="X675" s="561"/>
      <c r="Y675" s="561"/>
      <c r="Z675" s="561"/>
      <c r="AA675" s="561"/>
      <c r="AB675" s="403"/>
      <c r="AC675" s="589" t="s">
        <v>221</v>
      </c>
      <c r="AD675" s="605" t="s">
        <v>610</v>
      </c>
      <c r="AE675" s="1430"/>
      <c r="AF675" s="1430"/>
      <c r="AG675" s="1430"/>
      <c r="AH675" s="1334" t="s">
        <v>1113</v>
      </c>
      <c r="AI675" s="1335"/>
      <c r="AJ675" s="590" t="s">
        <v>222</v>
      </c>
      <c r="AK675" s="42"/>
    </row>
    <row r="676" spans="2:37" s="503" customFormat="1" ht="20.100000000000001" customHeight="1">
      <c r="B676" s="42"/>
      <c r="C676" s="1398"/>
      <c r="D676" s="402" t="s">
        <v>1125</v>
      </c>
      <c r="E676" s="561"/>
      <c r="F676" s="561"/>
      <c r="G676" s="561"/>
      <c r="H676" s="561"/>
      <c r="I676" s="561"/>
      <c r="J676" s="561"/>
      <c r="K676" s="403"/>
      <c r="L676" s="808" t="s">
        <v>1097</v>
      </c>
      <c r="M676" s="808"/>
      <c r="N676" s="808"/>
      <c r="O676" s="808"/>
      <c r="P676" s="808"/>
      <c r="Q676" s="808"/>
      <c r="R676" s="808"/>
      <c r="S676" s="808"/>
      <c r="T676" s="1418"/>
      <c r="U676" s="402" t="s">
        <v>1126</v>
      </c>
      <c r="V676" s="561"/>
      <c r="W676" s="561"/>
      <c r="X676" s="561"/>
      <c r="Y676" s="561"/>
      <c r="Z676" s="561"/>
      <c r="AA676" s="561"/>
      <c r="AB676" s="403"/>
      <c r="AC676" s="808" t="s">
        <v>1097</v>
      </c>
      <c r="AD676" s="808"/>
      <c r="AE676" s="808"/>
      <c r="AF676" s="808"/>
      <c r="AG676" s="808"/>
      <c r="AH676" s="808"/>
      <c r="AI676" s="808"/>
      <c r="AJ676" s="808"/>
      <c r="AK676" s="42"/>
    </row>
    <row r="677" spans="2:37" s="503" customFormat="1" ht="20.100000000000001" customHeight="1">
      <c r="B677" s="42"/>
      <c r="C677" s="1429"/>
      <c r="D677" s="402" t="s">
        <v>1127</v>
      </c>
      <c r="E677" s="561"/>
      <c r="F677" s="561"/>
      <c r="G677" s="561"/>
      <c r="H677" s="561"/>
      <c r="I677" s="561"/>
      <c r="J677" s="561"/>
      <c r="K677" s="403"/>
      <c r="L677" s="808" t="s">
        <v>1097</v>
      </c>
      <c r="M677" s="808"/>
      <c r="N677" s="808"/>
      <c r="O677" s="808"/>
      <c r="P677" s="808"/>
      <c r="Q677" s="808"/>
      <c r="R677" s="808"/>
      <c r="S677" s="808"/>
      <c r="T677" s="1418"/>
      <c r="U677" s="402" t="s">
        <v>1128</v>
      </c>
      <c r="V677" s="561"/>
      <c r="W677" s="561"/>
      <c r="X677" s="561"/>
      <c r="Y677" s="561"/>
      <c r="Z677" s="561"/>
      <c r="AA677" s="561"/>
      <c r="AB677" s="403"/>
      <c r="AC677" s="808" t="s">
        <v>1097</v>
      </c>
      <c r="AD677" s="808"/>
      <c r="AE677" s="808"/>
      <c r="AF677" s="808"/>
      <c r="AG677" s="808"/>
      <c r="AH677" s="808"/>
      <c r="AI677" s="808"/>
      <c r="AJ677" s="808"/>
      <c r="AK677" s="42"/>
    </row>
    <row r="678" spans="2:37" s="503" customFormat="1" ht="12" customHeight="1">
      <c r="B678" s="42"/>
      <c r="C678" s="402" t="s">
        <v>1129</v>
      </c>
      <c r="D678" s="561"/>
      <c r="E678" s="561"/>
      <c r="F678" s="561"/>
      <c r="G678" s="561"/>
      <c r="H678" s="561"/>
      <c r="I678" s="561"/>
      <c r="J678" s="561"/>
      <c r="K678" s="403"/>
      <c r="L678" s="832" t="s">
        <v>1097</v>
      </c>
      <c r="M678" s="908"/>
      <c r="N678" s="908"/>
      <c r="O678" s="908"/>
      <c r="P678" s="908"/>
      <c r="Q678" s="908"/>
      <c r="R678" s="908"/>
      <c r="S678" s="833"/>
      <c r="T678" s="402" t="s">
        <v>1130</v>
      </c>
      <c r="U678" s="561"/>
      <c r="V678" s="561"/>
      <c r="W678" s="561"/>
      <c r="X678" s="561"/>
      <c r="Y678" s="561"/>
      <c r="Z678" s="561"/>
      <c r="AA678" s="561"/>
      <c r="AB678" s="403"/>
      <c r="AC678" s="832" t="s">
        <v>1097</v>
      </c>
      <c r="AD678" s="908"/>
      <c r="AE678" s="908"/>
      <c r="AF678" s="908"/>
      <c r="AG678" s="908"/>
      <c r="AH678" s="908"/>
      <c r="AI678" s="908"/>
      <c r="AJ678" s="833"/>
      <c r="AK678" s="42"/>
    </row>
    <row r="679" spans="2:37" s="503" customFormat="1" ht="20.100000000000001" customHeight="1">
      <c r="B679" s="42"/>
      <c r="C679" s="42"/>
      <c r="D679" s="42"/>
      <c r="E679" s="42"/>
      <c r="F679" s="42"/>
      <c r="G679" s="42"/>
      <c r="H679" s="42"/>
      <c r="I679" s="42"/>
      <c r="J679" s="42"/>
      <c r="K679" s="42"/>
      <c r="L679" s="42"/>
      <c r="M679" s="42"/>
      <c r="N679" s="42"/>
      <c r="O679" s="42"/>
      <c r="P679" s="42"/>
      <c r="Q679" s="42"/>
      <c r="R679" s="42"/>
      <c r="S679" s="42"/>
      <c r="T679" s="42"/>
      <c r="U679" s="42"/>
      <c r="V679" s="42"/>
      <c r="W679" s="42"/>
      <c r="X679" s="42"/>
      <c r="Y679" s="42"/>
      <c r="Z679" s="42"/>
      <c r="AA679" s="42"/>
      <c r="AB679" s="42"/>
      <c r="AC679" s="42"/>
      <c r="AD679" s="42"/>
      <c r="AE679" s="42"/>
      <c r="AF679" s="42"/>
      <c r="AG679" s="42"/>
      <c r="AH679" s="42"/>
      <c r="AI679" s="42"/>
      <c r="AJ679" s="42"/>
      <c r="AK679" s="42"/>
    </row>
    <row r="680" spans="2:37" s="502" customFormat="1" ht="20.100000000000001" customHeight="1">
      <c r="B680" s="396"/>
      <c r="C680" s="464" t="s">
        <v>1131</v>
      </c>
      <c r="D680" s="464"/>
      <c r="E680" s="464"/>
      <c r="F680" s="464"/>
      <c r="G680" s="464"/>
      <c r="H680" s="464"/>
      <c r="I680" s="464"/>
      <c r="J680" s="464"/>
      <c r="K680" s="464"/>
      <c r="L680" s="464"/>
      <c r="M680" s="464"/>
      <c r="N680" s="464"/>
      <c r="O680" s="464"/>
      <c r="P680" s="464"/>
      <c r="Q680" s="464"/>
      <c r="R680" s="464"/>
      <c r="S680" s="464"/>
      <c r="T680" s="464"/>
      <c r="U680" s="464"/>
      <c r="V680" s="464"/>
      <c r="W680" s="464"/>
      <c r="X680" s="464"/>
      <c r="Y680" s="464"/>
      <c r="Z680" s="464"/>
      <c r="AA680" s="464"/>
      <c r="AB680" s="464"/>
      <c r="AC680" s="464"/>
      <c r="AD680" s="464"/>
      <c r="AE680" s="464"/>
      <c r="AF680" s="464"/>
      <c r="AG680" s="464"/>
      <c r="AH680" s="464"/>
      <c r="AI680" s="464"/>
      <c r="AJ680" s="464"/>
      <c r="AK680" s="464"/>
    </row>
    <row r="681" spans="2:37" s="502" customFormat="1" ht="20.100000000000001" customHeight="1">
      <c r="B681" s="396"/>
      <c r="C681" s="614" t="s">
        <v>1056</v>
      </c>
      <c r="D681" s="615"/>
      <c r="E681" s="615"/>
      <c r="F681" s="615"/>
      <c r="G681" s="615"/>
      <c r="H681" s="615"/>
      <c r="I681" s="615"/>
      <c r="J681" s="615"/>
      <c r="K681" s="616"/>
      <c r="L681" s="1379" t="s">
        <v>1132</v>
      </c>
      <c r="M681" s="1380"/>
      <c r="N681" s="614" t="s">
        <v>1133</v>
      </c>
      <c r="O681" s="615"/>
      <c r="P681" s="615"/>
      <c r="Q681" s="615"/>
      <c r="R681" s="615"/>
      <c r="S681" s="615"/>
      <c r="T681" s="615"/>
      <c r="U681" s="615"/>
      <c r="V681" s="615"/>
      <c r="W681" s="615"/>
      <c r="X681" s="615"/>
      <c r="Y681" s="615"/>
      <c r="Z681" s="615"/>
      <c r="AA681" s="615"/>
      <c r="AB681" s="615"/>
      <c r="AC681" s="615"/>
      <c r="AD681" s="615"/>
      <c r="AE681" s="615"/>
      <c r="AF681" s="615"/>
      <c r="AG681" s="615"/>
      <c r="AH681" s="615"/>
      <c r="AI681" s="615"/>
      <c r="AJ681" s="615"/>
      <c r="AK681" s="616"/>
    </row>
    <row r="682" spans="2:37" s="502" customFormat="1" ht="20.100000000000001" customHeight="1">
      <c r="B682" s="396"/>
      <c r="C682" s="1435" t="s">
        <v>1258</v>
      </c>
      <c r="D682" s="1436"/>
      <c r="E682" s="1436"/>
      <c r="F682" s="1436"/>
      <c r="G682" s="1436"/>
      <c r="H682" s="1436"/>
      <c r="I682" s="1436"/>
      <c r="J682" s="1436"/>
      <c r="K682" s="1437"/>
      <c r="L682" s="1431" t="s">
        <v>360</v>
      </c>
      <c r="M682" s="833"/>
      <c r="N682" s="1432" t="s">
        <v>1251</v>
      </c>
      <c r="O682" s="1433"/>
      <c r="P682" s="1434"/>
      <c r="Q682" s="1334" t="s">
        <v>1252</v>
      </c>
      <c r="R682" s="1334"/>
      <c r="S682" s="652"/>
      <c r="T682" s="605" t="s">
        <v>1253</v>
      </c>
      <c r="U682" s="653"/>
      <c r="V682" s="654" t="s">
        <v>1254</v>
      </c>
      <c r="W682" s="653"/>
      <c r="X682" s="606" t="s">
        <v>1255</v>
      </c>
      <c r="Y682" s="1333" t="s">
        <v>1256</v>
      </c>
      <c r="Z682" s="1335"/>
      <c r="AA682" s="1330" t="s">
        <v>1261</v>
      </c>
      <c r="AB682" s="1332"/>
      <c r="AC682" s="605"/>
      <c r="AD682" s="605"/>
      <c r="AE682" s="605"/>
      <c r="AF682" s="605"/>
      <c r="AG682" s="608"/>
      <c r="AH682" s="608"/>
      <c r="AI682" s="608"/>
      <c r="AJ682" s="608"/>
      <c r="AK682" s="611"/>
    </row>
    <row r="683" spans="2:37" s="502" customFormat="1" ht="20.100000000000001" customHeight="1">
      <c r="B683" s="396"/>
      <c r="C683" s="1453"/>
      <c r="D683" s="1454"/>
      <c r="E683" s="1454"/>
      <c r="F683" s="1454"/>
      <c r="G683" s="1454"/>
      <c r="H683" s="1454"/>
      <c r="I683" s="1454"/>
      <c r="J683" s="1454"/>
      <c r="K683" s="1455"/>
      <c r="L683" s="1441" t="s">
        <v>360</v>
      </c>
      <c r="M683" s="1332"/>
      <c r="N683" s="1432" t="s">
        <v>1257</v>
      </c>
      <c r="O683" s="1433"/>
      <c r="P683" s="1434"/>
      <c r="Q683" s="1334" t="s">
        <v>1252</v>
      </c>
      <c r="R683" s="1334"/>
      <c r="S683" s="655"/>
      <c r="T683" s="605" t="s">
        <v>1253</v>
      </c>
      <c r="U683" s="656"/>
      <c r="V683" s="657" t="s">
        <v>1254</v>
      </c>
      <c r="W683" s="656"/>
      <c r="X683" s="606" t="s">
        <v>1255</v>
      </c>
      <c r="Y683" s="1333" t="s">
        <v>1256</v>
      </c>
      <c r="Z683" s="1335"/>
      <c r="AA683" s="1330" t="s">
        <v>1260</v>
      </c>
      <c r="AB683" s="1332"/>
      <c r="AC683" s="1662" t="s">
        <v>1259</v>
      </c>
      <c r="AD683" s="1662"/>
      <c r="AE683" s="1662"/>
      <c r="AF683" s="658"/>
      <c r="AG683" s="601" t="s">
        <v>1253</v>
      </c>
      <c r="AH683" s="659"/>
      <c r="AI683" s="601" t="s">
        <v>1254</v>
      </c>
      <c r="AJ683" s="659"/>
      <c r="AK683" s="602" t="s">
        <v>1255</v>
      </c>
    </row>
    <row r="684" spans="2:37" s="502" customFormat="1" ht="20.100000000000001" customHeight="1">
      <c r="B684" s="396"/>
      <c r="C684" s="1435" t="s">
        <v>1262</v>
      </c>
      <c r="D684" s="1436"/>
      <c r="E684" s="1436"/>
      <c r="F684" s="1436"/>
      <c r="G684" s="1436"/>
      <c r="H684" s="1436"/>
      <c r="I684" s="1436"/>
      <c r="J684" s="1436"/>
      <c r="K684" s="1437"/>
      <c r="L684" s="1441" t="s">
        <v>360</v>
      </c>
      <c r="M684" s="1332"/>
      <c r="N684" s="1333" t="s">
        <v>1308</v>
      </c>
      <c r="O684" s="1334"/>
      <c r="P684" s="1334"/>
      <c r="Q684" s="1334"/>
      <c r="R684" s="1441" t="s">
        <v>360</v>
      </c>
      <c r="S684" s="1332"/>
      <c r="T684" s="1333" t="s">
        <v>1309</v>
      </c>
      <c r="U684" s="1334"/>
      <c r="V684" s="1334"/>
      <c r="W684" s="1335"/>
      <c r="X684" s="1330" t="s">
        <v>1310</v>
      </c>
      <c r="Y684" s="1331"/>
      <c r="Z684" s="1331"/>
      <c r="AA684" s="1331"/>
      <c r="AB684" s="1331"/>
      <c r="AC684" s="1331"/>
      <c r="AD684" s="1331"/>
      <c r="AE684" s="1331"/>
      <c r="AF684" s="1331"/>
      <c r="AG684" s="1331"/>
      <c r="AH684" s="1331"/>
      <c r="AI684" s="1331"/>
      <c r="AJ684" s="1331"/>
      <c r="AK684" s="1332"/>
    </row>
    <row r="685" spans="2:37" s="502" customFormat="1" ht="14.1" customHeight="1">
      <c r="B685" s="396"/>
      <c r="C685" s="603"/>
      <c r="D685" s="402" t="s">
        <v>1135</v>
      </c>
      <c r="E685" s="561"/>
      <c r="F685" s="561"/>
      <c r="G685" s="561"/>
      <c r="H685" s="561"/>
      <c r="I685" s="561"/>
      <c r="J685" s="561"/>
      <c r="K685" s="561"/>
      <c r="L685" s="561"/>
      <c r="M685" s="403"/>
      <c r="N685" s="647" t="s">
        <v>1136</v>
      </c>
      <c r="O685" s="647"/>
      <c r="P685" s="647"/>
      <c r="Q685" s="1396"/>
      <c r="R685" s="1396"/>
      <c r="S685" s="1396"/>
      <c r="T685" s="1396"/>
      <c r="U685" s="1396"/>
      <c r="V685" s="1396"/>
      <c r="W685" s="1396"/>
      <c r="X685" s="1396"/>
      <c r="Y685" s="1396"/>
      <c r="Z685" s="1396"/>
      <c r="AA685" s="1396"/>
      <c r="AB685" s="1396"/>
      <c r="AC685" s="1396"/>
      <c r="AD685" s="1396"/>
      <c r="AE685" s="1396"/>
      <c r="AF685" s="1396"/>
      <c r="AG685" s="1396"/>
      <c r="AH685" s="1396"/>
      <c r="AI685" s="1396"/>
      <c r="AJ685" s="1396"/>
      <c r="AK685" s="1396"/>
    </row>
    <row r="686" spans="2:37" s="502" customFormat="1" ht="14.1" customHeight="1">
      <c r="B686" s="396"/>
      <c r="C686" s="660"/>
      <c r="D686" s="650"/>
      <c r="E686" s="650"/>
      <c r="F686" s="650"/>
      <c r="G686" s="650"/>
      <c r="H686" s="650"/>
      <c r="I686" s="650"/>
      <c r="J686" s="650"/>
      <c r="K686" s="650"/>
      <c r="L686" s="650"/>
      <c r="M686" s="650"/>
      <c r="N686" s="661"/>
      <c r="O686" s="661"/>
      <c r="P686" s="661"/>
      <c r="Q686" s="650"/>
      <c r="R686" s="650"/>
      <c r="S686" s="650"/>
      <c r="T686" s="650"/>
      <c r="U686" s="650"/>
      <c r="V686" s="650"/>
      <c r="W686" s="650"/>
      <c r="X686" s="650"/>
      <c r="Y686" s="650"/>
      <c r="Z686" s="650"/>
      <c r="AA686" s="650"/>
      <c r="AB686" s="650"/>
      <c r="AC686" s="650"/>
      <c r="AD686" s="650"/>
      <c r="AE686" s="650"/>
      <c r="AF686" s="650"/>
      <c r="AG686" s="650"/>
      <c r="AH686" s="650"/>
      <c r="AI686" s="650"/>
      <c r="AJ686" s="650"/>
      <c r="AK686" s="650"/>
    </row>
    <row r="687" spans="2:37" s="502" customFormat="1" ht="20.100000000000001" customHeight="1">
      <c r="B687" s="396"/>
      <c r="C687" s="464" t="s">
        <v>1137</v>
      </c>
      <c r="D687" s="464"/>
      <c r="E687" s="464"/>
      <c r="F687" s="464"/>
      <c r="G687" s="464"/>
      <c r="H687" s="464"/>
      <c r="I687" s="464"/>
      <c r="J687" s="464"/>
      <c r="K687" s="464"/>
      <c r="L687" s="464"/>
      <c r="M687" s="464"/>
      <c r="N687" s="464"/>
      <c r="O687" s="464"/>
      <c r="P687" s="464"/>
      <c r="Q687" s="464"/>
      <c r="R687" s="464"/>
      <c r="S687" s="464"/>
      <c r="T687" s="464"/>
      <c r="U687" s="464"/>
      <c r="V687" s="464"/>
      <c r="W687" s="464"/>
      <c r="X687" s="464"/>
      <c r="Y687" s="464"/>
      <c r="Z687" s="464"/>
      <c r="AA687" s="464"/>
      <c r="AB687" s="464"/>
      <c r="AC687" s="464"/>
      <c r="AD687" s="464"/>
      <c r="AE687" s="464"/>
      <c r="AF687" s="464"/>
      <c r="AG687" s="464"/>
      <c r="AH687" s="464"/>
      <c r="AI687" s="464"/>
      <c r="AJ687" s="464"/>
      <c r="AK687" s="464"/>
    </row>
    <row r="688" spans="2:37" s="502" customFormat="1" ht="20.100000000000001" customHeight="1">
      <c r="B688" s="396"/>
      <c r="C688" s="614" t="s">
        <v>1138</v>
      </c>
      <c r="D688" s="615"/>
      <c r="E688" s="615"/>
      <c r="F688" s="615"/>
      <c r="G688" s="616"/>
      <c r="H688" s="614" t="s">
        <v>1139</v>
      </c>
      <c r="I688" s="615"/>
      <c r="J688" s="615"/>
      <c r="K688" s="615"/>
      <c r="L688" s="616"/>
      <c r="M688" s="614" t="s">
        <v>1140</v>
      </c>
      <c r="N688" s="615"/>
      <c r="O688" s="615"/>
      <c r="P688" s="615"/>
      <c r="Q688" s="615"/>
      <c r="R688" s="615"/>
      <c r="S688" s="616"/>
      <c r="T688" s="614" t="s">
        <v>1141</v>
      </c>
      <c r="U688" s="615"/>
      <c r="V688" s="615"/>
      <c r="W688" s="615"/>
      <c r="X688" s="615"/>
      <c r="Y688" s="615"/>
      <c r="Z688" s="615"/>
      <c r="AA688" s="615"/>
      <c r="AB688" s="615"/>
      <c r="AC688" s="615"/>
      <c r="AD688" s="615"/>
      <c r="AE688" s="615"/>
      <c r="AF688" s="615"/>
      <c r="AG688" s="615"/>
      <c r="AH688" s="615"/>
      <c r="AI688" s="615"/>
      <c r="AJ688" s="615"/>
      <c r="AK688" s="616"/>
    </row>
    <row r="689" spans="2:37" s="502" customFormat="1" ht="20.100000000000001" customHeight="1">
      <c r="B689" s="396"/>
      <c r="C689" s="402" t="s">
        <v>1142</v>
      </c>
      <c r="D689" s="561"/>
      <c r="E689" s="561"/>
      <c r="F689" s="561"/>
      <c r="G689" s="403"/>
      <c r="H689" s="604" t="s">
        <v>1094</v>
      </c>
      <c r="I689" s="1430"/>
      <c r="J689" s="1430"/>
      <c r="K689" s="1430"/>
      <c r="L689" s="662" t="s">
        <v>1095</v>
      </c>
      <c r="M689" s="589" t="s">
        <v>1112</v>
      </c>
      <c r="N689" s="608" t="s">
        <v>610</v>
      </c>
      <c r="O689" s="1430"/>
      <c r="P689" s="1430"/>
      <c r="Q689" s="1334" t="s">
        <v>1143</v>
      </c>
      <c r="R689" s="1335"/>
      <c r="S689" s="590" t="s">
        <v>1114</v>
      </c>
      <c r="T689" s="1333" t="s">
        <v>1144</v>
      </c>
      <c r="U689" s="1334"/>
      <c r="V689" s="1335"/>
      <c r="W689" s="605" t="s">
        <v>1094</v>
      </c>
      <c r="X689" s="1334"/>
      <c r="Y689" s="1334"/>
      <c r="Z689" s="1334"/>
      <c r="AA689" s="605" t="s">
        <v>1095</v>
      </c>
      <c r="AB689" s="608" t="s">
        <v>1145</v>
      </c>
      <c r="AC689" s="608"/>
      <c r="AD689" s="608"/>
      <c r="AE689" s="608"/>
      <c r="AF689" s="608"/>
      <c r="AG689" s="1430"/>
      <c r="AH689" s="1430"/>
      <c r="AI689" s="1430"/>
      <c r="AJ689" s="1334" t="s">
        <v>1143</v>
      </c>
      <c r="AK689" s="1335"/>
    </row>
    <row r="690" spans="2:37" s="502" customFormat="1" ht="20.100000000000001" customHeight="1">
      <c r="B690" s="396"/>
      <c r="C690" s="402" t="s">
        <v>1146</v>
      </c>
      <c r="D690" s="561"/>
      <c r="E690" s="561"/>
      <c r="F690" s="561"/>
      <c r="G690" s="403"/>
      <c r="H690" s="604" t="s">
        <v>1094</v>
      </c>
      <c r="I690" s="1430"/>
      <c r="J690" s="1430"/>
      <c r="K690" s="1430"/>
      <c r="L690" s="662" t="s">
        <v>1095</v>
      </c>
      <c r="M690" s="589" t="s">
        <v>1112</v>
      </c>
      <c r="N690" s="608" t="s">
        <v>610</v>
      </c>
      <c r="O690" s="1430"/>
      <c r="P690" s="1430"/>
      <c r="Q690" s="1334" t="s">
        <v>1143</v>
      </c>
      <c r="R690" s="1335"/>
      <c r="S690" s="590" t="s">
        <v>1114</v>
      </c>
      <c r="T690" s="1333" t="s">
        <v>1147</v>
      </c>
      <c r="U690" s="1334"/>
      <c r="V690" s="1335"/>
      <c r="W690" s="605" t="s">
        <v>1094</v>
      </c>
      <c r="X690" s="1334"/>
      <c r="Y690" s="1334"/>
      <c r="Z690" s="1334"/>
      <c r="AA690" s="605" t="s">
        <v>1095</v>
      </c>
      <c r="AB690" s="608" t="s">
        <v>1145</v>
      </c>
      <c r="AC690" s="608"/>
      <c r="AD690" s="608"/>
      <c r="AE690" s="608"/>
      <c r="AF690" s="608"/>
      <c r="AG690" s="1430"/>
      <c r="AH690" s="1430"/>
      <c r="AI690" s="1430"/>
      <c r="AJ690" s="1334" t="s">
        <v>1143</v>
      </c>
      <c r="AK690" s="1335"/>
    </row>
    <row r="691" spans="2:37" s="502" customFormat="1" ht="20.100000000000001" customHeight="1">
      <c r="B691" s="396"/>
      <c r="C691" s="402" t="s">
        <v>1148</v>
      </c>
      <c r="D691" s="561"/>
      <c r="E691" s="561"/>
      <c r="F691" s="561"/>
      <c r="G691" s="403"/>
      <c r="H691" s="604" t="s">
        <v>1094</v>
      </c>
      <c r="I691" s="1430"/>
      <c r="J691" s="1430"/>
      <c r="K691" s="1430"/>
      <c r="L691" s="662" t="s">
        <v>1095</v>
      </c>
      <c r="M691" s="589" t="s">
        <v>221</v>
      </c>
      <c r="N691" s="608" t="s">
        <v>610</v>
      </c>
      <c r="O691" s="1430"/>
      <c r="P691" s="1430"/>
      <c r="Q691" s="1334" t="s">
        <v>1143</v>
      </c>
      <c r="R691" s="1335"/>
      <c r="S691" s="590" t="s">
        <v>1114</v>
      </c>
      <c r="T691" s="1333" t="s">
        <v>1149</v>
      </c>
      <c r="U691" s="1334"/>
      <c r="V691" s="1335"/>
      <c r="W691" s="605" t="s">
        <v>1094</v>
      </c>
      <c r="X691" s="1334"/>
      <c r="Y691" s="1334"/>
      <c r="Z691" s="1334"/>
      <c r="AA691" s="605" t="s">
        <v>1095</v>
      </c>
      <c r="AB691" s="608" t="s">
        <v>1145</v>
      </c>
      <c r="AC691" s="608"/>
      <c r="AD691" s="608"/>
      <c r="AE691" s="608"/>
      <c r="AF691" s="608"/>
      <c r="AG691" s="1430"/>
      <c r="AH691" s="1430"/>
      <c r="AI691" s="1430"/>
      <c r="AJ691" s="1334" t="s">
        <v>1143</v>
      </c>
      <c r="AK691" s="1335"/>
    </row>
    <row r="692" spans="2:37" s="502" customFormat="1" ht="20.100000000000001" customHeight="1">
      <c r="B692" s="396"/>
      <c r="C692" s="402" t="s">
        <v>1150</v>
      </c>
      <c r="D692" s="561"/>
      <c r="E692" s="561"/>
      <c r="F692" s="561"/>
      <c r="G692" s="403"/>
      <c r="H692" s="604" t="s">
        <v>1094</v>
      </c>
      <c r="I692" s="1430"/>
      <c r="J692" s="1430"/>
      <c r="K692" s="1430"/>
      <c r="L692" s="662" t="s">
        <v>1095</v>
      </c>
      <c r="M692" s="589" t="s">
        <v>1112</v>
      </c>
      <c r="N692" s="608" t="s">
        <v>610</v>
      </c>
      <c r="O692" s="1430"/>
      <c r="P692" s="1430"/>
      <c r="Q692" s="1334" t="s">
        <v>1143</v>
      </c>
      <c r="R692" s="1335"/>
      <c r="S692" s="590" t="s">
        <v>1114</v>
      </c>
      <c r="T692" s="1333" t="s">
        <v>1151</v>
      </c>
      <c r="U692" s="1334"/>
      <c r="V692" s="1335"/>
      <c r="W692" s="605" t="s">
        <v>1094</v>
      </c>
      <c r="X692" s="1334"/>
      <c r="Y692" s="1334"/>
      <c r="Z692" s="1334"/>
      <c r="AA692" s="605" t="s">
        <v>1095</v>
      </c>
      <c r="AB692" s="608" t="s">
        <v>1145</v>
      </c>
      <c r="AC692" s="608"/>
      <c r="AD692" s="608"/>
      <c r="AE692" s="608"/>
      <c r="AF692" s="608"/>
      <c r="AG692" s="1430"/>
      <c r="AH692" s="1430"/>
      <c r="AI692" s="1430"/>
      <c r="AJ692" s="1334" t="s">
        <v>1143</v>
      </c>
      <c r="AK692" s="1335"/>
    </row>
    <row r="693" spans="2:37" s="482" customFormat="1" ht="20.100000000000001" customHeight="1">
      <c r="B693" s="442"/>
      <c r="C693" s="402" t="s">
        <v>1152</v>
      </c>
      <c r="D693" s="561"/>
      <c r="E693" s="561"/>
      <c r="F693" s="561"/>
      <c r="G693" s="403"/>
      <c r="H693" s="604" t="s">
        <v>1094</v>
      </c>
      <c r="I693" s="1430"/>
      <c r="J693" s="1430"/>
      <c r="K693" s="1430"/>
      <c r="L693" s="662" t="s">
        <v>1095</v>
      </c>
      <c r="M693" s="589" t="s">
        <v>1112</v>
      </c>
      <c r="N693" s="608" t="s">
        <v>610</v>
      </c>
      <c r="O693" s="1430"/>
      <c r="P693" s="1430"/>
      <c r="Q693" s="1334" t="s">
        <v>1143</v>
      </c>
      <c r="R693" s="1335"/>
      <c r="S693" s="590" t="s">
        <v>1114</v>
      </c>
      <c r="T693" s="1333" t="s">
        <v>1064</v>
      </c>
      <c r="U693" s="1334"/>
      <c r="V693" s="1335"/>
      <c r="W693" s="605" t="s">
        <v>1094</v>
      </c>
      <c r="X693" s="1334"/>
      <c r="Y693" s="1334"/>
      <c r="Z693" s="1334"/>
      <c r="AA693" s="605" t="s">
        <v>1095</v>
      </c>
      <c r="AB693" s="608" t="s">
        <v>1145</v>
      </c>
      <c r="AC693" s="608"/>
      <c r="AD693" s="608"/>
      <c r="AE693" s="608"/>
      <c r="AF693" s="608"/>
      <c r="AG693" s="1430"/>
      <c r="AH693" s="1430"/>
      <c r="AI693" s="1430"/>
      <c r="AJ693" s="1334" t="s">
        <v>1143</v>
      </c>
      <c r="AK693" s="1335"/>
    </row>
    <row r="694" spans="2:37" s="482" customFormat="1" ht="14.1" customHeight="1">
      <c r="B694" s="442"/>
      <c r="C694" s="442" t="s">
        <v>1153</v>
      </c>
      <c r="D694" s="442"/>
      <c r="E694" s="442"/>
      <c r="F694" s="442"/>
      <c r="G694" s="442"/>
      <c r="H694" s="663"/>
      <c r="I694" s="663"/>
      <c r="J694" s="663"/>
      <c r="K694" s="663"/>
      <c r="L694" s="663"/>
      <c r="M694" s="442"/>
      <c r="N694" s="442"/>
      <c r="O694" s="442"/>
      <c r="P694" s="442"/>
      <c r="Q694" s="663"/>
      <c r="R694" s="664"/>
      <c r="S694" s="664"/>
      <c r="T694" s="664"/>
      <c r="U694" s="664"/>
      <c r="V694" s="664"/>
      <c r="W694" s="664"/>
      <c r="X694" s="664"/>
      <c r="Y694" s="663"/>
      <c r="Z694" s="663"/>
      <c r="AA694" s="663"/>
      <c r="AB694" s="663"/>
      <c r="AC694" s="442"/>
      <c r="AD694" s="442"/>
      <c r="AE694" s="442"/>
      <c r="AF694" s="442"/>
      <c r="AG694" s="442"/>
      <c r="AH694" s="442"/>
      <c r="AI694" s="442"/>
      <c r="AJ694" s="441"/>
      <c r="AK694" s="442"/>
    </row>
    <row r="695" spans="2:37" s="482" customFormat="1" ht="10.5" customHeight="1">
      <c r="B695" s="442"/>
      <c r="C695" s="442" t="s">
        <v>1154</v>
      </c>
      <c r="D695" s="442"/>
      <c r="E695" s="442"/>
      <c r="F695" s="442"/>
      <c r="G695" s="442"/>
      <c r="H695" s="663"/>
      <c r="I695" s="663"/>
      <c r="J695" s="663"/>
      <c r="K695" s="663"/>
      <c r="L695" s="663"/>
      <c r="M695" s="442"/>
      <c r="N695" s="442"/>
      <c r="O695" s="442"/>
      <c r="P695" s="442"/>
      <c r="Q695" s="663"/>
      <c r="R695" s="664"/>
      <c r="S695" s="664"/>
      <c r="T695" s="664"/>
      <c r="U695" s="664"/>
      <c r="V695" s="664"/>
      <c r="W695" s="664"/>
      <c r="X695" s="664"/>
      <c r="Y695" s="663"/>
      <c r="Z695" s="663"/>
      <c r="AA695" s="663"/>
      <c r="AB695" s="663"/>
      <c r="AC695" s="442"/>
      <c r="AD695" s="442"/>
      <c r="AE695" s="442"/>
      <c r="AF695" s="442"/>
      <c r="AG695" s="442"/>
      <c r="AH695" s="442"/>
      <c r="AI695" s="442"/>
      <c r="AJ695" s="441"/>
      <c r="AK695" s="442"/>
    </row>
    <row r="696" spans="2:37" s="482" customFormat="1" ht="21" customHeight="1">
      <c r="B696" s="442"/>
      <c r="C696" s="442"/>
      <c r="D696" s="442"/>
      <c r="E696" s="442"/>
      <c r="F696" s="442"/>
      <c r="G696" s="442"/>
      <c r="H696" s="663"/>
      <c r="I696" s="663"/>
      <c r="J696" s="663"/>
      <c r="K696" s="663"/>
      <c r="L696" s="663"/>
      <c r="M696" s="442"/>
      <c r="N696" s="442"/>
      <c r="O696" s="442"/>
      <c r="P696" s="442"/>
      <c r="Q696" s="663"/>
      <c r="R696" s="664"/>
      <c r="S696" s="664"/>
      <c r="T696" s="664"/>
      <c r="U696" s="664"/>
      <c r="V696" s="664"/>
      <c r="W696" s="664"/>
      <c r="X696" s="664"/>
      <c r="Y696" s="663"/>
      <c r="Z696" s="663"/>
      <c r="AA696" s="663"/>
      <c r="AB696" s="663"/>
      <c r="AC696" s="442"/>
      <c r="AD696" s="442"/>
      <c r="AE696" s="442"/>
      <c r="AF696" s="442"/>
      <c r="AG696" s="442"/>
      <c r="AH696" s="442"/>
      <c r="AI696" s="442"/>
      <c r="AJ696" s="441"/>
      <c r="AK696" s="442"/>
    </row>
    <row r="697" spans="2:37" s="482" customFormat="1" ht="21.75" customHeight="1">
      <c r="B697" s="442"/>
      <c r="C697" s="442" t="s">
        <v>1155</v>
      </c>
      <c r="D697" s="442"/>
      <c r="E697" s="442"/>
      <c r="F697" s="442"/>
      <c r="G697" s="442"/>
      <c r="H697" s="663"/>
      <c r="I697" s="663"/>
      <c r="J697" s="663"/>
      <c r="K697" s="663"/>
      <c r="L697" s="663"/>
      <c r="M697" s="442"/>
      <c r="N697" s="442"/>
      <c r="O697" s="442"/>
      <c r="P697" s="442"/>
      <c r="Q697" s="663"/>
      <c r="R697" s="664"/>
      <c r="S697" s="664"/>
      <c r="T697" s="664"/>
      <c r="U697" s="664"/>
      <c r="V697" s="664"/>
      <c r="W697" s="664"/>
      <c r="X697" s="664"/>
      <c r="Y697" s="663"/>
      <c r="Z697" s="663"/>
      <c r="AA697" s="663"/>
      <c r="AB697" s="663"/>
      <c r="AC697" s="442"/>
      <c r="AD697" s="442"/>
      <c r="AE697" s="442"/>
      <c r="AF697" s="442"/>
      <c r="AG697" s="442"/>
      <c r="AH697" s="442"/>
      <c r="AI697" s="442"/>
      <c r="AJ697" s="441"/>
      <c r="AK697" s="442"/>
    </row>
    <row r="698" spans="2:37" s="482" customFormat="1" ht="19.5" customHeight="1">
      <c r="B698" s="442"/>
      <c r="C698" s="1443" t="s">
        <v>1138</v>
      </c>
      <c r="D698" s="1444"/>
      <c r="E698" s="1444"/>
      <c r="F698" s="1444"/>
      <c r="G698" s="1445"/>
      <c r="H698" s="1446" t="s">
        <v>1156</v>
      </c>
      <c r="I698" s="1446"/>
      <c r="J698" s="1446"/>
      <c r="K698" s="1446"/>
      <c r="L698" s="1446"/>
      <c r="M698" s="1446"/>
      <c r="N698" s="1446"/>
      <c r="O698" s="1446" t="s">
        <v>1157</v>
      </c>
      <c r="P698" s="1446"/>
      <c r="Q698" s="1446"/>
      <c r="R698" s="1446"/>
      <c r="S698" s="1446"/>
      <c r="T698" s="1446"/>
      <c r="U698" s="1446"/>
      <c r="V698" s="1446"/>
      <c r="W698" s="1446"/>
      <c r="X698" s="1446"/>
      <c r="Y698" s="1446"/>
      <c r="Z698" s="1446"/>
      <c r="AA698" s="1446"/>
      <c r="AB698" s="1446"/>
      <c r="AC698" s="1446"/>
      <c r="AD698" s="1446"/>
      <c r="AE698" s="442"/>
      <c r="AF698" s="442"/>
      <c r="AG698" s="442"/>
      <c r="AH698" s="442"/>
      <c r="AI698" s="442"/>
      <c r="AJ698" s="441"/>
      <c r="AK698" s="442"/>
    </row>
    <row r="699" spans="2:37" s="482" customFormat="1" ht="19.5" customHeight="1">
      <c r="B699" s="442"/>
      <c r="C699" s="402" t="s">
        <v>1158</v>
      </c>
      <c r="D699" s="561"/>
      <c r="E699" s="561"/>
      <c r="F699" s="561"/>
      <c r="G699" s="403"/>
      <c r="H699" s="1442" t="s">
        <v>360</v>
      </c>
      <c r="I699" s="1442"/>
      <c r="J699" s="1442"/>
      <c r="K699" s="1442"/>
      <c r="L699" s="1442"/>
      <c r="M699" s="1442"/>
      <c r="N699" s="1442"/>
      <c r="O699" s="1336"/>
      <c r="P699" s="1336"/>
      <c r="Q699" s="1336"/>
      <c r="R699" s="1336"/>
      <c r="S699" s="1336"/>
      <c r="T699" s="1336"/>
      <c r="U699" s="1336"/>
      <c r="V699" s="1336"/>
      <c r="W699" s="1336"/>
      <c r="X699" s="1336"/>
      <c r="Y699" s="1336"/>
      <c r="Z699" s="1336"/>
      <c r="AA699" s="1336"/>
      <c r="AB699" s="1336"/>
      <c r="AC699" s="1336"/>
      <c r="AD699" s="1336"/>
      <c r="AE699" s="442"/>
      <c r="AF699" s="442"/>
      <c r="AG699" s="442"/>
      <c r="AH699" s="442"/>
      <c r="AI699" s="442"/>
      <c r="AJ699" s="441"/>
      <c r="AK699" s="442"/>
    </row>
    <row r="700" spans="2:37" s="482" customFormat="1" ht="19.5" customHeight="1">
      <c r="B700" s="442"/>
      <c r="C700" s="402" t="s">
        <v>1160</v>
      </c>
      <c r="D700" s="561"/>
      <c r="E700" s="561"/>
      <c r="F700" s="561"/>
      <c r="G700" s="403"/>
      <c r="H700" s="1442" t="s">
        <v>360</v>
      </c>
      <c r="I700" s="1442"/>
      <c r="J700" s="1442"/>
      <c r="K700" s="1442"/>
      <c r="L700" s="1442"/>
      <c r="M700" s="1442"/>
      <c r="N700" s="1442"/>
      <c r="O700" s="1336"/>
      <c r="P700" s="1336"/>
      <c r="Q700" s="1336"/>
      <c r="R700" s="1336"/>
      <c r="S700" s="1336"/>
      <c r="T700" s="1336"/>
      <c r="U700" s="1336"/>
      <c r="V700" s="1336"/>
      <c r="W700" s="1336"/>
      <c r="X700" s="1336"/>
      <c r="Y700" s="1336"/>
      <c r="Z700" s="1336"/>
      <c r="AA700" s="1336"/>
      <c r="AB700" s="1336"/>
      <c r="AC700" s="1336"/>
      <c r="AD700" s="1336"/>
      <c r="AE700" s="442"/>
      <c r="AF700" s="442"/>
      <c r="AG700" s="442"/>
      <c r="AH700" s="442"/>
      <c r="AI700" s="442"/>
      <c r="AJ700" s="441"/>
      <c r="AK700" s="442"/>
    </row>
    <row r="701" spans="2:37" s="482" customFormat="1" ht="19.5" customHeight="1">
      <c r="B701" s="442"/>
      <c r="C701" s="402" t="s">
        <v>1161</v>
      </c>
      <c r="D701" s="561"/>
      <c r="E701" s="561"/>
      <c r="F701" s="561"/>
      <c r="G701" s="403"/>
      <c r="H701" s="1442" t="s">
        <v>1159</v>
      </c>
      <c r="I701" s="1442"/>
      <c r="J701" s="1442"/>
      <c r="K701" s="1442"/>
      <c r="L701" s="1442"/>
      <c r="M701" s="1442"/>
      <c r="N701" s="1442"/>
      <c r="O701" s="1336"/>
      <c r="P701" s="1336"/>
      <c r="Q701" s="1336"/>
      <c r="R701" s="1336"/>
      <c r="S701" s="1336"/>
      <c r="T701" s="1336"/>
      <c r="U701" s="1336"/>
      <c r="V701" s="1336"/>
      <c r="W701" s="1336"/>
      <c r="X701" s="1336"/>
      <c r="Y701" s="1336"/>
      <c r="Z701" s="1336"/>
      <c r="AA701" s="1336"/>
      <c r="AB701" s="1336"/>
      <c r="AC701" s="1336"/>
      <c r="AD701" s="1336"/>
      <c r="AE701" s="442"/>
      <c r="AF701" s="442"/>
      <c r="AG701" s="442"/>
      <c r="AH701" s="442"/>
      <c r="AI701" s="442"/>
      <c r="AJ701" s="441"/>
      <c r="AK701" s="442"/>
    </row>
    <row r="702" spans="2:37" s="482" customFormat="1" ht="19.5" customHeight="1">
      <c r="B702" s="442"/>
      <c r="C702" s="402" t="s">
        <v>1151</v>
      </c>
      <c r="D702" s="561"/>
      <c r="E702" s="561"/>
      <c r="F702" s="561"/>
      <c r="G702" s="403"/>
      <c r="H702" s="1442" t="s">
        <v>1159</v>
      </c>
      <c r="I702" s="1442"/>
      <c r="J702" s="1442"/>
      <c r="K702" s="1442"/>
      <c r="L702" s="1442"/>
      <c r="M702" s="1442"/>
      <c r="N702" s="1442"/>
      <c r="O702" s="1336"/>
      <c r="P702" s="1336"/>
      <c r="Q702" s="1336"/>
      <c r="R702" s="1336"/>
      <c r="S702" s="1336"/>
      <c r="T702" s="1336"/>
      <c r="U702" s="1336"/>
      <c r="V702" s="1336"/>
      <c r="W702" s="1336"/>
      <c r="X702" s="1336"/>
      <c r="Y702" s="1336"/>
      <c r="Z702" s="1336"/>
      <c r="AA702" s="1336"/>
      <c r="AB702" s="1336"/>
      <c r="AC702" s="1336"/>
      <c r="AD702" s="1336"/>
      <c r="AE702" s="442"/>
      <c r="AF702" s="442"/>
      <c r="AG702" s="442"/>
      <c r="AH702" s="442"/>
      <c r="AI702" s="442"/>
      <c r="AJ702" s="441"/>
      <c r="AK702" s="442"/>
    </row>
    <row r="703" spans="2:37" s="482" customFormat="1" ht="18.75" customHeight="1">
      <c r="B703" s="442"/>
      <c r="C703" s="402" t="s">
        <v>1162</v>
      </c>
      <c r="D703" s="561"/>
      <c r="E703" s="561"/>
      <c r="F703" s="561"/>
      <c r="G703" s="403"/>
      <c r="H703" s="1442" t="s">
        <v>1159</v>
      </c>
      <c r="I703" s="1442"/>
      <c r="J703" s="1442"/>
      <c r="K703" s="1442"/>
      <c r="L703" s="1442"/>
      <c r="M703" s="1442"/>
      <c r="N703" s="1442"/>
      <c r="O703" s="1336"/>
      <c r="P703" s="1336"/>
      <c r="Q703" s="1336"/>
      <c r="R703" s="1336"/>
      <c r="S703" s="1336"/>
      <c r="T703" s="1336"/>
      <c r="U703" s="1336"/>
      <c r="V703" s="1336"/>
      <c r="W703" s="1336"/>
      <c r="X703" s="1336"/>
      <c r="Y703" s="1336"/>
      <c r="Z703" s="1336"/>
      <c r="AA703" s="1336"/>
      <c r="AB703" s="1336"/>
      <c r="AC703" s="1336"/>
      <c r="AD703" s="1336"/>
      <c r="AE703" s="442"/>
      <c r="AF703" s="442"/>
      <c r="AG703" s="442"/>
      <c r="AH703" s="442"/>
      <c r="AI703" s="442"/>
      <c r="AJ703" s="441"/>
      <c r="AK703" s="442"/>
    </row>
    <row r="704" spans="2:37" s="502" customFormat="1" ht="20.100000000000001" customHeight="1">
      <c r="B704" s="396"/>
      <c r="C704" s="442"/>
      <c r="D704" s="442"/>
      <c r="E704" s="442"/>
      <c r="F704" s="442"/>
      <c r="G704" s="442"/>
      <c r="H704" s="663"/>
      <c r="I704" s="663"/>
      <c r="J704" s="663"/>
      <c r="K704" s="663"/>
      <c r="L704" s="663"/>
      <c r="M704" s="442"/>
      <c r="N704" s="442"/>
      <c r="O704" s="442"/>
      <c r="P704" s="442"/>
      <c r="Q704" s="663"/>
      <c r="R704" s="664"/>
      <c r="S704" s="664"/>
      <c r="T704" s="664"/>
      <c r="U704" s="664"/>
      <c r="V704" s="664"/>
      <c r="W704" s="664"/>
      <c r="X704" s="664"/>
      <c r="Y704" s="663"/>
      <c r="Z704" s="663"/>
      <c r="AA704" s="663"/>
      <c r="AB704" s="663"/>
      <c r="AC704" s="442"/>
      <c r="AD704" s="442"/>
      <c r="AE704" s="442"/>
      <c r="AF704" s="442"/>
      <c r="AG704" s="442"/>
      <c r="AH704" s="442"/>
      <c r="AI704" s="442"/>
      <c r="AJ704" s="441"/>
      <c r="AK704" s="442"/>
    </row>
    <row r="705" spans="2:37" s="502" customFormat="1" ht="20.100000000000001" customHeight="1">
      <c r="B705" s="396"/>
      <c r="C705" s="464" t="s">
        <v>1163</v>
      </c>
      <c r="D705" s="396"/>
      <c r="E705" s="546"/>
      <c r="F705" s="546"/>
      <c r="G705" s="546"/>
      <c r="H705" s="396"/>
      <c r="I705" s="396"/>
      <c r="J705" s="396"/>
      <c r="K705" s="396"/>
      <c r="L705" s="546"/>
      <c r="M705" s="633"/>
      <c r="N705" s="633"/>
      <c r="O705" s="633"/>
      <c r="P705" s="633"/>
      <c r="Q705" s="396"/>
      <c r="R705" s="396"/>
      <c r="S705" s="396"/>
      <c r="T705" s="396"/>
      <c r="U705" s="396"/>
      <c r="V705" s="396"/>
      <c r="W705" s="396"/>
      <c r="X705" s="396"/>
      <c r="Y705" s="396"/>
      <c r="Z705" s="396"/>
      <c r="AA705" s="396"/>
      <c r="AB705" s="396"/>
      <c r="AC705" s="396"/>
      <c r="AD705" s="396"/>
      <c r="AE705" s="396"/>
      <c r="AF705" s="396"/>
      <c r="AG705" s="396"/>
      <c r="AH705" s="396"/>
      <c r="AI705" s="396"/>
      <c r="AJ705" s="396"/>
      <c r="AK705" s="396"/>
    </row>
    <row r="706" spans="2:37" s="503" customFormat="1" ht="21.95" customHeight="1">
      <c r="B706" s="42"/>
      <c r="C706" s="614" t="s">
        <v>1164</v>
      </c>
      <c r="D706" s="615"/>
      <c r="E706" s="615"/>
      <c r="F706" s="615"/>
      <c r="G706" s="616"/>
      <c r="H706" s="400" t="s">
        <v>1165</v>
      </c>
      <c r="I706" s="665"/>
      <c r="J706" s="665"/>
      <c r="K706" s="665"/>
      <c r="L706" s="665"/>
      <c r="M706" s="665"/>
      <c r="N706" s="665"/>
      <c r="O706" s="665"/>
      <c r="P706" s="665"/>
      <c r="Q706" s="665"/>
      <c r="R706" s="665"/>
      <c r="S706" s="665"/>
      <c r="T706" s="665"/>
      <c r="U706" s="665"/>
      <c r="V706" s="665"/>
      <c r="W706" s="665"/>
      <c r="X706" s="665"/>
      <c r="Y706" s="665"/>
      <c r="Z706" s="665"/>
      <c r="AA706" s="665"/>
      <c r="AB706" s="665"/>
      <c r="AC706" s="665"/>
      <c r="AD706" s="665"/>
      <c r="AE706" s="665"/>
      <c r="AF706" s="665"/>
      <c r="AG706" s="665"/>
      <c r="AH706" s="665"/>
      <c r="AI706" s="665"/>
      <c r="AJ706" s="665"/>
      <c r="AK706" s="666"/>
    </row>
    <row r="707" spans="2:37" s="503" customFormat="1" ht="21.95" customHeight="1">
      <c r="B707" s="42"/>
      <c r="C707" s="1447"/>
      <c r="D707" s="1448"/>
      <c r="E707" s="1448"/>
      <c r="F707" s="1448"/>
      <c r="G707" s="1448"/>
      <c r="H707" s="1448"/>
      <c r="I707" s="1448"/>
      <c r="J707" s="1448"/>
      <c r="K707" s="1448"/>
      <c r="L707" s="1448"/>
      <c r="M707" s="1448"/>
      <c r="N707" s="1448"/>
      <c r="O707" s="1448"/>
      <c r="P707" s="1448"/>
      <c r="Q707" s="1448"/>
      <c r="R707" s="1448"/>
      <c r="S707" s="1448"/>
      <c r="T707" s="1448"/>
      <c r="U707" s="1448"/>
      <c r="V707" s="1448"/>
      <c r="W707" s="1448"/>
      <c r="X707" s="1448"/>
      <c r="Y707" s="1448"/>
      <c r="Z707" s="1448"/>
      <c r="AA707" s="1448"/>
      <c r="AB707" s="1448"/>
      <c r="AC707" s="1448"/>
      <c r="AD707" s="1448"/>
      <c r="AE707" s="1448"/>
      <c r="AF707" s="1448"/>
      <c r="AG707" s="1448"/>
      <c r="AH707" s="1448"/>
      <c r="AI707" s="1448"/>
      <c r="AJ707" s="1448"/>
      <c r="AK707" s="1449"/>
    </row>
    <row r="708" spans="2:37" s="502" customFormat="1" ht="20.100000000000001" customHeight="1">
      <c r="B708" s="396"/>
      <c r="C708" s="1450"/>
      <c r="D708" s="1451"/>
      <c r="E708" s="1451"/>
      <c r="F708" s="1451"/>
      <c r="G708" s="1451"/>
      <c r="H708" s="1451"/>
      <c r="I708" s="1451"/>
      <c r="J708" s="1451"/>
      <c r="K708" s="1451"/>
      <c r="L708" s="1451"/>
      <c r="M708" s="1451"/>
      <c r="N708" s="1451"/>
      <c r="O708" s="1451"/>
      <c r="P708" s="1451"/>
      <c r="Q708" s="1451"/>
      <c r="R708" s="1451"/>
      <c r="S708" s="1451"/>
      <c r="T708" s="1451"/>
      <c r="U708" s="1451"/>
      <c r="V708" s="1451"/>
      <c r="W708" s="1451"/>
      <c r="X708" s="1451"/>
      <c r="Y708" s="1451"/>
      <c r="Z708" s="1451"/>
      <c r="AA708" s="1451"/>
      <c r="AB708" s="1451"/>
      <c r="AC708" s="1451"/>
      <c r="AD708" s="1451"/>
      <c r="AE708" s="1451"/>
      <c r="AF708" s="1451"/>
      <c r="AG708" s="1451"/>
      <c r="AH708" s="1451"/>
      <c r="AI708" s="1451"/>
      <c r="AJ708" s="1451"/>
      <c r="AK708" s="1452"/>
    </row>
    <row r="709" spans="2:37" s="502" customFormat="1" ht="20.100000000000001" customHeight="1">
      <c r="B709" s="396"/>
      <c r="C709" s="396"/>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96"/>
      <c r="AE709" s="396"/>
      <c r="AF709" s="396"/>
      <c r="AG709" s="396"/>
      <c r="AH709" s="396"/>
      <c r="AI709" s="396"/>
      <c r="AJ709" s="396"/>
      <c r="AK709" s="396"/>
    </row>
    <row r="710" spans="2:37" s="502" customFormat="1" ht="20.100000000000001" customHeight="1">
      <c r="B710" s="396"/>
      <c r="C710" s="464" t="s">
        <v>1166</v>
      </c>
      <c r="D710" s="396"/>
      <c r="E710" s="546"/>
      <c r="F710" s="546"/>
      <c r="G710" s="546"/>
      <c r="H710" s="396"/>
      <c r="I710" s="396"/>
      <c r="J710" s="396"/>
      <c r="K710" s="396"/>
      <c r="L710" s="546"/>
      <c r="M710" s="633"/>
      <c r="N710" s="633"/>
      <c r="O710" s="633"/>
      <c r="P710" s="633"/>
      <c r="Q710" s="396"/>
      <c r="R710" s="396"/>
      <c r="S710" s="396"/>
      <c r="T710" s="396"/>
      <c r="U710" s="396"/>
      <c r="V710" s="396"/>
      <c r="W710" s="396"/>
      <c r="X710" s="396"/>
      <c r="Y710" s="396"/>
      <c r="Z710" s="396"/>
      <c r="AA710" s="396"/>
      <c r="AB710" s="396"/>
      <c r="AC710" s="396"/>
      <c r="AD710" s="396"/>
      <c r="AE710" s="396"/>
      <c r="AF710" s="396"/>
      <c r="AG710" s="396"/>
      <c r="AH710" s="396"/>
      <c r="AI710" s="396"/>
      <c r="AJ710" s="396"/>
      <c r="AK710" s="396"/>
    </row>
    <row r="711" spans="2:37" s="503" customFormat="1" ht="21.95" customHeight="1">
      <c r="B711" s="42"/>
      <c r="C711" s="614" t="s">
        <v>1167</v>
      </c>
      <c r="D711" s="615"/>
      <c r="E711" s="615"/>
      <c r="F711" s="615"/>
      <c r="G711" s="615"/>
      <c r="H711" s="616"/>
      <c r="I711" s="400" t="s">
        <v>1165</v>
      </c>
      <c r="J711" s="665"/>
      <c r="K711" s="665"/>
      <c r="L711" s="665"/>
      <c r="M711" s="665"/>
      <c r="N711" s="665"/>
      <c r="O711" s="665"/>
      <c r="P711" s="665"/>
      <c r="Q711" s="665"/>
      <c r="R711" s="665"/>
      <c r="S711" s="665"/>
      <c r="T711" s="665"/>
      <c r="U711" s="665"/>
      <c r="V711" s="665"/>
      <c r="W711" s="665"/>
      <c r="X711" s="665"/>
      <c r="Y711" s="665"/>
      <c r="Z711" s="665"/>
      <c r="AA711" s="665"/>
      <c r="AB711" s="665"/>
      <c r="AC711" s="665"/>
      <c r="AD711" s="665"/>
      <c r="AE711" s="665"/>
      <c r="AF711" s="665"/>
      <c r="AG711" s="665"/>
      <c r="AH711" s="665"/>
      <c r="AI711" s="665"/>
      <c r="AJ711" s="665"/>
      <c r="AK711" s="666"/>
    </row>
    <row r="712" spans="2:37" s="503" customFormat="1" ht="21.95" customHeight="1">
      <c r="B712" s="42"/>
      <c r="C712" s="1447"/>
      <c r="D712" s="1448"/>
      <c r="E712" s="1448"/>
      <c r="F712" s="1448"/>
      <c r="G712" s="1448"/>
      <c r="H712" s="1448"/>
      <c r="I712" s="1448"/>
      <c r="J712" s="1448"/>
      <c r="K712" s="1448"/>
      <c r="L712" s="1448"/>
      <c r="M712" s="1448"/>
      <c r="N712" s="1448"/>
      <c r="O712" s="1448"/>
      <c r="P712" s="1448"/>
      <c r="Q712" s="1448"/>
      <c r="R712" s="1448"/>
      <c r="S712" s="1448"/>
      <c r="T712" s="1448"/>
      <c r="U712" s="1448"/>
      <c r="V712" s="1448"/>
      <c r="W712" s="1448"/>
      <c r="X712" s="1448"/>
      <c r="Y712" s="1448"/>
      <c r="Z712" s="1448"/>
      <c r="AA712" s="1448"/>
      <c r="AB712" s="1448"/>
      <c r="AC712" s="1448"/>
      <c r="AD712" s="1448"/>
      <c r="AE712" s="1448"/>
      <c r="AF712" s="1448"/>
      <c r="AG712" s="1448"/>
      <c r="AH712" s="1448"/>
      <c r="AI712" s="1448"/>
      <c r="AJ712" s="1448"/>
      <c r="AK712" s="1449"/>
    </row>
    <row r="713" spans="2:37" s="502" customFormat="1" ht="20.100000000000001" customHeight="1">
      <c r="B713" s="396"/>
      <c r="C713" s="1450"/>
      <c r="D713" s="1451"/>
      <c r="E713" s="1451"/>
      <c r="F713" s="1451"/>
      <c r="G713" s="1451"/>
      <c r="H713" s="1451"/>
      <c r="I713" s="1451"/>
      <c r="J713" s="1451"/>
      <c r="K713" s="1451"/>
      <c r="L713" s="1451"/>
      <c r="M713" s="1451"/>
      <c r="N713" s="1451"/>
      <c r="O713" s="1451"/>
      <c r="P713" s="1451"/>
      <c r="Q713" s="1451"/>
      <c r="R713" s="1451"/>
      <c r="S713" s="1451"/>
      <c r="T713" s="1451"/>
      <c r="U713" s="1451"/>
      <c r="V713" s="1451"/>
      <c r="W713" s="1451"/>
      <c r="X713" s="1451"/>
      <c r="Y713" s="1451"/>
      <c r="Z713" s="1451"/>
      <c r="AA713" s="1451"/>
      <c r="AB713" s="1451"/>
      <c r="AC713" s="1451"/>
      <c r="AD713" s="1451"/>
      <c r="AE713" s="1451"/>
      <c r="AF713" s="1451"/>
      <c r="AG713" s="1451"/>
      <c r="AH713" s="1451"/>
      <c r="AI713" s="1451"/>
      <c r="AJ713" s="1451"/>
      <c r="AK713" s="1452"/>
    </row>
    <row r="714" spans="2:37" s="502" customFormat="1" ht="20.100000000000001" customHeight="1">
      <c r="B714" s="396"/>
      <c r="C714" s="396"/>
      <c r="D714" s="396"/>
      <c r="E714" s="396"/>
      <c r="F714" s="396"/>
      <c r="G714" s="396"/>
      <c r="H714" s="396"/>
      <c r="I714" s="396"/>
      <c r="J714" s="396"/>
      <c r="K714" s="396"/>
      <c r="L714" s="396"/>
      <c r="M714" s="396"/>
      <c r="N714" s="396"/>
      <c r="O714" s="396"/>
      <c r="P714" s="396"/>
      <c r="Q714" s="396"/>
      <c r="R714" s="396"/>
      <c r="S714" s="396"/>
      <c r="T714" s="396"/>
      <c r="U714" s="396"/>
      <c r="V714" s="396"/>
      <c r="W714" s="396"/>
      <c r="X714" s="396"/>
      <c r="Y714" s="396"/>
      <c r="Z714" s="396"/>
      <c r="AA714" s="396"/>
      <c r="AB714" s="396"/>
      <c r="AC714" s="396"/>
      <c r="AD714" s="396"/>
      <c r="AE714" s="396"/>
      <c r="AF714" s="396"/>
      <c r="AG714" s="396"/>
      <c r="AH714" s="396"/>
      <c r="AI714" s="396"/>
      <c r="AJ714" s="396"/>
      <c r="AK714" s="396"/>
    </row>
    <row r="715" spans="2:37" s="502" customFormat="1" ht="20.100000000000001" customHeight="1">
      <c r="B715" s="396"/>
      <c r="C715" s="396" t="s">
        <v>1016</v>
      </c>
      <c r="D715" s="396"/>
      <c r="E715" s="396"/>
      <c r="F715" s="396"/>
      <c r="G715" s="396"/>
      <c r="H715" s="396"/>
      <c r="I715" s="396"/>
      <c r="J715" s="396"/>
      <c r="K715" s="396"/>
      <c r="L715" s="396"/>
      <c r="M715" s="396"/>
      <c r="N715" s="396"/>
      <c r="O715" s="396"/>
      <c r="P715" s="396"/>
      <c r="Q715" s="396"/>
      <c r="R715" s="396"/>
      <c r="S715" s="396"/>
      <c r="T715" s="396"/>
      <c r="U715" s="396"/>
      <c r="V715" s="396"/>
      <c r="W715" s="396"/>
      <c r="X715" s="396"/>
      <c r="Y715" s="396"/>
      <c r="Z715" s="396"/>
      <c r="AA715" s="396"/>
      <c r="AB715" s="396"/>
      <c r="AC715" s="396"/>
      <c r="AD715" s="396"/>
      <c r="AE715" s="396"/>
      <c r="AF715" s="396"/>
      <c r="AG715" s="396"/>
      <c r="AH715" s="396"/>
      <c r="AI715" s="396"/>
      <c r="AJ715" s="396"/>
      <c r="AK715" s="396"/>
    </row>
    <row r="716" spans="2:37" s="502" customFormat="1" ht="20.100000000000001" customHeight="1">
      <c r="B716" s="396"/>
      <c r="C716" s="396"/>
      <c r="D716" s="396" t="s">
        <v>1168</v>
      </c>
      <c r="E716" s="396"/>
      <c r="F716" s="396"/>
      <c r="G716" s="396"/>
      <c r="H716" s="396"/>
      <c r="I716" s="396"/>
      <c r="J716" s="396"/>
      <c r="K716" s="396"/>
      <c r="L716" s="396"/>
      <c r="M716" s="396"/>
      <c r="N716" s="396"/>
      <c r="O716" s="396"/>
      <c r="P716" s="396"/>
      <c r="Q716" s="396"/>
      <c r="R716" s="396"/>
      <c r="S716" s="396"/>
      <c r="T716" s="396"/>
      <c r="U716" s="396"/>
      <c r="V716" s="396"/>
      <c r="W716" s="396"/>
      <c r="X716" s="396"/>
      <c r="Y716" s="396"/>
      <c r="Z716" s="396"/>
      <c r="AA716" s="396"/>
      <c r="AB716" s="396"/>
      <c r="AC716" s="396"/>
      <c r="AD716" s="396"/>
      <c r="AE716" s="471" t="s">
        <v>1065</v>
      </c>
      <c r="AF716" s="774" t="s">
        <v>974</v>
      </c>
      <c r="AG716" s="774"/>
      <c r="AH716" s="774"/>
      <c r="AI716" s="774"/>
      <c r="AJ716" s="774"/>
      <c r="AK716" s="471" t="s">
        <v>1066</v>
      </c>
    </row>
    <row r="717" spans="2:37" s="502" customFormat="1" ht="20.100000000000001" customHeight="1">
      <c r="B717" s="396"/>
      <c r="C717" s="396"/>
      <c r="D717" s="396"/>
      <c r="E717" s="396" t="s">
        <v>1169</v>
      </c>
      <c r="F717" s="396"/>
      <c r="G717" s="396"/>
      <c r="H717" s="396"/>
      <c r="I717" s="396"/>
      <c r="J717" s="396"/>
      <c r="K717" s="396"/>
      <c r="L717" s="396"/>
      <c r="M717" s="396"/>
      <c r="N717" s="396"/>
      <c r="O717" s="396"/>
      <c r="P717" s="396"/>
      <c r="Q717" s="396"/>
      <c r="R717" s="396"/>
      <c r="S717" s="396"/>
      <c r="T717" s="396"/>
      <c r="U717" s="396"/>
      <c r="V717" s="396"/>
      <c r="W717" s="396"/>
      <c r="X717" s="396"/>
      <c r="Y717" s="396"/>
      <c r="Z717" s="42"/>
      <c r="AA717" s="42"/>
      <c r="AB717" s="42"/>
      <c r="AC717" s="42"/>
      <c r="AD717" s="42"/>
      <c r="AE717" s="42"/>
      <c r="AF717" s="42"/>
      <c r="AG717" s="42"/>
      <c r="AH717" s="42"/>
      <c r="AI717" s="42"/>
      <c r="AJ717" s="42"/>
      <c r="AK717" s="396"/>
    </row>
    <row r="718" spans="2:37" s="503" customFormat="1" ht="20.100000000000001" customHeight="1">
      <c r="B718" s="396"/>
      <c r="C718" s="396"/>
      <c r="D718" s="396"/>
      <c r="E718" s="396"/>
      <c r="F718" s="396" t="s">
        <v>1170</v>
      </c>
      <c r="G718" s="396"/>
      <c r="H718" s="396"/>
      <c r="I718" s="396"/>
      <c r="J718" s="396"/>
      <c r="K718" s="396"/>
      <c r="L718" s="396"/>
      <c r="M718" s="396"/>
      <c r="N718" s="396"/>
      <c r="O718" s="396"/>
      <c r="P718" s="546" t="s">
        <v>1065</v>
      </c>
      <c r="Q718" s="774" t="s">
        <v>1097</v>
      </c>
      <c r="R718" s="774"/>
      <c r="S718" s="774"/>
      <c r="T718" s="546" t="s">
        <v>1066</v>
      </c>
      <c r="U718" s="612"/>
      <c r="V718" s="396"/>
      <c r="W718" s="396" t="s">
        <v>1171</v>
      </c>
      <c r="X718" s="396"/>
      <c r="Y718" s="396"/>
      <c r="Z718" s="396"/>
      <c r="AA718" s="396"/>
      <c r="AB718" s="396"/>
      <c r="AC718" s="396"/>
      <c r="AD718" s="396"/>
      <c r="AE718" s="546" t="s">
        <v>1065</v>
      </c>
      <c r="AF718" s="774" t="s">
        <v>1097</v>
      </c>
      <c r="AG718" s="774"/>
      <c r="AH718" s="774"/>
      <c r="AI718" s="546" t="s">
        <v>1066</v>
      </c>
      <c r="AJ718" s="396"/>
      <c r="AK718" s="396"/>
    </row>
    <row r="719" spans="2:37" s="503" customFormat="1" ht="20.100000000000001" customHeight="1">
      <c r="B719" s="442"/>
      <c r="C719" s="42"/>
      <c r="D719" s="396" t="s">
        <v>1172</v>
      </c>
      <c r="E719" s="396"/>
      <c r="F719" s="396"/>
      <c r="G719" s="42"/>
      <c r="H719" s="42"/>
      <c r="I719" s="42"/>
      <c r="J719" s="42"/>
      <c r="K719" s="42"/>
      <c r="L719" s="42"/>
      <c r="M719" s="42"/>
      <c r="N719" s="42"/>
      <c r="O719" s="42"/>
      <c r="P719" s="42"/>
      <c r="Q719" s="42"/>
      <c r="R719" s="42"/>
      <c r="S719" s="42"/>
      <c r="T719" s="42"/>
      <c r="U719" s="42"/>
      <c r="V719" s="42"/>
      <c r="W719" s="42"/>
      <c r="X719" s="42"/>
      <c r="Y719" s="42"/>
      <c r="Z719" s="42"/>
      <c r="AA719" s="42"/>
      <c r="AB719" s="42"/>
      <c r="AC719" s="42"/>
      <c r="AD719" s="42"/>
      <c r="AE719" s="471" t="s">
        <v>1065</v>
      </c>
      <c r="AF719" s="774" t="s">
        <v>974</v>
      </c>
      <c r="AG719" s="774"/>
      <c r="AH719" s="774"/>
      <c r="AI719" s="774"/>
      <c r="AJ719" s="774"/>
      <c r="AK719" s="471" t="s">
        <v>1066</v>
      </c>
    </row>
    <row r="720" spans="2:37" s="503" customFormat="1" ht="20.100000000000001" customHeight="1">
      <c r="B720" s="442"/>
      <c r="C720" s="442"/>
      <c r="D720" s="396" t="s">
        <v>1173</v>
      </c>
      <c r="E720" s="396"/>
      <c r="F720" s="396"/>
      <c r="G720" s="42"/>
      <c r="H720" s="42"/>
      <c r="I720" s="42"/>
      <c r="J720" s="42"/>
      <c r="K720" s="42"/>
      <c r="L720" s="42"/>
      <c r="M720" s="42"/>
      <c r="N720" s="42"/>
      <c r="O720" s="42"/>
      <c r="P720" s="42"/>
      <c r="Q720" s="42"/>
      <c r="R720" s="42"/>
      <c r="S720" s="42"/>
      <c r="T720" s="42"/>
      <c r="U720" s="42"/>
      <c r="V720" s="42"/>
      <c r="W720" s="42"/>
      <c r="X720" s="42"/>
      <c r="Y720" s="42"/>
      <c r="Z720" s="42"/>
      <c r="AA720" s="42"/>
      <c r="AB720" s="42"/>
      <c r="AC720" s="42"/>
      <c r="AD720" s="42"/>
      <c r="AE720" s="471" t="s">
        <v>1065</v>
      </c>
      <c r="AF720" s="774" t="s">
        <v>974</v>
      </c>
      <c r="AG720" s="774"/>
      <c r="AH720" s="774"/>
      <c r="AI720" s="774"/>
      <c r="AJ720" s="774"/>
      <c r="AK720" s="471" t="s">
        <v>1066</v>
      </c>
    </row>
    <row r="721" spans="2:66" s="503" customFormat="1" ht="20.100000000000001" customHeight="1">
      <c r="B721" s="442"/>
      <c r="C721" s="442"/>
      <c r="D721" s="442" t="s">
        <v>1263</v>
      </c>
      <c r="E721" s="442"/>
      <c r="F721" s="442"/>
      <c r="G721" s="442"/>
      <c r="H721" s="442"/>
      <c r="I721" s="442"/>
      <c r="J721" s="442"/>
      <c r="K721" s="442"/>
      <c r="L721" s="442"/>
      <c r="M721" s="442"/>
      <c r="N721" s="442"/>
      <c r="O721" s="442"/>
      <c r="P721" s="442"/>
      <c r="Q721" s="442"/>
      <c r="R721" s="442"/>
      <c r="S721" s="442"/>
      <c r="T721" s="442"/>
      <c r="U721" s="442"/>
      <c r="V721" s="442"/>
      <c r="W721" s="442"/>
      <c r="X721" s="442"/>
      <c r="Y721" s="442"/>
      <c r="Z721" s="442"/>
      <c r="AA721" s="442"/>
      <c r="AB721" s="442"/>
      <c r="AC721" s="442"/>
      <c r="AD721" s="442"/>
      <c r="AE721" s="471" t="s">
        <v>1065</v>
      </c>
      <c r="AF721" s="774" t="s">
        <v>974</v>
      </c>
      <c r="AG721" s="774"/>
      <c r="AH721" s="774"/>
      <c r="AI721" s="774"/>
      <c r="AJ721" s="774"/>
      <c r="AK721" s="471" t="s">
        <v>1066</v>
      </c>
    </row>
    <row r="722" spans="2:66" s="502" customFormat="1" ht="20.100000000000001" customHeight="1">
      <c r="B722" s="396"/>
      <c r="C722" s="442"/>
      <c r="D722" s="396" t="s">
        <v>1264</v>
      </c>
      <c r="E722" s="396"/>
      <c r="F722" s="396"/>
      <c r="G722" s="42"/>
      <c r="H722" s="42"/>
      <c r="I722" s="42"/>
      <c r="J722" s="42"/>
      <c r="K722" s="42"/>
      <c r="L722" s="42"/>
      <c r="M722" s="42"/>
      <c r="N722" s="42"/>
      <c r="O722" s="42"/>
      <c r="P722" s="42"/>
      <c r="Q722" s="42"/>
      <c r="R722" s="42"/>
      <c r="S722" s="42"/>
      <c r="T722" s="42"/>
      <c r="U722" s="42"/>
      <c r="V722" s="42"/>
      <c r="W722" s="42"/>
      <c r="X722" s="42"/>
      <c r="Y722" s="42"/>
      <c r="Z722" s="42"/>
      <c r="AA722" s="42"/>
      <c r="AB722" s="42"/>
      <c r="AC722" s="42"/>
      <c r="AD722" s="42"/>
      <c r="AE722" s="471" t="s">
        <v>1065</v>
      </c>
      <c r="AF722" s="774" t="s">
        <v>974</v>
      </c>
      <c r="AG722" s="774"/>
      <c r="AH722" s="774"/>
      <c r="AI722" s="774"/>
      <c r="AJ722" s="774"/>
      <c r="AK722" s="471" t="s">
        <v>1066</v>
      </c>
    </row>
    <row r="723" spans="2:66" s="501" customFormat="1" ht="20.100000000000001" customHeight="1">
      <c r="B723" s="464"/>
      <c r="C723" s="396"/>
      <c r="D723" s="396"/>
      <c r="E723" s="396"/>
      <c r="F723" s="396"/>
      <c r="G723" s="396"/>
      <c r="H723" s="396"/>
      <c r="I723" s="396"/>
      <c r="J723" s="396"/>
      <c r="K723" s="396"/>
      <c r="L723" s="396"/>
      <c r="M723" s="396"/>
      <c r="N723" s="396"/>
      <c r="O723" s="396"/>
      <c r="P723" s="396"/>
      <c r="Q723" s="396"/>
      <c r="R723" s="396"/>
      <c r="S723" s="396"/>
      <c r="T723" s="396"/>
      <c r="U723" s="396"/>
      <c r="V723" s="396"/>
      <c r="W723" s="396"/>
      <c r="X723" s="396"/>
      <c r="Y723" s="396"/>
      <c r="Z723" s="396"/>
      <c r="AA723" s="396"/>
      <c r="AB723" s="396"/>
      <c r="AC723" s="396"/>
      <c r="AD723" s="396"/>
      <c r="AE723" s="396"/>
      <c r="AF723" s="396"/>
      <c r="AG723" s="396"/>
      <c r="AH723" s="396"/>
      <c r="AI723" s="396"/>
      <c r="AJ723" s="396"/>
      <c r="AK723" s="396"/>
    </row>
    <row r="724" spans="2:66" s="502" customFormat="1" ht="20.100000000000001" customHeight="1">
      <c r="B724" s="396"/>
      <c r="C724" s="464" t="s">
        <v>1174</v>
      </c>
      <c r="D724" s="464"/>
      <c r="E724" s="464"/>
      <c r="F724" s="464"/>
      <c r="G724" s="464"/>
      <c r="H724" s="464"/>
      <c r="I724" s="464"/>
      <c r="J724" s="464"/>
      <c r="K724" s="464"/>
      <c r="L724" s="464"/>
      <c r="M724" s="464"/>
      <c r="N724" s="464"/>
      <c r="O724" s="464"/>
      <c r="P724" s="464"/>
      <c r="Q724" s="464"/>
      <c r="R724" s="464"/>
      <c r="S724" s="464"/>
      <c r="T724" s="464"/>
      <c r="U724" s="464"/>
      <c r="V724" s="464"/>
      <c r="W724" s="464"/>
      <c r="X724" s="464"/>
      <c r="Y724" s="464"/>
      <c r="Z724" s="464"/>
      <c r="AA724" s="464"/>
      <c r="AB724" s="464"/>
      <c r="AC724" s="464"/>
      <c r="AD724" s="464"/>
      <c r="AE724" s="464"/>
      <c r="AF724" s="464"/>
      <c r="AG724" s="464"/>
      <c r="AH724" s="464"/>
      <c r="AI724" s="464"/>
      <c r="AJ724" s="464"/>
      <c r="AK724" s="464"/>
    </row>
    <row r="725" spans="2:66" s="550" customFormat="1" ht="15" customHeight="1">
      <c r="B725" s="42"/>
      <c r="C725" s="612"/>
      <c r="D725" s="1463" t="s">
        <v>1265</v>
      </c>
      <c r="E725" s="1463"/>
      <c r="F725" s="1463"/>
      <c r="G725" s="1463"/>
      <c r="H725" s="1463"/>
      <c r="I725" s="1463"/>
      <c r="J725" s="1463"/>
      <c r="K725" s="1463"/>
      <c r="L725" s="1463"/>
      <c r="M725" s="1463"/>
      <c r="N725" s="1463"/>
      <c r="O725" s="1463"/>
      <c r="P725" s="1463"/>
      <c r="Q725" s="1463"/>
      <c r="R725" s="1463"/>
      <c r="S725" s="1463"/>
      <c r="T725" s="1463"/>
      <c r="U725" s="1463"/>
      <c r="V725" s="1463"/>
      <c r="W725" s="1463"/>
      <c r="X725" s="1463"/>
      <c r="Y725" s="1463"/>
      <c r="Z725" s="1463"/>
      <c r="AA725" s="1463"/>
      <c r="AB725" s="1463"/>
      <c r="AC725" s="1463"/>
      <c r="AD725" s="1463"/>
      <c r="AE725" s="1463"/>
      <c r="AF725" s="4"/>
      <c r="AG725" s="600" t="s">
        <v>973</v>
      </c>
      <c r="AH725" s="634" t="s">
        <v>361</v>
      </c>
      <c r="AI725" s="634"/>
      <c r="AJ725" s="634"/>
      <c r="AK725" s="600" t="s">
        <v>975</v>
      </c>
      <c r="AM725" s="548"/>
      <c r="AN725" s="548"/>
      <c r="AO725" s="548"/>
      <c r="AP725" s="548"/>
      <c r="AQ725" s="548"/>
      <c r="AR725" s="548"/>
      <c r="AS725" s="548"/>
      <c r="AT725" s="548"/>
      <c r="AU725" s="548"/>
      <c r="AV725" s="548"/>
      <c r="AW725" s="548"/>
      <c r="AX725" s="548"/>
      <c r="AY725" s="548"/>
      <c r="AZ725" s="548"/>
      <c r="BA725" s="548"/>
      <c r="BB725" s="548"/>
      <c r="BC725" s="548"/>
      <c r="BD725" s="548"/>
      <c r="BE725" s="548"/>
      <c r="BF725" s="548"/>
      <c r="BG725" s="548"/>
      <c r="BH725" s="548"/>
      <c r="BI725" s="548"/>
      <c r="BJ725" s="548"/>
      <c r="BK725" s="548"/>
      <c r="BL725" s="548"/>
      <c r="BM725" s="548"/>
      <c r="BN725" s="551"/>
    </row>
    <row r="726" spans="2:66" s="500" customFormat="1" ht="14.1" customHeight="1">
      <c r="B726" s="442"/>
      <c r="C726" s="442" t="s">
        <v>1311</v>
      </c>
      <c r="D726" s="600"/>
      <c r="E726" s="600"/>
      <c r="F726" s="600"/>
      <c r="G726" s="600"/>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442"/>
      <c r="AE726" s="442"/>
      <c r="AF726" s="442"/>
      <c r="AG726" s="442"/>
      <c r="AH726" s="442"/>
      <c r="AI726" s="442"/>
      <c r="AJ726" s="442"/>
      <c r="AK726" s="442"/>
      <c r="AM726" s="548"/>
      <c r="AN726" s="548"/>
      <c r="AO726" s="548"/>
      <c r="AP726" s="548"/>
      <c r="AQ726" s="548"/>
      <c r="AR726" s="548"/>
      <c r="AS726" s="548"/>
      <c r="AT726" s="548"/>
      <c r="AU726" s="548"/>
      <c r="AV726" s="548"/>
      <c r="AW726" s="548"/>
      <c r="AX726" s="548"/>
      <c r="AY726" s="548"/>
      <c r="AZ726" s="548"/>
      <c r="BA726" s="548"/>
      <c r="BB726" s="548"/>
      <c r="BC726" s="548"/>
      <c r="BD726" s="548"/>
      <c r="BE726" s="548"/>
      <c r="BF726" s="548"/>
      <c r="BG726" s="548"/>
      <c r="BH726" s="548"/>
      <c r="BI726" s="548"/>
      <c r="BJ726" s="548"/>
      <c r="BK726" s="548"/>
      <c r="BL726" s="548"/>
      <c r="BM726" s="548"/>
    </row>
    <row r="727" spans="2:66" s="396" customFormat="1" ht="39.75" customHeight="1">
      <c r="B727" s="635"/>
      <c r="C727" s="1395"/>
      <c r="D727" s="1395"/>
      <c r="E727" s="1395"/>
      <c r="F727" s="1395"/>
      <c r="G727" s="1395"/>
      <c r="H727" s="1395"/>
      <c r="I727" s="1395"/>
      <c r="J727" s="1395"/>
      <c r="K727" s="1395"/>
      <c r="L727" s="1395"/>
      <c r="M727" s="1395"/>
      <c r="N727" s="1395"/>
      <c r="O727" s="1395"/>
      <c r="P727" s="1395"/>
      <c r="Q727" s="1395"/>
      <c r="R727" s="1395"/>
      <c r="S727" s="1395"/>
      <c r="T727" s="1395"/>
      <c r="U727" s="1395"/>
      <c r="V727" s="1395"/>
      <c r="W727" s="1395"/>
      <c r="X727" s="1395"/>
      <c r="Y727" s="1395"/>
      <c r="Z727" s="1395"/>
      <c r="AA727" s="1395"/>
      <c r="AB727" s="1395"/>
      <c r="AC727" s="1395"/>
      <c r="AD727" s="1395"/>
      <c r="AE727" s="1395"/>
      <c r="AF727" s="1395"/>
      <c r="AG727" s="1395"/>
      <c r="AH727" s="1395"/>
      <c r="AI727" s="1395"/>
      <c r="AJ727" s="1395"/>
      <c r="AK727" s="1395"/>
      <c r="AM727" s="492"/>
      <c r="AN727" s="492"/>
      <c r="AO727" s="492"/>
      <c r="AP727" s="492"/>
      <c r="AQ727" s="492"/>
      <c r="AR727" s="492"/>
      <c r="AS727" s="492"/>
      <c r="AT727" s="492"/>
      <c r="AU727" s="492"/>
      <c r="AV727" s="492"/>
      <c r="AW727" s="492"/>
      <c r="AX727" s="492"/>
      <c r="AY727" s="492"/>
      <c r="AZ727" s="492"/>
      <c r="BA727" s="492"/>
      <c r="BB727" s="492"/>
      <c r="BC727" s="492"/>
      <c r="BD727" s="492"/>
      <c r="BE727" s="492"/>
      <c r="BF727" s="492"/>
      <c r="BG727" s="492"/>
      <c r="BH727" s="492"/>
      <c r="BI727" s="492"/>
      <c r="BJ727" s="492"/>
      <c r="BK727" s="492"/>
      <c r="BL727" s="492"/>
      <c r="BM727" s="492"/>
      <c r="BN727" s="474"/>
    </row>
    <row r="728" spans="2:66" s="501" customFormat="1" ht="20.100000000000001" customHeight="1">
      <c r="B728" s="464"/>
      <c r="C728" s="42"/>
      <c r="D728" s="42"/>
      <c r="E728" s="42"/>
      <c r="F728" s="42"/>
      <c r="G728" s="42"/>
      <c r="H728" s="42"/>
      <c r="I728" s="42"/>
      <c r="J728" s="42"/>
      <c r="K728" s="42"/>
      <c r="L728" s="42"/>
      <c r="M728" s="42"/>
      <c r="N728" s="42"/>
      <c r="O728" s="42"/>
      <c r="P728" s="42"/>
      <c r="Q728" s="42"/>
      <c r="R728" s="42"/>
      <c r="S728" s="42"/>
      <c r="T728" s="42"/>
      <c r="U728" s="42"/>
      <c r="V728" s="42"/>
      <c r="W728" s="42"/>
      <c r="X728" s="42"/>
      <c r="Y728" s="42"/>
      <c r="Z728" s="42"/>
      <c r="AA728" s="42"/>
      <c r="AB728" s="42"/>
      <c r="AC728" s="42"/>
      <c r="AD728" s="42"/>
      <c r="AE728" s="42"/>
      <c r="AF728" s="42"/>
      <c r="AG728" s="42"/>
      <c r="AH728" s="42"/>
      <c r="AI728" s="42"/>
      <c r="AJ728" s="42"/>
      <c r="AK728" s="42"/>
    </row>
    <row r="729" spans="2:66" s="502" customFormat="1" ht="20.100000000000001" customHeight="1">
      <c r="B729" s="396"/>
      <c r="C729" s="464" t="s">
        <v>1175</v>
      </c>
      <c r="D729" s="464"/>
      <c r="E729" s="464"/>
      <c r="F729" s="464"/>
      <c r="G729" s="464"/>
      <c r="H729" s="464"/>
      <c r="I729" s="464"/>
      <c r="J729" s="464"/>
      <c r="K729" s="464"/>
      <c r="L729" s="464"/>
      <c r="M729" s="464"/>
      <c r="N729" s="464"/>
      <c r="O729" s="464"/>
      <c r="P729" s="464"/>
      <c r="Q729" s="464"/>
      <c r="R729" s="464"/>
      <c r="S729" s="464"/>
      <c r="T729" s="464"/>
      <c r="U729" s="464"/>
      <c r="V729" s="464"/>
      <c r="W729" s="464"/>
      <c r="X729" s="464"/>
      <c r="Y729" s="464"/>
      <c r="Z729" s="464"/>
      <c r="AA729" s="464"/>
      <c r="AB729" s="464"/>
      <c r="AC729" s="464"/>
      <c r="AD729" s="464"/>
      <c r="AE729" s="464"/>
      <c r="AF729" s="464"/>
      <c r="AG729" s="464"/>
      <c r="AH729" s="464"/>
      <c r="AI729" s="464"/>
      <c r="AJ729" s="464"/>
      <c r="AK729" s="464"/>
    </row>
    <row r="730" spans="2:66" s="502" customFormat="1" ht="20.100000000000001" customHeight="1">
      <c r="B730" s="396"/>
      <c r="C730" s="614" t="s">
        <v>1139</v>
      </c>
      <c r="D730" s="615"/>
      <c r="E730" s="615"/>
      <c r="F730" s="616"/>
      <c r="G730" s="614" t="s">
        <v>1176</v>
      </c>
      <c r="H730" s="615"/>
      <c r="I730" s="615"/>
      <c r="J730" s="615"/>
      <c r="K730" s="615"/>
      <c r="L730" s="615"/>
      <c r="M730" s="616"/>
      <c r="N730" s="614" t="s">
        <v>1177</v>
      </c>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6"/>
    </row>
    <row r="731" spans="2:66" s="502" customFormat="1" ht="20.100000000000001" customHeight="1">
      <c r="B731" s="396"/>
      <c r="C731" s="1435" t="s">
        <v>1094</v>
      </c>
      <c r="D731" s="1436"/>
      <c r="E731" s="1436"/>
      <c r="F731" s="1437" t="s">
        <v>1095</v>
      </c>
      <c r="G731" s="1064" t="s">
        <v>1112</v>
      </c>
      <c r="H731" s="1436" t="s">
        <v>610</v>
      </c>
      <c r="I731" s="1436"/>
      <c r="J731" s="1436"/>
      <c r="K731" s="1436" t="s">
        <v>1143</v>
      </c>
      <c r="L731" s="1436"/>
      <c r="M731" s="1066" t="s">
        <v>1114</v>
      </c>
      <c r="N731" s="1457"/>
      <c r="O731" s="1458"/>
      <c r="P731" s="1458"/>
      <c r="Q731" s="1458"/>
      <c r="R731" s="1458"/>
      <c r="S731" s="1458"/>
      <c r="T731" s="1458"/>
      <c r="U731" s="1458"/>
      <c r="V731" s="1458"/>
      <c r="W731" s="1458"/>
      <c r="X731" s="1458"/>
      <c r="Y731" s="1458"/>
      <c r="Z731" s="1458"/>
      <c r="AA731" s="1458"/>
      <c r="AB731" s="1458"/>
      <c r="AC731" s="1458"/>
      <c r="AD731" s="1458"/>
      <c r="AE731" s="1458"/>
      <c r="AF731" s="1458"/>
      <c r="AG731" s="1458"/>
      <c r="AH731" s="1458"/>
      <c r="AI731" s="1458"/>
      <c r="AJ731" s="1458"/>
      <c r="AK731" s="1459"/>
    </row>
    <row r="732" spans="2:66" s="502" customFormat="1" ht="20.100000000000001" customHeight="1">
      <c r="B732" s="396"/>
      <c r="C732" s="1453"/>
      <c r="D732" s="1454"/>
      <c r="E732" s="1454"/>
      <c r="F732" s="1455"/>
      <c r="G732" s="1182"/>
      <c r="H732" s="1454"/>
      <c r="I732" s="1454"/>
      <c r="J732" s="1454"/>
      <c r="K732" s="1454"/>
      <c r="L732" s="1454"/>
      <c r="M732" s="1183"/>
      <c r="N732" s="1460"/>
      <c r="O732" s="1461"/>
      <c r="P732" s="1461"/>
      <c r="Q732" s="1461"/>
      <c r="R732" s="1461"/>
      <c r="S732" s="1461"/>
      <c r="T732" s="1461"/>
      <c r="U732" s="1461"/>
      <c r="V732" s="1461"/>
      <c r="W732" s="1461"/>
      <c r="X732" s="1461"/>
      <c r="Y732" s="1461"/>
      <c r="Z732" s="1461"/>
      <c r="AA732" s="1461"/>
      <c r="AB732" s="1461"/>
      <c r="AC732" s="1461"/>
      <c r="AD732" s="1461"/>
      <c r="AE732" s="1461"/>
      <c r="AF732" s="1461"/>
      <c r="AG732" s="1461"/>
      <c r="AH732" s="1461"/>
      <c r="AI732" s="1461"/>
      <c r="AJ732" s="1461"/>
      <c r="AK732" s="1462"/>
    </row>
    <row r="733" spans="2:66" s="503" customFormat="1" ht="20.100000000000001" customHeight="1">
      <c r="B733" s="42"/>
      <c r="C733" s="546"/>
      <c r="D733" s="420"/>
      <c r="E733" s="420"/>
      <c r="F733" s="546"/>
      <c r="G733" s="546"/>
      <c r="H733" s="396"/>
      <c r="I733" s="420"/>
      <c r="J733" s="420"/>
      <c r="K733" s="396"/>
      <c r="L733" s="546"/>
      <c r="M733" s="466"/>
      <c r="N733" s="466"/>
      <c r="O733" s="466"/>
      <c r="P733" s="466"/>
      <c r="Q733" s="466"/>
      <c r="R733" s="466"/>
      <c r="S733" s="466"/>
      <c r="T733" s="466"/>
      <c r="U733" s="466"/>
      <c r="V733" s="466"/>
      <c r="W733" s="466"/>
      <c r="X733" s="466"/>
      <c r="Y733" s="466"/>
      <c r="Z733" s="466"/>
      <c r="AA733" s="466"/>
      <c r="AB733" s="466"/>
      <c r="AC733" s="466"/>
      <c r="AD733" s="466"/>
      <c r="AE733" s="466"/>
      <c r="AF733" s="466"/>
      <c r="AG733" s="466"/>
      <c r="AH733" s="466"/>
      <c r="AI733" s="466"/>
      <c r="AJ733" s="466"/>
      <c r="AK733" s="466"/>
    </row>
    <row r="734" spans="2:66" s="502" customFormat="1" ht="20.100000000000001" customHeight="1">
      <c r="B734" s="396"/>
      <c r="C734" s="396" t="s">
        <v>1016</v>
      </c>
      <c r="D734" s="396"/>
      <c r="E734" s="396"/>
      <c r="F734" s="396"/>
      <c r="G734" s="396"/>
      <c r="H734" s="396"/>
      <c r="I734" s="396"/>
      <c r="J734" s="396"/>
      <c r="K734" s="396"/>
      <c r="L734" s="396"/>
      <c r="M734" s="396"/>
      <c r="N734" s="396"/>
      <c r="O734" s="396"/>
      <c r="P734" s="42"/>
      <c r="Q734" s="42"/>
      <c r="R734" s="42"/>
      <c r="S734" s="42"/>
      <c r="T734" s="42"/>
      <c r="U734" s="42"/>
      <c r="V734" s="42"/>
      <c r="W734" s="42"/>
      <c r="X734" s="42"/>
      <c r="Y734" s="42"/>
      <c r="Z734" s="42"/>
      <c r="AA734" s="42"/>
      <c r="AB734" s="42"/>
      <c r="AC734" s="42"/>
      <c r="AD734" s="42"/>
      <c r="AE734" s="42"/>
      <c r="AF734" s="42"/>
      <c r="AG734" s="42"/>
      <c r="AH734" s="42"/>
      <c r="AI734" s="42"/>
      <c r="AJ734" s="42"/>
      <c r="AK734" s="42"/>
    </row>
    <row r="735" spans="2:66" s="502" customFormat="1" ht="20.100000000000001" customHeight="1">
      <c r="B735" s="396"/>
      <c r="C735" s="396"/>
      <c r="D735" s="396" t="s">
        <v>1178</v>
      </c>
      <c r="E735" s="396"/>
      <c r="F735" s="396"/>
      <c r="G735" s="396"/>
      <c r="H735" s="396"/>
      <c r="I735" s="396"/>
      <c r="J735" s="396"/>
      <c r="K735" s="396"/>
      <c r="L735" s="396"/>
      <c r="M735" s="396"/>
      <c r="N735" s="396"/>
      <c r="O735" s="396"/>
      <c r="P735" s="396"/>
      <c r="Q735" s="396"/>
      <c r="R735" s="396"/>
      <c r="S735" s="396"/>
      <c r="T735" s="396"/>
      <c r="U735" s="396"/>
      <c r="V735" s="396"/>
      <c r="W735" s="396"/>
      <c r="X735" s="396"/>
      <c r="Y735" s="396"/>
      <c r="Z735" s="396"/>
      <c r="AA735" s="396"/>
      <c r="AB735" s="396"/>
      <c r="AC735" s="471" t="s">
        <v>1065</v>
      </c>
      <c r="AD735" s="774" t="s">
        <v>1179</v>
      </c>
      <c r="AE735" s="774"/>
      <c r="AF735" s="774"/>
      <c r="AG735" s="774"/>
      <c r="AH735" s="774"/>
      <c r="AI735" s="774"/>
      <c r="AJ735" s="774"/>
      <c r="AK735" s="471" t="s">
        <v>1066</v>
      </c>
    </row>
    <row r="736" spans="2:66" s="502" customFormat="1" ht="20.100000000000001" customHeight="1">
      <c r="B736" s="396"/>
      <c r="C736" s="396"/>
      <c r="D736" s="396"/>
      <c r="E736" s="396" t="s">
        <v>1180</v>
      </c>
      <c r="F736" s="396"/>
      <c r="G736" s="396"/>
      <c r="H736" s="396"/>
      <c r="I736" s="396"/>
      <c r="J736" s="396"/>
      <c r="K736" s="396"/>
      <c r="L736" s="396"/>
      <c r="M736" s="396"/>
      <c r="N736" s="396"/>
      <c r="O736" s="396"/>
      <c r="P736" s="396"/>
      <c r="Q736" s="396"/>
      <c r="R736" s="396"/>
      <c r="S736" s="396"/>
      <c r="T736" s="396"/>
      <c r="U736" s="396"/>
      <c r="V736" s="396"/>
      <c r="W736" s="396"/>
      <c r="X736" s="396"/>
      <c r="Y736" s="396"/>
      <c r="Z736" s="396"/>
      <c r="AA736" s="396"/>
      <c r="AB736" s="396"/>
      <c r="AC736" s="396"/>
      <c r="AD736" s="396"/>
      <c r="AE736" s="396"/>
      <c r="AF736" s="396"/>
      <c r="AG736" s="396"/>
      <c r="AH736" s="396"/>
      <c r="AI736" s="396"/>
      <c r="AJ736" s="396"/>
      <c r="AK736" s="396"/>
    </row>
    <row r="737" spans="2:37" s="502" customFormat="1" ht="20.100000000000001" customHeight="1">
      <c r="B737" s="396"/>
      <c r="C737" s="396"/>
      <c r="D737" s="396"/>
      <c r="E737" s="396"/>
      <c r="F737" s="396" t="s">
        <v>1181</v>
      </c>
      <c r="G737" s="396"/>
      <c r="H737" s="396"/>
      <c r="I737" s="396"/>
      <c r="J737" s="396"/>
      <c r="K737" s="396"/>
      <c r="L737" s="396"/>
      <c r="M737" s="396"/>
      <c r="N737" s="546" t="s">
        <v>1065</v>
      </c>
      <c r="O737" s="1456"/>
      <c r="P737" s="1456"/>
      <c r="Q737" s="546" t="s">
        <v>1099</v>
      </c>
      <c r="R737" s="546" t="s">
        <v>1066</v>
      </c>
      <c r="S737" s="396"/>
      <c r="T737" s="396"/>
      <c r="U737" s="396" t="s">
        <v>1182</v>
      </c>
      <c r="V737" s="396"/>
      <c r="W737" s="396"/>
      <c r="X737" s="396"/>
      <c r="Y737" s="396"/>
      <c r="Z737" s="396"/>
      <c r="AA737" s="396"/>
      <c r="AB737" s="396"/>
      <c r="AC737" s="396"/>
      <c r="AD737" s="546" t="s">
        <v>1065</v>
      </c>
      <c r="AE737" s="1456"/>
      <c r="AF737" s="1456"/>
      <c r="AG737" s="546" t="s">
        <v>1183</v>
      </c>
      <c r="AH737" s="546" t="s">
        <v>1066</v>
      </c>
      <c r="AI737" s="396"/>
      <c r="AJ737" s="396"/>
      <c r="AK737" s="396"/>
    </row>
    <row r="738" spans="2:37" s="502" customFormat="1" ht="15" customHeight="1">
      <c r="B738" s="396"/>
      <c r="C738" s="396"/>
      <c r="D738" s="396"/>
      <c r="E738" s="396"/>
      <c r="F738" s="396" t="s">
        <v>1184</v>
      </c>
      <c r="G738" s="396"/>
      <c r="H738" s="396"/>
      <c r="I738" s="396"/>
      <c r="J738" s="396"/>
      <c r="K738" s="396"/>
      <c r="L738" s="396"/>
      <c r="M738" s="396"/>
      <c r="N738" s="546" t="s">
        <v>1065</v>
      </c>
      <c r="O738" s="1456"/>
      <c r="P738" s="1456"/>
      <c r="Q738" s="546" t="s">
        <v>1183</v>
      </c>
      <c r="R738" s="546" t="s">
        <v>1066</v>
      </c>
      <c r="S738" s="396"/>
      <c r="T738" s="396"/>
      <c r="U738" s="396"/>
      <c r="V738" s="396"/>
      <c r="W738" s="396"/>
      <c r="X738" s="396"/>
      <c r="Y738" s="396"/>
      <c r="Z738" s="396"/>
      <c r="AA738" s="396"/>
      <c r="AB738" s="396"/>
      <c r="AC738" s="396"/>
      <c r="AD738" s="396"/>
      <c r="AE738" s="396"/>
      <c r="AF738" s="396"/>
      <c r="AG738" s="396"/>
      <c r="AH738" s="396"/>
      <c r="AI738" s="396"/>
      <c r="AJ738" s="396"/>
      <c r="AK738" s="396"/>
    </row>
    <row r="739" spans="2:37" s="502" customFormat="1" ht="15" customHeight="1">
      <c r="B739" s="396"/>
      <c r="C739" s="396"/>
      <c r="D739" s="396"/>
      <c r="E739" s="396"/>
      <c r="F739" s="773" t="s">
        <v>1185</v>
      </c>
      <c r="G739" s="773"/>
      <c r="H739" s="773"/>
      <c r="I739" s="773"/>
      <c r="J739" s="773"/>
      <c r="K739" s="773"/>
      <c r="L739" s="773"/>
      <c r="M739" s="773"/>
      <c r="N739" s="773"/>
      <c r="O739" s="773"/>
      <c r="P739" s="773"/>
      <c r="Q739" s="773"/>
      <c r="R739" s="773"/>
      <c r="S739" s="773"/>
      <c r="T739" s="773"/>
      <c r="U739" s="773"/>
      <c r="V739" s="773"/>
      <c r="W739" s="773"/>
      <c r="X739" s="773"/>
      <c r="Y739" s="773"/>
      <c r="Z739" s="773"/>
      <c r="AA739" s="773"/>
      <c r="AB739" s="773"/>
      <c r="AC739" s="773"/>
      <c r="AD739" s="773"/>
      <c r="AE739" s="1369" t="s">
        <v>1065</v>
      </c>
      <c r="AF739" s="774" t="s">
        <v>974</v>
      </c>
      <c r="AG739" s="774"/>
      <c r="AH739" s="774"/>
      <c r="AI739" s="774"/>
      <c r="AJ739" s="774"/>
      <c r="AK739" s="1369" t="s">
        <v>1066</v>
      </c>
    </row>
    <row r="740" spans="2:37" s="503" customFormat="1" ht="20.100000000000001" customHeight="1">
      <c r="B740" s="42"/>
      <c r="C740" s="396"/>
      <c r="D740" s="396"/>
      <c r="E740" s="396"/>
      <c r="F740" s="773"/>
      <c r="G740" s="773"/>
      <c r="H740" s="773"/>
      <c r="I740" s="773"/>
      <c r="J740" s="773"/>
      <c r="K740" s="773"/>
      <c r="L740" s="773"/>
      <c r="M740" s="773"/>
      <c r="N740" s="773"/>
      <c r="O740" s="773"/>
      <c r="P740" s="773"/>
      <c r="Q740" s="773"/>
      <c r="R740" s="773"/>
      <c r="S740" s="773"/>
      <c r="T740" s="773"/>
      <c r="U740" s="773"/>
      <c r="V740" s="773"/>
      <c r="W740" s="773"/>
      <c r="X740" s="773"/>
      <c r="Y740" s="773"/>
      <c r="Z740" s="773"/>
      <c r="AA740" s="773"/>
      <c r="AB740" s="773"/>
      <c r="AC740" s="773"/>
      <c r="AD740" s="773"/>
      <c r="AE740" s="1369"/>
      <c r="AF740" s="774"/>
      <c r="AG740" s="774"/>
      <c r="AH740" s="774"/>
      <c r="AI740" s="774"/>
      <c r="AJ740" s="774"/>
      <c r="AK740" s="1369"/>
    </row>
    <row r="741" spans="2:37" s="503" customFormat="1" ht="20.100000000000001" customHeight="1">
      <c r="B741" s="42"/>
      <c r="C741" s="612"/>
      <c r="D741" s="612" t="s">
        <v>1186</v>
      </c>
      <c r="E741" s="42"/>
      <c r="F741" s="42"/>
      <c r="G741" s="42"/>
      <c r="H741" s="42"/>
      <c r="I741" s="42"/>
      <c r="J741" s="42"/>
      <c r="K741" s="42"/>
      <c r="L741" s="42"/>
      <c r="M741" s="42"/>
      <c r="N741" s="42"/>
      <c r="O741" s="42"/>
      <c r="P741" s="42"/>
      <c r="Q741" s="42"/>
      <c r="R741" s="42"/>
      <c r="S741" s="42"/>
      <c r="T741" s="42"/>
      <c r="U741" s="42"/>
      <c r="V741" s="42"/>
      <c r="W741" s="42"/>
      <c r="X741" s="42"/>
      <c r="Y741" s="42"/>
      <c r="Z741" s="42"/>
      <c r="AA741" s="42"/>
      <c r="AB741" s="42"/>
      <c r="AC741" s="42"/>
      <c r="AD741" s="42"/>
      <c r="AE741" s="471" t="s">
        <v>1065</v>
      </c>
      <c r="AF741" s="774" t="s">
        <v>974</v>
      </c>
      <c r="AG741" s="774"/>
      <c r="AH741" s="774"/>
      <c r="AI741" s="774"/>
      <c r="AJ741" s="774"/>
      <c r="AK741" s="471" t="s">
        <v>1066</v>
      </c>
    </row>
    <row r="742" spans="2:37" s="502" customFormat="1" ht="20.100000000000001" customHeight="1">
      <c r="B742" s="396"/>
      <c r="C742" s="612"/>
      <c r="D742" s="612" t="s">
        <v>1187</v>
      </c>
      <c r="E742" s="42"/>
      <c r="F742" s="42"/>
      <c r="G742" s="42"/>
      <c r="H742" s="42"/>
      <c r="I742" s="42"/>
      <c r="J742" s="42"/>
      <c r="K742" s="42"/>
      <c r="L742" s="42"/>
      <c r="M742" s="42"/>
      <c r="N742" s="42"/>
      <c r="O742" s="42"/>
      <c r="P742" s="42"/>
      <c r="Q742" s="42"/>
      <c r="R742" s="42"/>
      <c r="S742" s="42"/>
      <c r="T742" s="42"/>
      <c r="U742" s="546"/>
      <c r="V742" s="546"/>
      <c r="W742" s="546"/>
      <c r="X742" s="546"/>
      <c r="Y742" s="546"/>
      <c r="Z742" s="42"/>
      <c r="AA742" s="42"/>
      <c r="AB742" s="42"/>
      <c r="AC742" s="42"/>
      <c r="AD742" s="42"/>
      <c r="AE742" s="42"/>
      <c r="AF742" s="42"/>
      <c r="AG742" s="42"/>
      <c r="AH742" s="42"/>
      <c r="AI742" s="42"/>
      <c r="AJ742" s="42"/>
      <c r="AK742" s="42"/>
    </row>
    <row r="743" spans="2:37" s="502" customFormat="1" ht="20.100000000000001" customHeight="1">
      <c r="B743" s="396"/>
      <c r="C743" s="612"/>
      <c r="D743" s="612"/>
      <c r="E743" s="1469"/>
      <c r="F743" s="1470"/>
      <c r="G743" s="1470"/>
      <c r="H743" s="1470"/>
      <c r="I743" s="1470"/>
      <c r="J743" s="1470"/>
      <c r="K743" s="1470"/>
      <c r="L743" s="1470"/>
      <c r="M743" s="1470"/>
      <c r="N743" s="1470"/>
      <c r="O743" s="1470"/>
      <c r="P743" s="1470"/>
      <c r="Q743" s="1470"/>
      <c r="R743" s="1470"/>
      <c r="S743" s="1470"/>
      <c r="T743" s="1470"/>
      <c r="U743" s="1470"/>
      <c r="V743" s="1470"/>
      <c r="W743" s="1470"/>
      <c r="X743" s="1470"/>
      <c r="Y743" s="1470"/>
      <c r="Z743" s="1470"/>
      <c r="AA743" s="1470"/>
      <c r="AB743" s="1470"/>
      <c r="AC743" s="1470"/>
      <c r="AD743" s="1470"/>
      <c r="AE743" s="1470"/>
      <c r="AF743" s="1470"/>
      <c r="AG743" s="1470"/>
      <c r="AH743" s="1470"/>
      <c r="AI743" s="1470"/>
      <c r="AJ743" s="1470"/>
      <c r="AK743" s="1471"/>
    </row>
    <row r="744" spans="2:37" s="502" customFormat="1" ht="20.100000000000001" customHeight="1">
      <c r="B744" s="396"/>
      <c r="C744" s="612"/>
      <c r="D744" s="612"/>
      <c r="E744" s="1450"/>
      <c r="F744" s="1451"/>
      <c r="G744" s="1451"/>
      <c r="H744" s="1451"/>
      <c r="I744" s="1451"/>
      <c r="J744" s="1451"/>
      <c r="K744" s="1451"/>
      <c r="L744" s="1451"/>
      <c r="M744" s="1451"/>
      <c r="N744" s="1451"/>
      <c r="O744" s="1451"/>
      <c r="P744" s="1451"/>
      <c r="Q744" s="1451"/>
      <c r="R744" s="1451"/>
      <c r="S744" s="1451"/>
      <c r="T744" s="1451"/>
      <c r="U744" s="1451"/>
      <c r="V744" s="1451"/>
      <c r="W744" s="1451"/>
      <c r="X744" s="1451"/>
      <c r="Y744" s="1451"/>
      <c r="Z744" s="1451"/>
      <c r="AA744" s="1451"/>
      <c r="AB744" s="1451"/>
      <c r="AC744" s="1451"/>
      <c r="AD744" s="1451"/>
      <c r="AE744" s="1451"/>
      <c r="AF744" s="1451"/>
      <c r="AG744" s="1451"/>
      <c r="AH744" s="1451"/>
      <c r="AI744" s="1451"/>
      <c r="AJ744" s="1451"/>
      <c r="AK744" s="1452"/>
    </row>
    <row r="745" spans="2:37" s="502" customFormat="1" ht="20.100000000000001" customHeight="1">
      <c r="B745" s="396"/>
      <c r="C745" s="612"/>
      <c r="D745" s="612" t="s">
        <v>1188</v>
      </c>
      <c r="E745" s="42"/>
      <c r="F745" s="42"/>
      <c r="G745" s="42"/>
      <c r="H745" s="42"/>
      <c r="I745" s="42"/>
      <c r="J745" s="42"/>
      <c r="K745" s="42"/>
      <c r="L745" s="42"/>
      <c r="M745" s="42"/>
      <c r="N745" s="42"/>
      <c r="O745" s="42"/>
      <c r="P745" s="42"/>
      <c r="Q745" s="42"/>
      <c r="R745" s="42"/>
      <c r="S745" s="42"/>
      <c r="T745" s="42"/>
      <c r="U745" s="42"/>
      <c r="V745" s="42"/>
      <c r="W745" s="42"/>
      <c r="X745" s="42"/>
      <c r="Y745" s="42"/>
      <c r="Z745" s="42"/>
      <c r="AA745" s="42"/>
      <c r="AB745" s="42"/>
      <c r="AC745" s="42"/>
      <c r="AD745" s="42"/>
      <c r="AE745" s="471" t="s">
        <v>1065</v>
      </c>
      <c r="AF745" s="774" t="s">
        <v>974</v>
      </c>
      <c r="AG745" s="774"/>
      <c r="AH745" s="774"/>
      <c r="AI745" s="774"/>
      <c r="AJ745" s="774"/>
      <c r="AK745" s="471" t="s">
        <v>1066</v>
      </c>
    </row>
    <row r="746" spans="2:37" s="502" customFormat="1" ht="20.100000000000001" customHeight="1">
      <c r="B746" s="396"/>
      <c r="C746" s="612"/>
      <c r="D746" s="612"/>
      <c r="E746" s="667"/>
      <c r="F746" s="667"/>
      <c r="G746" s="667"/>
      <c r="H746" s="667"/>
      <c r="I746" s="667"/>
      <c r="J746" s="667"/>
      <c r="K746" s="667"/>
      <c r="L746" s="667"/>
      <c r="M746" s="667"/>
      <c r="N746" s="667"/>
      <c r="O746" s="667"/>
      <c r="P746" s="667"/>
      <c r="Q746" s="667"/>
      <c r="R746" s="667"/>
      <c r="S746" s="667"/>
      <c r="T746" s="667"/>
      <c r="U746" s="667"/>
      <c r="V746" s="667"/>
      <c r="W746" s="667"/>
      <c r="X746" s="667"/>
      <c r="Y746" s="667"/>
      <c r="Z746" s="667"/>
      <c r="AA746" s="667"/>
      <c r="AB746" s="667"/>
      <c r="AC746" s="667"/>
      <c r="AD746" s="667"/>
      <c r="AE746" s="667"/>
      <c r="AF746" s="667"/>
      <c r="AG746" s="667"/>
      <c r="AH746" s="667"/>
      <c r="AI746" s="667"/>
      <c r="AJ746" s="667"/>
      <c r="AK746" s="612"/>
    </row>
    <row r="747" spans="2:37" s="502" customFormat="1" ht="20.100000000000001" customHeight="1">
      <c r="B747" s="396"/>
      <c r="C747" s="464" t="s">
        <v>1189</v>
      </c>
      <c r="D747" s="546"/>
      <c r="E747" s="546"/>
      <c r="F747" s="546"/>
      <c r="G747" s="546"/>
      <c r="H747" s="396"/>
      <c r="I747" s="396"/>
      <c r="J747" s="396"/>
      <c r="K747" s="396"/>
      <c r="L747" s="546"/>
      <c r="M747" s="633"/>
      <c r="N747" s="633"/>
      <c r="O747" s="633"/>
      <c r="P747" s="633"/>
      <c r="Q747" s="396"/>
      <c r="R747" s="396"/>
      <c r="S747" s="396"/>
      <c r="T747" s="396"/>
      <c r="U747" s="396"/>
      <c r="V747" s="396"/>
      <c r="W747" s="396"/>
      <c r="X747" s="396"/>
      <c r="Y747" s="396"/>
      <c r="Z747" s="396"/>
      <c r="AA747" s="396"/>
      <c r="AB747" s="396"/>
      <c r="AC747" s="396"/>
      <c r="AD747" s="396"/>
      <c r="AE747" s="396"/>
      <c r="AF747" s="396"/>
      <c r="AG747" s="396"/>
      <c r="AH747" s="396"/>
      <c r="AI747" s="396"/>
      <c r="AJ747" s="396"/>
      <c r="AK747" s="396"/>
    </row>
    <row r="748" spans="2:37" s="502" customFormat="1" ht="39.950000000000003" customHeight="1">
      <c r="B748" s="396"/>
      <c r="C748" s="614" t="s">
        <v>1056</v>
      </c>
      <c r="D748" s="615"/>
      <c r="E748" s="615"/>
      <c r="F748" s="615"/>
      <c r="G748" s="615"/>
      <c r="H748" s="616"/>
      <c r="I748" s="614" t="s">
        <v>1132</v>
      </c>
      <c r="J748" s="616"/>
      <c r="K748" s="614" t="s">
        <v>1190</v>
      </c>
      <c r="L748" s="615"/>
      <c r="M748" s="615"/>
      <c r="N748" s="615"/>
      <c r="O748" s="615"/>
      <c r="P748" s="615"/>
      <c r="Q748" s="615"/>
      <c r="R748" s="615"/>
      <c r="S748" s="615"/>
      <c r="T748" s="615"/>
      <c r="U748" s="615"/>
      <c r="V748" s="616"/>
      <c r="W748" s="614" t="s">
        <v>1191</v>
      </c>
      <c r="X748" s="615"/>
      <c r="Y748" s="615"/>
      <c r="Z748" s="615"/>
      <c r="AA748" s="615"/>
      <c r="AB748" s="615"/>
      <c r="AC748" s="615"/>
      <c r="AD748" s="615"/>
      <c r="AE748" s="615"/>
      <c r="AF748" s="615"/>
      <c r="AG748" s="615"/>
      <c r="AH748" s="615"/>
      <c r="AI748" s="615"/>
      <c r="AJ748" s="615"/>
      <c r="AK748" s="616"/>
    </row>
    <row r="749" spans="2:37" s="503" customFormat="1" ht="20.100000000000001" customHeight="1">
      <c r="B749" s="42"/>
      <c r="C749" s="1472" t="s">
        <v>1192</v>
      </c>
      <c r="D749" s="1473"/>
      <c r="E749" s="1473"/>
      <c r="F749" s="1473"/>
      <c r="G749" s="1473"/>
      <c r="H749" s="1474"/>
      <c r="I749" s="1431" t="s">
        <v>360</v>
      </c>
      <c r="J749" s="833"/>
      <c r="K749" s="590"/>
      <c r="L749" s="668" t="s">
        <v>1193</v>
      </c>
      <c r="M749" s="669"/>
      <c r="N749" s="670"/>
      <c r="O749" s="671"/>
      <c r="P749" s="604" t="s">
        <v>1194</v>
      </c>
      <c r="Q749" s="672" t="str">
        <f>IF(O749="○","回数入力","")</f>
        <v/>
      </c>
      <c r="R749" s="670" t="s">
        <v>1095</v>
      </c>
      <c r="S749" s="671"/>
      <c r="T749" s="604" t="s">
        <v>1195</v>
      </c>
      <c r="U749" s="672" t="str">
        <f>IF(S749="○","回数入力","")</f>
        <v/>
      </c>
      <c r="V749" s="670" t="s">
        <v>1095</v>
      </c>
      <c r="W749" s="1469"/>
      <c r="X749" s="1470"/>
      <c r="Y749" s="1470"/>
      <c r="Z749" s="1470"/>
      <c r="AA749" s="1470"/>
      <c r="AB749" s="1470"/>
      <c r="AC749" s="1470"/>
      <c r="AD749" s="1470"/>
      <c r="AE749" s="1470"/>
      <c r="AF749" s="1470"/>
      <c r="AG749" s="1470"/>
      <c r="AH749" s="1470"/>
      <c r="AI749" s="1470"/>
      <c r="AJ749" s="1470"/>
      <c r="AK749" s="1471"/>
    </row>
    <row r="750" spans="2:37" s="502" customFormat="1" ht="20.100000000000001" customHeight="1">
      <c r="B750" s="396"/>
      <c r="C750" s="1475" t="s">
        <v>1196</v>
      </c>
      <c r="D750" s="402" t="s">
        <v>1197</v>
      </c>
      <c r="E750" s="561"/>
      <c r="F750" s="561"/>
      <c r="G750" s="561"/>
      <c r="H750" s="403"/>
      <c r="I750" s="832" t="s">
        <v>360</v>
      </c>
      <c r="J750" s="833"/>
      <c r="K750" s="604"/>
      <c r="L750" s="605"/>
      <c r="M750" s="605"/>
      <c r="N750" s="605"/>
      <c r="O750" s="605" t="s">
        <v>1094</v>
      </c>
      <c r="P750" s="1334"/>
      <c r="Q750" s="1334"/>
      <c r="R750" s="605" t="s">
        <v>1095</v>
      </c>
      <c r="S750" s="605"/>
      <c r="T750" s="605"/>
      <c r="U750" s="605"/>
      <c r="V750" s="606"/>
      <c r="W750" s="1447"/>
      <c r="X750" s="1448"/>
      <c r="Y750" s="1448"/>
      <c r="Z750" s="1448"/>
      <c r="AA750" s="1448"/>
      <c r="AB750" s="1448"/>
      <c r="AC750" s="1448"/>
      <c r="AD750" s="1448"/>
      <c r="AE750" s="1448"/>
      <c r="AF750" s="1448"/>
      <c r="AG750" s="1448"/>
      <c r="AH750" s="1448"/>
      <c r="AI750" s="1448"/>
      <c r="AJ750" s="1448"/>
      <c r="AK750" s="1449"/>
    </row>
    <row r="751" spans="2:37" s="482" customFormat="1" ht="14.1" customHeight="1">
      <c r="B751" s="442"/>
      <c r="C751" s="1476"/>
      <c r="D751" s="402" t="s">
        <v>1134</v>
      </c>
      <c r="E751" s="561"/>
      <c r="F751" s="561"/>
      <c r="G751" s="561"/>
      <c r="H751" s="403"/>
      <c r="I751" s="832" t="s">
        <v>360</v>
      </c>
      <c r="J751" s="833"/>
      <c r="K751" s="589"/>
      <c r="L751" s="668" t="s">
        <v>1193</v>
      </c>
      <c r="M751" s="669"/>
      <c r="N751" s="670"/>
      <c r="O751" s="591"/>
      <c r="P751" s="604" t="s">
        <v>1194</v>
      </c>
      <c r="Q751" s="672" t="str">
        <f>IF(O751="○","回数入力","")</f>
        <v/>
      </c>
      <c r="R751" s="670" t="s">
        <v>1095</v>
      </c>
      <c r="S751" s="591"/>
      <c r="T751" s="604" t="s">
        <v>1195</v>
      </c>
      <c r="U751" s="672" t="str">
        <f>IF(S751="○","回数入力","")</f>
        <v/>
      </c>
      <c r="V751" s="670" t="s">
        <v>1095</v>
      </c>
      <c r="W751" s="1450"/>
      <c r="X751" s="1451"/>
      <c r="Y751" s="1451"/>
      <c r="Z751" s="1451"/>
      <c r="AA751" s="1451"/>
      <c r="AB751" s="1451"/>
      <c r="AC751" s="1451"/>
      <c r="AD751" s="1451"/>
      <c r="AE751" s="1451"/>
      <c r="AF751" s="1451"/>
      <c r="AG751" s="1451"/>
      <c r="AH751" s="1451"/>
      <c r="AI751" s="1451"/>
      <c r="AJ751" s="1451"/>
      <c r="AK751" s="1452"/>
    </row>
    <row r="752" spans="2:37" s="482" customFormat="1" ht="20.100000000000001" customHeight="1">
      <c r="B752" s="442"/>
      <c r="C752" s="442" t="s">
        <v>1198</v>
      </c>
      <c r="D752" s="673"/>
      <c r="E752" s="673"/>
      <c r="F752" s="673"/>
      <c r="G752" s="673"/>
      <c r="H752" s="673"/>
      <c r="I752" s="674"/>
      <c r="J752" s="674"/>
      <c r="K752" s="673"/>
      <c r="L752" s="675"/>
      <c r="M752" s="675"/>
      <c r="N752" s="675"/>
      <c r="O752" s="673"/>
      <c r="P752" s="676"/>
      <c r="Q752" s="675"/>
      <c r="R752" s="675"/>
      <c r="S752" s="673"/>
      <c r="T752" s="677"/>
      <c r="U752" s="675"/>
      <c r="V752" s="675"/>
      <c r="W752" s="673"/>
      <c r="X752" s="673"/>
      <c r="Y752" s="673"/>
      <c r="Z752" s="673"/>
      <c r="AA752" s="673"/>
      <c r="AB752" s="673"/>
      <c r="AC752" s="673"/>
      <c r="AD752" s="673"/>
      <c r="AE752" s="673"/>
      <c r="AF752" s="673"/>
      <c r="AG752" s="673"/>
      <c r="AH752" s="673"/>
      <c r="AI752" s="673"/>
      <c r="AJ752" s="673"/>
      <c r="AK752" s="673"/>
    </row>
    <row r="753" spans="2:37" s="501" customFormat="1" ht="20.100000000000001" customHeight="1">
      <c r="B753" s="464"/>
      <c r="C753" s="442"/>
      <c r="D753" s="442"/>
      <c r="E753" s="442"/>
      <c r="F753" s="442"/>
      <c r="G753" s="442"/>
      <c r="H753" s="442"/>
      <c r="I753" s="663"/>
      <c r="J753" s="663"/>
      <c r="K753" s="442"/>
      <c r="L753" s="664"/>
      <c r="M753" s="664"/>
      <c r="N753" s="664"/>
      <c r="O753" s="442"/>
      <c r="P753" s="630"/>
      <c r="Q753" s="664"/>
      <c r="R753" s="664"/>
      <c r="S753" s="442"/>
      <c r="T753" s="630"/>
      <c r="U753" s="664"/>
      <c r="V753" s="664"/>
      <c r="W753" s="442"/>
      <c r="X753" s="442"/>
      <c r="Y753" s="442"/>
      <c r="Z753" s="442"/>
      <c r="AA753" s="442"/>
      <c r="AB753" s="442"/>
      <c r="AC753" s="442"/>
      <c r="AD753" s="442"/>
      <c r="AE753" s="442"/>
      <c r="AF753" s="442"/>
      <c r="AG753" s="442"/>
      <c r="AH753" s="442"/>
      <c r="AI753" s="442"/>
      <c r="AJ753" s="442"/>
      <c r="AK753" s="442"/>
    </row>
    <row r="754" spans="2:37" s="502" customFormat="1" ht="20.100000000000001" customHeight="1">
      <c r="B754" s="396"/>
      <c r="C754" s="464" t="s">
        <v>1199</v>
      </c>
      <c r="D754" s="464"/>
      <c r="E754" s="464"/>
      <c r="F754" s="464"/>
      <c r="G754" s="464"/>
      <c r="H754" s="464"/>
      <c r="I754" s="464"/>
      <c r="J754" s="464"/>
      <c r="K754" s="464"/>
      <c r="L754" s="464"/>
      <c r="M754" s="464"/>
      <c r="N754" s="464"/>
      <c r="O754" s="464"/>
      <c r="P754" s="464"/>
      <c r="Q754" s="464"/>
      <c r="R754" s="464"/>
      <c r="S754" s="464"/>
      <c r="T754" s="464"/>
      <c r="U754" s="396"/>
      <c r="V754" s="396"/>
      <c r="W754" s="396"/>
      <c r="X754" s="396"/>
      <c r="Y754" s="396"/>
      <c r="Z754" s="396"/>
      <c r="AA754" s="396"/>
      <c r="AB754" s="396"/>
      <c r="AC754" s="396"/>
      <c r="AD754" s="396"/>
      <c r="AE754" s="396"/>
      <c r="AF754" s="396"/>
      <c r="AG754" s="396"/>
      <c r="AH754" s="396"/>
      <c r="AI754" s="396"/>
      <c r="AJ754" s="396"/>
      <c r="AK754" s="464"/>
    </row>
    <row r="755" spans="2:37" s="502" customFormat="1" ht="57.95" customHeight="1">
      <c r="B755" s="396"/>
      <c r="C755" s="614" t="s">
        <v>1200</v>
      </c>
      <c r="D755" s="615"/>
      <c r="E755" s="615"/>
      <c r="F755" s="616"/>
      <c r="G755" s="614" t="s">
        <v>1201</v>
      </c>
      <c r="H755" s="615"/>
      <c r="I755" s="615"/>
      <c r="J755" s="615"/>
      <c r="K755" s="616"/>
      <c r="L755" s="614" t="s">
        <v>1202</v>
      </c>
      <c r="M755" s="616"/>
      <c r="N755" s="614" t="s">
        <v>1203</v>
      </c>
      <c r="O755" s="615"/>
      <c r="P755" s="615"/>
      <c r="Q755" s="615"/>
      <c r="R755" s="615"/>
      <c r="S755" s="615"/>
      <c r="T755" s="615"/>
      <c r="U755" s="615"/>
      <c r="V755" s="615"/>
      <c r="W755" s="615"/>
      <c r="X755" s="615"/>
      <c r="Y755" s="615"/>
      <c r="Z755" s="615"/>
      <c r="AA755" s="615"/>
      <c r="AB755" s="616"/>
      <c r="AC755" s="614" t="s">
        <v>1204</v>
      </c>
      <c r="AD755" s="615"/>
      <c r="AE755" s="615"/>
      <c r="AF755" s="615"/>
      <c r="AG755" s="615"/>
      <c r="AH755" s="615"/>
      <c r="AI755" s="615"/>
      <c r="AJ755" s="615"/>
      <c r="AK755" s="616"/>
    </row>
    <row r="756" spans="2:37" s="502" customFormat="1" ht="57.95" customHeight="1">
      <c r="B756" s="396"/>
      <c r="C756" s="1477"/>
      <c r="D756" s="1478"/>
      <c r="E756" s="1478"/>
      <c r="F756" s="1479"/>
      <c r="G756" s="1477"/>
      <c r="H756" s="1478"/>
      <c r="I756" s="1478"/>
      <c r="J756" s="1478"/>
      <c r="K756" s="1479"/>
      <c r="L756" s="1477"/>
      <c r="M756" s="1479"/>
      <c r="N756" s="1469"/>
      <c r="O756" s="1470"/>
      <c r="P756" s="1470"/>
      <c r="Q756" s="1470"/>
      <c r="R756" s="1470"/>
      <c r="S756" s="1470"/>
      <c r="T756" s="1470"/>
      <c r="U756" s="1470"/>
      <c r="V756" s="1470"/>
      <c r="W756" s="1470"/>
      <c r="X756" s="1470"/>
      <c r="Y756" s="1470"/>
      <c r="Z756" s="1470"/>
      <c r="AA756" s="1470"/>
      <c r="AB756" s="1471"/>
      <c r="AC756" s="1469"/>
      <c r="AD756" s="1470"/>
      <c r="AE756" s="1470"/>
      <c r="AF756" s="1470"/>
      <c r="AG756" s="1470"/>
      <c r="AH756" s="1470"/>
      <c r="AI756" s="1470"/>
      <c r="AJ756" s="1470"/>
      <c r="AK756" s="1471"/>
    </row>
    <row r="757" spans="2:37" s="502" customFormat="1" ht="57.95" customHeight="1">
      <c r="B757" s="396"/>
      <c r="C757" s="1464"/>
      <c r="D757" s="1464"/>
      <c r="E757" s="1464"/>
      <c r="F757" s="1464"/>
      <c r="G757" s="1464"/>
      <c r="H757" s="1464"/>
      <c r="I757" s="1464"/>
      <c r="J757" s="1464"/>
      <c r="K757" s="1464"/>
      <c r="L757" s="1464"/>
      <c r="M757" s="1464"/>
      <c r="N757" s="1465"/>
      <c r="O757" s="1465"/>
      <c r="P757" s="1465"/>
      <c r="Q757" s="1465"/>
      <c r="R757" s="1465"/>
      <c r="S757" s="1465"/>
      <c r="T757" s="1465"/>
      <c r="U757" s="1465"/>
      <c r="V757" s="1465"/>
      <c r="W757" s="1465"/>
      <c r="X757" s="1465"/>
      <c r="Y757" s="1465"/>
      <c r="Z757" s="1465"/>
      <c r="AA757" s="1465"/>
      <c r="AB757" s="1465"/>
      <c r="AC757" s="1465"/>
      <c r="AD757" s="1465"/>
      <c r="AE757" s="1465"/>
      <c r="AF757" s="1465"/>
      <c r="AG757" s="1465"/>
      <c r="AH757" s="1465"/>
      <c r="AI757" s="1465"/>
      <c r="AJ757" s="1465"/>
      <c r="AK757" s="1465"/>
    </row>
    <row r="758" spans="2:37" s="502" customFormat="1" ht="57.95" customHeight="1">
      <c r="B758" s="396"/>
      <c r="C758" s="1464"/>
      <c r="D758" s="1464"/>
      <c r="E758" s="1464"/>
      <c r="F758" s="1464"/>
      <c r="G758" s="1464"/>
      <c r="H758" s="1464"/>
      <c r="I758" s="1464"/>
      <c r="J758" s="1464"/>
      <c r="K758" s="1464"/>
      <c r="L758" s="1464"/>
      <c r="M758" s="1464"/>
      <c r="N758" s="1465"/>
      <c r="O758" s="1465"/>
      <c r="P758" s="1465"/>
      <c r="Q758" s="1465"/>
      <c r="R758" s="1465"/>
      <c r="S758" s="1465"/>
      <c r="T758" s="1465"/>
      <c r="U758" s="1465"/>
      <c r="V758" s="1465"/>
      <c r="W758" s="1465"/>
      <c r="X758" s="1465"/>
      <c r="Y758" s="1465"/>
      <c r="Z758" s="1465"/>
      <c r="AA758" s="1465"/>
      <c r="AB758" s="1465"/>
      <c r="AC758" s="1465"/>
      <c r="AD758" s="1465"/>
      <c r="AE758" s="1465"/>
      <c r="AF758" s="1465"/>
      <c r="AG758" s="1465"/>
      <c r="AH758" s="1465"/>
      <c r="AI758" s="1465"/>
      <c r="AJ758" s="1465"/>
      <c r="AK758" s="1465"/>
    </row>
    <row r="759" spans="2:37" s="503" customFormat="1" ht="57.95" customHeight="1">
      <c r="B759" s="42"/>
      <c r="C759" s="1492"/>
      <c r="D759" s="1493"/>
      <c r="E759" s="1493"/>
      <c r="F759" s="1494"/>
      <c r="G759" s="1492"/>
      <c r="H759" s="1493"/>
      <c r="I759" s="1493"/>
      <c r="J759" s="1493"/>
      <c r="K759" s="1494"/>
      <c r="L759" s="1492"/>
      <c r="M759" s="1494"/>
      <c r="N759" s="1495"/>
      <c r="O759" s="1496"/>
      <c r="P759" s="1496"/>
      <c r="Q759" s="1496"/>
      <c r="R759" s="1496"/>
      <c r="S759" s="1496"/>
      <c r="T759" s="1496"/>
      <c r="U759" s="1496"/>
      <c r="V759" s="1496"/>
      <c r="W759" s="1496"/>
      <c r="X759" s="1496"/>
      <c r="Y759" s="1496"/>
      <c r="Z759" s="1496"/>
      <c r="AA759" s="1496"/>
      <c r="AB759" s="1497"/>
      <c r="AC759" s="1495"/>
      <c r="AD759" s="1496"/>
      <c r="AE759" s="1496"/>
      <c r="AF759" s="1496"/>
      <c r="AG759" s="1496"/>
      <c r="AH759" s="1496"/>
      <c r="AI759" s="1496"/>
      <c r="AJ759" s="1496"/>
      <c r="AK759" s="1497"/>
    </row>
    <row r="760" spans="2:37" s="482" customFormat="1" ht="14.1" customHeight="1">
      <c r="B760" s="442"/>
      <c r="C760" s="630" t="s">
        <v>1205</v>
      </c>
      <c r="D760" s="442"/>
      <c r="E760" s="442"/>
      <c r="F760" s="442"/>
      <c r="G760" s="442"/>
      <c r="H760" s="442"/>
      <c r="I760" s="442"/>
      <c r="J760" s="442"/>
      <c r="K760" s="442"/>
      <c r="L760" s="442"/>
      <c r="M760" s="442"/>
      <c r="N760" s="442"/>
      <c r="O760" s="442"/>
      <c r="P760" s="442"/>
      <c r="Q760" s="442"/>
      <c r="R760" s="442"/>
      <c r="S760" s="442"/>
      <c r="T760" s="442"/>
      <c r="U760" s="442"/>
      <c r="V760" s="442"/>
      <c r="W760" s="442"/>
      <c r="X760" s="442"/>
      <c r="Y760" s="442"/>
      <c r="Z760" s="442"/>
      <c r="AA760" s="442"/>
      <c r="AB760" s="442"/>
      <c r="AC760" s="442"/>
      <c r="AD760" s="442"/>
      <c r="AE760" s="442"/>
      <c r="AF760" s="442"/>
      <c r="AG760" s="442"/>
      <c r="AH760" s="442"/>
      <c r="AI760" s="442"/>
      <c r="AJ760" s="442"/>
      <c r="AK760" s="442"/>
    </row>
    <row r="761" spans="2:37" s="502" customFormat="1" ht="20.100000000000001" customHeight="1">
      <c r="B761" s="396"/>
      <c r="C761" s="630" t="s">
        <v>1206</v>
      </c>
      <c r="D761" s="442"/>
      <c r="E761" s="442"/>
      <c r="F761" s="442"/>
      <c r="G761" s="442"/>
      <c r="H761" s="442"/>
      <c r="I761" s="442"/>
      <c r="J761" s="442"/>
      <c r="K761" s="442"/>
      <c r="L761" s="442"/>
      <c r="M761" s="442"/>
      <c r="N761" s="442"/>
      <c r="O761" s="442"/>
      <c r="P761" s="442"/>
      <c r="Q761" s="442"/>
      <c r="R761" s="442"/>
      <c r="S761" s="442"/>
      <c r="T761" s="442"/>
      <c r="U761" s="442"/>
      <c r="V761" s="442"/>
      <c r="W761" s="442"/>
      <c r="X761" s="442"/>
      <c r="Y761" s="442"/>
      <c r="Z761" s="442"/>
      <c r="AA761" s="442"/>
      <c r="AB761" s="442"/>
      <c r="AC761" s="442"/>
      <c r="AD761" s="442"/>
      <c r="AE761" s="442"/>
      <c r="AF761" s="442"/>
      <c r="AG761" s="442"/>
      <c r="AH761" s="442"/>
      <c r="AI761" s="442"/>
      <c r="AJ761" s="442"/>
      <c r="AK761" s="442"/>
    </row>
    <row r="762" spans="2:37" s="503" customFormat="1" ht="20.100000000000001" customHeight="1">
      <c r="B762" s="42"/>
      <c r="C762" s="612"/>
      <c r="D762" s="396"/>
      <c r="E762" s="396"/>
      <c r="F762" s="396"/>
      <c r="G762" s="396"/>
      <c r="H762" s="396"/>
      <c r="I762" s="396"/>
      <c r="J762" s="396"/>
      <c r="K762" s="396"/>
      <c r="L762" s="396"/>
      <c r="M762" s="396"/>
      <c r="N762" s="396"/>
      <c r="O762" s="396"/>
      <c r="P762" s="396"/>
      <c r="Q762" s="396"/>
      <c r="R762" s="396"/>
      <c r="S762" s="396"/>
      <c r="T762" s="396"/>
      <c r="U762" s="396"/>
      <c r="V762" s="396"/>
      <c r="W762" s="396"/>
      <c r="X762" s="396"/>
      <c r="Y762" s="396"/>
      <c r="Z762" s="396"/>
      <c r="AA762" s="396"/>
      <c r="AB762" s="396"/>
      <c r="AC762" s="396"/>
      <c r="AD762" s="396"/>
      <c r="AE762" s="396"/>
      <c r="AF762" s="396"/>
      <c r="AG762" s="396"/>
      <c r="AH762" s="396"/>
      <c r="AI762" s="396"/>
      <c r="AJ762" s="396"/>
      <c r="AK762" s="396"/>
    </row>
    <row r="763" spans="2:37" s="503" customFormat="1" ht="20.100000000000001" customHeight="1">
      <c r="B763" s="42"/>
      <c r="C763" s="396" t="s">
        <v>1016</v>
      </c>
      <c r="D763" s="396"/>
      <c r="E763" s="396"/>
      <c r="F763" s="396"/>
      <c r="G763" s="396"/>
      <c r="H763" s="396"/>
      <c r="I763" s="396"/>
      <c r="J763" s="396"/>
      <c r="K763" s="396"/>
      <c r="L763" s="396"/>
      <c r="M763" s="396"/>
      <c r="N763" s="396"/>
      <c r="O763" s="396"/>
      <c r="P763" s="42"/>
      <c r="Q763" s="42"/>
      <c r="R763" s="42"/>
      <c r="S763" s="42"/>
      <c r="T763" s="42"/>
      <c r="U763" s="42"/>
      <c r="V763" s="42"/>
      <c r="W763" s="42"/>
      <c r="X763" s="42"/>
      <c r="Y763" s="42"/>
      <c r="Z763" s="42"/>
      <c r="AA763" s="42"/>
      <c r="AB763" s="42"/>
      <c r="AC763" s="42"/>
      <c r="AD763" s="42"/>
      <c r="AE763" s="42"/>
      <c r="AF763" s="42"/>
      <c r="AG763" s="42"/>
      <c r="AH763" s="42"/>
      <c r="AI763" s="42"/>
      <c r="AJ763" s="42"/>
      <c r="AK763" s="42"/>
    </row>
    <row r="764" spans="2:37" s="502" customFormat="1" ht="20.100000000000001" customHeight="1">
      <c r="B764" s="42"/>
      <c r="C764" s="396"/>
      <c r="D764" s="612" t="s">
        <v>1266</v>
      </c>
      <c r="E764" s="396"/>
      <c r="F764" s="396"/>
      <c r="G764" s="396"/>
      <c r="H764" s="396"/>
      <c r="I764" s="396"/>
      <c r="J764" s="396"/>
      <c r="K764" s="396"/>
      <c r="L764" s="396"/>
      <c r="M764" s="396"/>
      <c r="N764" s="396"/>
      <c r="O764" s="396"/>
      <c r="P764" s="396"/>
      <c r="Q764" s="396"/>
      <c r="R764" s="396"/>
      <c r="S764" s="396"/>
      <c r="T764" s="396"/>
      <c r="U764" s="396"/>
      <c r="V764" s="396"/>
      <c r="W764" s="396"/>
      <c r="X764" s="396"/>
      <c r="Y764" s="396"/>
      <c r="Z764" s="396"/>
      <c r="AA764" s="396"/>
      <c r="AB764" s="396"/>
      <c r="AC764" s="396"/>
      <c r="AD764" s="396"/>
      <c r="AE764" s="471" t="s">
        <v>1065</v>
      </c>
      <c r="AF764" s="774" t="s">
        <v>974</v>
      </c>
      <c r="AG764" s="774"/>
      <c r="AH764" s="774"/>
      <c r="AI764" s="774"/>
      <c r="AJ764" s="774"/>
      <c r="AK764" s="471" t="s">
        <v>1066</v>
      </c>
    </row>
    <row r="765" spans="2:37" s="502" customFormat="1" ht="20.100000000000001" customHeight="1">
      <c r="B765" s="396"/>
      <c r="C765" s="396"/>
      <c r="D765" s="612" t="s">
        <v>1267</v>
      </c>
      <c r="E765" s="396"/>
      <c r="F765" s="396"/>
      <c r="G765" s="396"/>
      <c r="H765" s="396"/>
      <c r="I765" s="396"/>
      <c r="J765" s="396"/>
      <c r="K765" s="396"/>
      <c r="L765" s="396"/>
      <c r="M765" s="396"/>
      <c r="N765" s="42"/>
      <c r="O765" s="42"/>
      <c r="P765" s="42"/>
      <c r="Q765" s="42"/>
      <c r="R765" s="42"/>
      <c r="S765" s="42"/>
      <c r="T765" s="42"/>
      <c r="U765" s="396"/>
      <c r="V765" s="396"/>
      <c r="W765" s="396"/>
      <c r="X765" s="396"/>
      <c r="Y765" s="396"/>
      <c r="Z765" s="396"/>
      <c r="AA765" s="396"/>
      <c r="AB765" s="396"/>
      <c r="AC765" s="396"/>
      <c r="AD765" s="396"/>
      <c r="AE765" s="396"/>
      <c r="AF765" s="396"/>
      <c r="AG765" s="396"/>
      <c r="AH765" s="396"/>
      <c r="AI765" s="396"/>
      <c r="AJ765" s="396"/>
      <c r="AK765" s="396"/>
    </row>
    <row r="766" spans="2:37" s="503" customFormat="1" ht="20.100000000000001" customHeight="1">
      <c r="B766" s="396"/>
      <c r="C766" s="396"/>
      <c r="D766" s="612"/>
      <c r="E766" s="546" t="s">
        <v>1065</v>
      </c>
      <c r="F766" s="826" t="s">
        <v>1207</v>
      </c>
      <c r="G766" s="826"/>
      <c r="H766" s="826"/>
      <c r="I766" s="826"/>
      <c r="J766" s="826"/>
      <c r="K766" s="826"/>
      <c r="L766" s="826"/>
      <c r="M766" s="826"/>
      <c r="N766" s="826"/>
      <c r="O766" s="826"/>
      <c r="P766" s="826"/>
      <c r="Q766" s="826"/>
      <c r="R766" s="826"/>
      <c r="S766" s="826"/>
      <c r="T766" s="826"/>
      <c r="U766" s="826"/>
      <c r="V766" s="826"/>
      <c r="W766" s="826"/>
      <c r="X766" s="826"/>
      <c r="Y766" s="826"/>
      <c r="Z766" s="826"/>
      <c r="AA766" s="826"/>
      <c r="AB766" s="826"/>
      <c r="AC766" s="826"/>
      <c r="AD766" s="826"/>
      <c r="AE766" s="826"/>
      <c r="AF766" s="826"/>
      <c r="AG766" s="826"/>
      <c r="AH766" s="826"/>
      <c r="AI766" s="826"/>
      <c r="AJ766" s="826"/>
      <c r="AK766" s="546" t="s">
        <v>1066</v>
      </c>
    </row>
    <row r="767" spans="2:37" s="502" customFormat="1" ht="20.100000000000001" customHeight="1">
      <c r="B767" s="42"/>
      <c r="C767" s="396"/>
      <c r="D767" s="612"/>
      <c r="E767" s="546" t="s">
        <v>1065</v>
      </c>
      <c r="F767" s="612" t="s">
        <v>1208</v>
      </c>
      <c r="G767" s="612"/>
      <c r="H767" s="1466"/>
      <c r="I767" s="1466"/>
      <c r="J767" s="1466"/>
      <c r="K767" s="1466"/>
      <c r="L767" s="1466"/>
      <c r="M767" s="546" t="s">
        <v>513</v>
      </c>
      <c r="N767" s="546" t="s">
        <v>1096</v>
      </c>
      <c r="O767" s="612" t="s">
        <v>1209</v>
      </c>
      <c r="P767" s="492"/>
      <c r="Q767" s="1467" t="s">
        <v>1210</v>
      </c>
      <c r="R767" s="1467"/>
      <c r="S767" s="1467"/>
      <c r="T767" s="1467"/>
      <c r="U767" s="1467"/>
      <c r="V767" s="546" t="s">
        <v>513</v>
      </c>
      <c r="W767" s="546" t="s">
        <v>1096</v>
      </c>
      <c r="X767" s="612" t="s">
        <v>1064</v>
      </c>
      <c r="Y767" s="612"/>
      <c r="Z767" s="678" t="s">
        <v>610</v>
      </c>
      <c r="AA767" s="1456"/>
      <c r="AB767" s="1456"/>
      <c r="AC767" s="1456"/>
      <c r="AD767" s="546" t="s">
        <v>1098</v>
      </c>
      <c r="AE767" s="1468"/>
      <c r="AF767" s="1468"/>
      <c r="AG767" s="1468"/>
      <c r="AH767" s="1468"/>
      <c r="AI767" s="1468"/>
      <c r="AJ767" s="546" t="s">
        <v>513</v>
      </c>
      <c r="AK767" s="546" t="s">
        <v>1066</v>
      </c>
    </row>
    <row r="768" spans="2:37" s="502" customFormat="1" ht="15" customHeight="1">
      <c r="B768" s="396"/>
      <c r="C768" s="396"/>
      <c r="D768" s="612" t="s">
        <v>1268</v>
      </c>
      <c r="E768" s="396"/>
      <c r="F768" s="396"/>
      <c r="G768" s="396"/>
      <c r="H768" s="396"/>
      <c r="I768" s="396"/>
      <c r="J768" s="546"/>
      <c r="K768" s="612"/>
      <c r="L768" s="612"/>
      <c r="M768" s="679"/>
      <c r="N768" s="679"/>
      <c r="O768" s="679"/>
      <c r="P768" s="679"/>
      <c r="Q768" s="612"/>
      <c r="R768" s="546"/>
      <c r="S768" s="612"/>
      <c r="T768" s="612"/>
      <c r="U768" s="679"/>
      <c r="V768" s="679"/>
      <c r="W768" s="679"/>
      <c r="X768" s="679"/>
      <c r="Y768" s="612"/>
      <c r="Z768" s="546"/>
      <c r="AA768" s="612"/>
      <c r="AB768" s="612"/>
      <c r="AC768" s="612"/>
      <c r="AD768" s="612"/>
      <c r="AE768" s="471" t="s">
        <v>1065</v>
      </c>
      <c r="AF768" s="774" t="s">
        <v>974</v>
      </c>
      <c r="AG768" s="774"/>
      <c r="AH768" s="774"/>
      <c r="AI768" s="774"/>
      <c r="AJ768" s="774"/>
      <c r="AK768" s="471" t="s">
        <v>1066</v>
      </c>
    </row>
    <row r="769" spans="2:38" s="503" customFormat="1" ht="15" customHeight="1">
      <c r="B769" s="396"/>
      <c r="C769" s="396"/>
      <c r="D769" s="773" t="s">
        <v>1270</v>
      </c>
      <c r="E769" s="773"/>
      <c r="F769" s="773"/>
      <c r="G769" s="773"/>
      <c r="H769" s="773"/>
      <c r="I769" s="773"/>
      <c r="J769" s="773"/>
      <c r="K769" s="773"/>
      <c r="L769" s="773"/>
      <c r="M769" s="773"/>
      <c r="N769" s="773"/>
      <c r="O769" s="773"/>
      <c r="P769" s="773"/>
      <c r="Q769" s="773"/>
      <c r="R769" s="773"/>
      <c r="S769" s="773"/>
      <c r="T769" s="773"/>
      <c r="U769" s="773"/>
      <c r="V769" s="773"/>
      <c r="W769" s="773"/>
      <c r="X769" s="773"/>
      <c r="Y769" s="773"/>
      <c r="Z769" s="773"/>
      <c r="AA769" s="773"/>
      <c r="AB769" s="773"/>
      <c r="AC769" s="773"/>
      <c r="AD769" s="773"/>
      <c r="AE769" s="1369" t="s">
        <v>1065</v>
      </c>
      <c r="AF769" s="774" t="s">
        <v>974</v>
      </c>
      <c r="AG769" s="774"/>
      <c r="AH769" s="774"/>
      <c r="AI769" s="774"/>
      <c r="AJ769" s="774"/>
      <c r="AK769" s="1369" t="s">
        <v>1066</v>
      </c>
    </row>
    <row r="770" spans="2:38" s="502" customFormat="1" ht="20.100000000000001" customHeight="1">
      <c r="B770" s="42"/>
      <c r="C770" s="396"/>
      <c r="D770" s="773"/>
      <c r="E770" s="773"/>
      <c r="F770" s="773"/>
      <c r="G770" s="773"/>
      <c r="H770" s="773"/>
      <c r="I770" s="773"/>
      <c r="J770" s="773"/>
      <c r="K770" s="773"/>
      <c r="L770" s="773"/>
      <c r="M770" s="773"/>
      <c r="N770" s="773"/>
      <c r="O770" s="773"/>
      <c r="P770" s="773"/>
      <c r="Q770" s="773"/>
      <c r="R770" s="773"/>
      <c r="S770" s="773"/>
      <c r="T770" s="773"/>
      <c r="U770" s="773"/>
      <c r="V770" s="773"/>
      <c r="W770" s="773"/>
      <c r="X770" s="773"/>
      <c r="Y770" s="773"/>
      <c r="Z770" s="773"/>
      <c r="AA770" s="773"/>
      <c r="AB770" s="773"/>
      <c r="AC770" s="773"/>
      <c r="AD770" s="773"/>
      <c r="AE770" s="1369"/>
      <c r="AF770" s="774"/>
      <c r="AG770" s="774"/>
      <c r="AH770" s="774"/>
      <c r="AI770" s="774"/>
      <c r="AJ770" s="774"/>
      <c r="AK770" s="1369"/>
    </row>
    <row r="771" spans="2:38" s="502" customFormat="1" ht="20.100000000000001" customHeight="1">
      <c r="B771" s="396"/>
      <c r="C771" s="396"/>
      <c r="D771" s="612" t="s">
        <v>1269</v>
      </c>
      <c r="E771" s="396"/>
      <c r="F771" s="396"/>
      <c r="G771" s="396"/>
      <c r="H771" s="396"/>
      <c r="I771" s="396"/>
      <c r="J771" s="546"/>
      <c r="K771" s="612"/>
      <c r="L771" s="612"/>
      <c r="M771" s="679"/>
      <c r="N771" s="679"/>
      <c r="O771" s="679"/>
      <c r="P771" s="679"/>
      <c r="Q771" s="612"/>
      <c r="R771" s="546"/>
      <c r="S771" s="612"/>
      <c r="T771" s="612"/>
      <c r="U771" s="679"/>
      <c r="V771" s="679"/>
      <c r="W771" s="679"/>
      <c r="X771" s="679"/>
      <c r="Y771" s="612"/>
      <c r="Z771" s="546"/>
      <c r="AA771" s="612"/>
      <c r="AB771" s="612"/>
      <c r="AC771" s="612"/>
      <c r="AD771" s="612"/>
      <c r="AE771" s="471" t="s">
        <v>1065</v>
      </c>
      <c r="AF771" s="774" t="s">
        <v>974</v>
      </c>
      <c r="AG771" s="774"/>
      <c r="AH771" s="774"/>
      <c r="AI771" s="774"/>
      <c r="AJ771" s="774"/>
      <c r="AK771" s="471" t="s">
        <v>1066</v>
      </c>
    </row>
    <row r="772" spans="2:38" s="502" customFormat="1" ht="20.100000000000001" customHeight="1">
      <c r="B772" s="396"/>
      <c r="C772" s="396"/>
      <c r="D772" s="396"/>
      <c r="E772" s="396"/>
      <c r="F772" s="396"/>
      <c r="G772" s="396"/>
      <c r="H772" s="396"/>
      <c r="I772" s="396"/>
      <c r="J772" s="396"/>
      <c r="K772" s="396"/>
      <c r="L772" s="396"/>
      <c r="M772" s="546"/>
      <c r="N772" s="396"/>
      <c r="O772" s="396"/>
      <c r="P772" s="396"/>
      <c r="Q772" s="396"/>
      <c r="R772" s="396"/>
      <c r="S772" s="546"/>
      <c r="T772" s="396"/>
      <c r="U772" s="396"/>
      <c r="V772" s="546"/>
      <c r="W772" s="396"/>
      <c r="X772" s="396"/>
      <c r="Y772" s="396"/>
      <c r="Z772" s="396"/>
      <c r="AA772" s="396"/>
      <c r="AB772" s="396"/>
      <c r="AC772" s="396"/>
      <c r="AD772" s="396"/>
      <c r="AE772" s="396"/>
      <c r="AF772" s="396"/>
      <c r="AG772" s="396"/>
      <c r="AH772" s="396"/>
      <c r="AI772" s="396"/>
      <c r="AJ772" s="546"/>
      <c r="AK772" s="396"/>
      <c r="AL772" s="475"/>
    </row>
    <row r="773" spans="2:38" s="502" customFormat="1" ht="20.100000000000001" customHeight="1">
      <c r="B773" s="396"/>
      <c r="C773" s="464" t="s">
        <v>1352</v>
      </c>
      <c r="D773" s="396"/>
      <c r="E773" s="396"/>
      <c r="F773" s="396"/>
      <c r="G773" s="396"/>
      <c r="H773" s="396"/>
      <c r="I773" s="396"/>
      <c r="J773" s="396"/>
      <c r="K773" s="396"/>
      <c r="L773" s="396"/>
      <c r="M773" s="396"/>
      <c r="N773" s="396"/>
      <c r="O773" s="396"/>
      <c r="P773" s="396"/>
      <c r="Q773" s="396"/>
      <c r="R773" s="396"/>
      <c r="S773" s="396"/>
      <c r="T773" s="396"/>
      <c r="U773" s="396"/>
      <c r="V773" s="396"/>
      <c r="W773" s="396"/>
      <c r="X773" s="396"/>
      <c r="Y773" s="396"/>
      <c r="Z773" s="396"/>
      <c r="AA773" s="396"/>
      <c r="AB773" s="396"/>
      <c r="AC773" s="396"/>
      <c r="AD773" s="396"/>
      <c r="AE773" s="396"/>
      <c r="AF773" s="396"/>
      <c r="AG773" s="396"/>
      <c r="AH773" s="396"/>
      <c r="AI773" s="396"/>
      <c r="AJ773" s="396"/>
      <c r="AK773" s="396"/>
      <c r="AL773" s="475"/>
    </row>
    <row r="774" spans="2:38" s="502" customFormat="1" ht="20.100000000000001" customHeight="1">
      <c r="B774" s="396"/>
      <c r="C774" s="396" t="s">
        <v>1218</v>
      </c>
      <c r="D774" s="396"/>
      <c r="E774" s="396"/>
      <c r="F774" s="396"/>
      <c r="G774" s="396"/>
      <c r="H774" s="396"/>
      <c r="I774" s="396"/>
      <c r="J774" s="396"/>
      <c r="K774" s="396"/>
      <c r="L774" s="396"/>
      <c r="M774" s="396"/>
      <c r="N774" s="396"/>
      <c r="O774" s="396"/>
      <c r="P774" s="396"/>
      <c r="Q774" s="396"/>
      <c r="R774" s="396"/>
      <c r="S774" s="396"/>
      <c r="T774" s="396"/>
      <c r="U774" s="396"/>
      <c r="V774" s="396"/>
      <c r="W774" s="396"/>
      <c r="X774" s="396"/>
      <c r="Y774" s="396"/>
      <c r="Z774" s="396"/>
      <c r="AA774" s="396"/>
      <c r="AB774" s="396"/>
      <c r="AC774" s="396"/>
      <c r="AD774" s="396"/>
      <c r="AE774" s="396"/>
      <c r="AF774" s="396"/>
      <c r="AG774" s="396"/>
      <c r="AH774" s="396"/>
      <c r="AI774" s="396"/>
      <c r="AJ774" s="396"/>
      <c r="AK774" s="396"/>
      <c r="AL774" s="475"/>
    </row>
    <row r="775" spans="2:38" s="502" customFormat="1" ht="20.100000000000001" customHeight="1">
      <c r="B775" s="396"/>
      <c r="C775" s="788" t="s">
        <v>1138</v>
      </c>
      <c r="D775" s="789"/>
      <c r="E775" s="789"/>
      <c r="F775" s="789"/>
      <c r="G775" s="790"/>
      <c r="H775" s="791" t="s">
        <v>1156</v>
      </c>
      <c r="I775" s="791"/>
      <c r="J775" s="791"/>
      <c r="K775" s="791"/>
      <c r="L775" s="791"/>
      <c r="M775" s="791"/>
      <c r="N775" s="791"/>
      <c r="O775" s="788" t="s">
        <v>1219</v>
      </c>
      <c r="P775" s="789"/>
      <c r="Q775" s="789"/>
      <c r="R775" s="789"/>
      <c r="S775" s="789"/>
      <c r="T775" s="789"/>
      <c r="U775" s="789"/>
      <c r="V775" s="789"/>
      <c r="W775" s="789"/>
      <c r="X775" s="789"/>
      <c r="Y775" s="790"/>
      <c r="Z775" s="396"/>
      <c r="AA775" s="396"/>
      <c r="AB775" s="396"/>
      <c r="AC775" s="396"/>
      <c r="AD775" s="396"/>
      <c r="AE775" s="396"/>
      <c r="AF775" s="396"/>
      <c r="AG775" s="396"/>
      <c r="AH775" s="396"/>
      <c r="AI775" s="396"/>
      <c r="AJ775" s="396"/>
      <c r="AK775" s="396"/>
      <c r="AL775" s="475"/>
    </row>
    <row r="776" spans="2:38" s="502" customFormat="1" ht="20.100000000000001" customHeight="1">
      <c r="B776" s="396"/>
      <c r="C776" s="402" t="s">
        <v>1220</v>
      </c>
      <c r="D776" s="561"/>
      <c r="E776" s="561"/>
      <c r="F776" s="561"/>
      <c r="G776" s="403"/>
      <c r="H776" s="1337" t="s">
        <v>1097</v>
      </c>
      <c r="I776" s="1337"/>
      <c r="J776" s="1337"/>
      <c r="K776" s="1337"/>
      <c r="L776" s="1337"/>
      <c r="M776" s="1337"/>
      <c r="N776" s="1337"/>
      <c r="O776" s="1333"/>
      <c r="P776" s="1334"/>
      <c r="Q776" s="1334"/>
      <c r="R776" s="1334"/>
      <c r="S776" s="1334"/>
      <c r="T776" s="1334"/>
      <c r="U776" s="1334"/>
      <c r="V776" s="1334"/>
      <c r="W776" s="1334"/>
      <c r="X776" s="1334"/>
      <c r="Y776" s="1335"/>
      <c r="Z776" s="396"/>
      <c r="AA776" s="396"/>
      <c r="AB776" s="396"/>
      <c r="AC776" s="396"/>
      <c r="AD776" s="396"/>
      <c r="AE776" s="396"/>
      <c r="AF776" s="396"/>
      <c r="AG776" s="396"/>
      <c r="AH776" s="396"/>
      <c r="AI776" s="396"/>
      <c r="AJ776" s="396"/>
      <c r="AK776" s="396"/>
      <c r="AL776" s="475"/>
    </row>
    <row r="777" spans="2:38" s="502" customFormat="1" ht="20.100000000000001" customHeight="1">
      <c r="B777" s="396"/>
      <c r="C777" s="402" t="s">
        <v>1221</v>
      </c>
      <c r="D777" s="561"/>
      <c r="E777" s="561"/>
      <c r="F777" s="561"/>
      <c r="G777" s="403"/>
      <c r="H777" s="1337" t="s">
        <v>1097</v>
      </c>
      <c r="I777" s="1337"/>
      <c r="J777" s="1337"/>
      <c r="K777" s="1337"/>
      <c r="L777" s="1337"/>
      <c r="M777" s="1337"/>
      <c r="N777" s="1337"/>
      <c r="O777" s="1333"/>
      <c r="P777" s="1334"/>
      <c r="Q777" s="1334"/>
      <c r="R777" s="1334"/>
      <c r="S777" s="1334"/>
      <c r="T777" s="1334"/>
      <c r="U777" s="1334"/>
      <c r="V777" s="1334"/>
      <c r="W777" s="1334"/>
      <c r="X777" s="1334"/>
      <c r="Y777" s="1335"/>
      <c r="Z777" s="396"/>
      <c r="AA777" s="396"/>
      <c r="AB777" s="396"/>
      <c r="AC777" s="396"/>
      <c r="AD777" s="396"/>
      <c r="AE777" s="396"/>
      <c r="AF777" s="396"/>
      <c r="AG777" s="396"/>
      <c r="AH777" s="396"/>
      <c r="AI777" s="396"/>
      <c r="AJ777" s="396"/>
      <c r="AK777" s="396"/>
      <c r="AL777" s="475"/>
    </row>
    <row r="778" spans="2:38" s="502" customFormat="1" ht="20.100000000000001" customHeight="1">
      <c r="B778" s="396"/>
      <c r="C778" s="396"/>
      <c r="D778" s="396"/>
      <c r="E778" s="396"/>
      <c r="F778" s="396"/>
      <c r="G778" s="396"/>
      <c r="H778" s="396"/>
      <c r="I778" s="396"/>
      <c r="J778" s="396"/>
      <c r="K778" s="396"/>
      <c r="L778" s="396"/>
      <c r="M778" s="396"/>
      <c r="N778" s="396"/>
      <c r="O778" s="396"/>
      <c r="P778" s="396"/>
      <c r="Q778" s="396"/>
      <c r="R778" s="396"/>
      <c r="S778" s="396"/>
      <c r="T778" s="396"/>
      <c r="U778" s="396"/>
      <c r="V778" s="396"/>
      <c r="W778" s="396"/>
      <c r="X778" s="396"/>
      <c r="Y778" s="396"/>
      <c r="Z778" s="396"/>
      <c r="AA778" s="396"/>
      <c r="AB778" s="396"/>
      <c r="AC778" s="396"/>
      <c r="AD778" s="396"/>
      <c r="AE778" s="396"/>
      <c r="AF778" s="396"/>
      <c r="AG778" s="396"/>
      <c r="AH778" s="396"/>
      <c r="AI778" s="396"/>
      <c r="AJ778" s="396"/>
      <c r="AK778" s="396"/>
      <c r="AL778" s="475"/>
    </row>
    <row r="779" spans="2:38" s="502" customFormat="1" ht="20.100000000000001" customHeight="1">
      <c r="B779" s="396"/>
      <c r="C779" s="396" t="s">
        <v>1222</v>
      </c>
      <c r="D779" s="396"/>
      <c r="E779" s="396"/>
      <c r="F779" s="396"/>
      <c r="G779" s="396"/>
      <c r="H779" s="396"/>
      <c r="I779" s="396"/>
      <c r="J779" s="396"/>
      <c r="K779" s="396"/>
      <c r="L779" s="396"/>
      <c r="M779" s="396"/>
      <c r="N779" s="396"/>
      <c r="O779" s="396"/>
      <c r="P779" s="396"/>
      <c r="Q779" s="396"/>
      <c r="R779" s="396"/>
      <c r="S779" s="396"/>
      <c r="T779" s="396"/>
      <c r="U779" s="396"/>
      <c r="V779" s="396"/>
      <c r="W779" s="396"/>
      <c r="X779" s="396"/>
      <c r="Y779" s="396"/>
      <c r="Z779" s="396"/>
      <c r="AA779" s="396"/>
      <c r="AB779" s="396"/>
      <c r="AC779" s="396"/>
      <c r="AD779" s="396"/>
      <c r="AE779" s="396"/>
      <c r="AF779" s="396"/>
      <c r="AG779" s="396"/>
      <c r="AH779" s="396"/>
      <c r="AI779" s="396"/>
      <c r="AJ779" s="396"/>
      <c r="AK779" s="396"/>
    </row>
    <row r="780" spans="2:38" s="502" customFormat="1" ht="20.100000000000001" customHeight="1">
      <c r="B780" s="396"/>
      <c r="C780" s="791" t="s">
        <v>1223</v>
      </c>
      <c r="D780" s="791"/>
      <c r="E780" s="791"/>
      <c r="F780" s="791"/>
      <c r="G780" s="791"/>
      <c r="H780" s="791"/>
      <c r="I780" s="791"/>
      <c r="J780" s="791" t="s">
        <v>1224</v>
      </c>
      <c r="K780" s="791"/>
      <c r="L780" s="791"/>
      <c r="M780" s="791"/>
      <c r="N780" s="791"/>
      <c r="O780" s="791"/>
      <c r="P780" s="791"/>
      <c r="Q780" s="791"/>
      <c r="R780" s="791"/>
      <c r="S780" s="791"/>
      <c r="T780" s="791"/>
      <c r="U780" s="791"/>
      <c r="V780" s="791"/>
      <c r="W780" s="791"/>
      <c r="X780" s="791"/>
      <c r="Y780" s="791"/>
      <c r="Z780" s="791"/>
      <c r="AA780" s="791"/>
      <c r="AB780" s="791"/>
      <c r="AC780" s="791"/>
      <c r="AD780" s="791"/>
      <c r="AE780" s="791"/>
      <c r="AF780" s="791"/>
      <c r="AG780" s="791"/>
      <c r="AH780" s="791"/>
      <c r="AI780" s="791"/>
      <c r="AJ780" s="791"/>
      <c r="AK780" s="492"/>
    </row>
    <row r="781" spans="2:38" s="502" customFormat="1" ht="20.100000000000001" customHeight="1">
      <c r="B781" s="396"/>
      <c r="C781" s="1337" t="s">
        <v>1097</v>
      </c>
      <c r="D781" s="1337"/>
      <c r="E781" s="1337"/>
      <c r="F781" s="1337"/>
      <c r="G781" s="1337"/>
      <c r="H781" s="1337"/>
      <c r="I781" s="1337"/>
      <c r="J781" s="1336"/>
      <c r="K781" s="1336"/>
      <c r="L781" s="1336"/>
      <c r="M781" s="1336"/>
      <c r="N781" s="1336"/>
      <c r="O781" s="1336"/>
      <c r="P781" s="1336"/>
      <c r="Q781" s="1336"/>
      <c r="R781" s="1336"/>
      <c r="S781" s="1336"/>
      <c r="T781" s="1336"/>
      <c r="U781" s="1336"/>
      <c r="V781" s="1336"/>
      <c r="W781" s="1336"/>
      <c r="X781" s="1336"/>
      <c r="Y781" s="1336"/>
      <c r="Z781" s="1336"/>
      <c r="AA781" s="1336"/>
      <c r="AB781" s="1336"/>
      <c r="AC781" s="1336"/>
      <c r="AD781" s="1336"/>
      <c r="AE781" s="1336"/>
      <c r="AF781" s="1336"/>
      <c r="AG781" s="1336"/>
      <c r="AH781" s="1336"/>
      <c r="AI781" s="1336"/>
      <c r="AJ781" s="1336"/>
      <c r="AK781" s="492"/>
      <c r="AL781" s="475"/>
    </row>
    <row r="782" spans="2:38" s="502" customFormat="1" ht="20.100000000000001" customHeight="1">
      <c r="B782" s="396"/>
      <c r="C782" s="396"/>
      <c r="D782" s="396"/>
      <c r="E782" s="396"/>
      <c r="F782" s="396"/>
      <c r="G782" s="396"/>
      <c r="H782" s="396"/>
      <c r="I782" s="396"/>
      <c r="J782" s="396"/>
      <c r="K782" s="396"/>
      <c r="L782" s="396"/>
      <c r="M782" s="396"/>
      <c r="N782" s="396"/>
      <c r="O782" s="396"/>
      <c r="P782" s="396"/>
      <c r="Q782" s="396"/>
      <c r="R782" s="396"/>
      <c r="S782" s="396"/>
      <c r="T782" s="396"/>
      <c r="U782" s="396"/>
      <c r="V782" s="396"/>
      <c r="W782" s="396"/>
      <c r="X782" s="396"/>
      <c r="Y782" s="396"/>
      <c r="Z782" s="396"/>
      <c r="AA782" s="396"/>
      <c r="AB782" s="396"/>
      <c r="AC782" s="396"/>
      <c r="AD782" s="396"/>
      <c r="AE782" s="396"/>
      <c r="AF782" s="396"/>
      <c r="AG782" s="396"/>
      <c r="AH782" s="396"/>
      <c r="AI782" s="396"/>
      <c r="AJ782" s="396"/>
      <c r="AK782" s="396"/>
      <c r="AL782" s="475"/>
    </row>
    <row r="783" spans="2:38" s="502" customFormat="1" ht="20.100000000000001" customHeight="1">
      <c r="B783" s="396"/>
      <c r="C783" s="788" t="s">
        <v>1138</v>
      </c>
      <c r="D783" s="789"/>
      <c r="E783" s="789"/>
      <c r="F783" s="789"/>
      <c r="G783" s="790"/>
      <c r="H783" s="791" t="s">
        <v>1225</v>
      </c>
      <c r="I783" s="791"/>
      <c r="J783" s="791"/>
      <c r="K783" s="791"/>
      <c r="L783" s="791"/>
      <c r="M783" s="791"/>
      <c r="N783" s="791"/>
      <c r="O783" s="791" t="s">
        <v>1226</v>
      </c>
      <c r="P783" s="791"/>
      <c r="Q783" s="791"/>
      <c r="R783" s="791"/>
      <c r="S783" s="791"/>
      <c r="T783" s="791"/>
      <c r="U783" s="791"/>
      <c r="V783" s="791"/>
      <c r="W783" s="791"/>
      <c r="X783" s="791"/>
      <c r="Y783" s="791"/>
      <c r="Z783" s="791"/>
      <c r="AA783" s="791"/>
      <c r="AB783" s="791"/>
      <c r="AC783" s="791"/>
      <c r="AD783" s="791"/>
      <c r="AE783" s="791"/>
      <c r="AF783" s="791"/>
      <c r="AG783" s="791"/>
      <c r="AH783" s="791"/>
      <c r="AI783" s="791"/>
      <c r="AJ783" s="791"/>
      <c r="AK783" s="396"/>
      <c r="AL783" s="475"/>
    </row>
    <row r="784" spans="2:38" s="502" customFormat="1" ht="20.100000000000001" customHeight="1">
      <c r="B784" s="396"/>
      <c r="C784" s="402" t="s">
        <v>1227</v>
      </c>
      <c r="D784" s="561"/>
      <c r="E784" s="561"/>
      <c r="F784" s="561"/>
      <c r="G784" s="403"/>
      <c r="H784" s="1336"/>
      <c r="I784" s="1336"/>
      <c r="J784" s="1336"/>
      <c r="K784" s="1336"/>
      <c r="L784" s="1336"/>
      <c r="M784" s="1336"/>
      <c r="N784" s="1336"/>
      <c r="O784" s="1336"/>
      <c r="P784" s="1336"/>
      <c r="Q784" s="1336"/>
      <c r="R784" s="1336"/>
      <c r="S784" s="1336"/>
      <c r="T784" s="1336"/>
      <c r="U784" s="1336"/>
      <c r="V784" s="1336"/>
      <c r="W784" s="1336"/>
      <c r="X784" s="1336"/>
      <c r="Y784" s="1336"/>
      <c r="Z784" s="1336"/>
      <c r="AA784" s="1336"/>
      <c r="AB784" s="1336"/>
      <c r="AC784" s="1336"/>
      <c r="AD784" s="1336"/>
      <c r="AE784" s="1336"/>
      <c r="AF784" s="1336"/>
      <c r="AG784" s="1336"/>
      <c r="AH784" s="1336"/>
      <c r="AI784" s="1336"/>
      <c r="AJ784" s="1336"/>
      <c r="AK784" s="396"/>
      <c r="AL784" s="475"/>
    </row>
    <row r="785" spans="2:132" s="502" customFormat="1" ht="20.100000000000001" customHeight="1">
      <c r="B785" s="396"/>
      <c r="C785" s="402" t="s">
        <v>1228</v>
      </c>
      <c r="D785" s="561"/>
      <c r="E785" s="561"/>
      <c r="F785" s="561"/>
      <c r="G785" s="403"/>
      <c r="H785" s="1336"/>
      <c r="I785" s="1336"/>
      <c r="J785" s="1336"/>
      <c r="K785" s="1336"/>
      <c r="L785" s="1336"/>
      <c r="M785" s="1336"/>
      <c r="N785" s="1336"/>
      <c r="O785" s="1336"/>
      <c r="P785" s="1336"/>
      <c r="Q785" s="1336"/>
      <c r="R785" s="1336"/>
      <c r="S785" s="1336"/>
      <c r="T785" s="1336"/>
      <c r="U785" s="1336"/>
      <c r="V785" s="1336"/>
      <c r="W785" s="1336"/>
      <c r="X785" s="1336"/>
      <c r="Y785" s="1336"/>
      <c r="Z785" s="1336"/>
      <c r="AA785" s="1336"/>
      <c r="AB785" s="1336"/>
      <c r="AC785" s="1336"/>
      <c r="AD785" s="1336"/>
      <c r="AE785" s="1336"/>
      <c r="AF785" s="1336"/>
      <c r="AG785" s="1336"/>
      <c r="AH785" s="1336"/>
      <c r="AI785" s="1336"/>
      <c r="AJ785" s="1336"/>
      <c r="AK785" s="396"/>
      <c r="AL785" s="475"/>
    </row>
    <row r="786" spans="2:132" s="502" customFormat="1" ht="20.100000000000001" customHeight="1">
      <c r="B786" s="396"/>
      <c r="C786" s="612"/>
      <c r="D786" s="612"/>
      <c r="E786" s="612"/>
      <c r="F786" s="612"/>
      <c r="G786" s="612"/>
      <c r="H786" s="546"/>
      <c r="I786" s="546"/>
      <c r="J786" s="546"/>
      <c r="K786" s="546"/>
      <c r="L786" s="546"/>
      <c r="M786" s="546"/>
      <c r="N786" s="546"/>
      <c r="O786" s="546"/>
      <c r="P786" s="546"/>
      <c r="Q786" s="546"/>
      <c r="R786" s="546"/>
      <c r="S786" s="546"/>
      <c r="T786" s="546"/>
      <c r="U786" s="546"/>
      <c r="V786" s="546"/>
      <c r="W786" s="546"/>
      <c r="X786" s="546"/>
      <c r="Y786" s="546"/>
      <c r="Z786" s="546"/>
      <c r="AA786" s="546"/>
      <c r="AB786" s="546"/>
      <c r="AC786" s="546"/>
      <c r="AD786" s="546"/>
      <c r="AE786" s="546"/>
      <c r="AF786" s="546"/>
      <c r="AG786" s="546"/>
      <c r="AH786" s="546"/>
      <c r="AI786" s="546"/>
      <c r="AJ786" s="546"/>
      <c r="AK786" s="396"/>
      <c r="AL786" s="475"/>
    </row>
    <row r="787" spans="2:132" s="502" customFormat="1" ht="20.100000000000001" customHeight="1">
      <c r="B787" s="396"/>
      <c r="C787" s="396" t="s">
        <v>1229</v>
      </c>
      <c r="D787" s="396"/>
      <c r="E787" s="396"/>
      <c r="F787" s="396"/>
      <c r="G787" s="396"/>
      <c r="H787" s="396"/>
      <c r="I787" s="396"/>
      <c r="J787" s="396"/>
      <c r="K787" s="396"/>
      <c r="L787" s="396"/>
      <c r="M787" s="396"/>
      <c r="N787" s="396"/>
      <c r="O787" s="396"/>
      <c r="P787" s="396"/>
      <c r="Q787" s="396"/>
      <c r="R787" s="396"/>
      <c r="S787" s="396"/>
      <c r="T787" s="396"/>
      <c r="U787" s="396"/>
      <c r="V787" s="396"/>
      <c r="W787" s="396"/>
      <c r="X787" s="396"/>
      <c r="Y787" s="396"/>
      <c r="Z787" s="396"/>
      <c r="AA787" s="396"/>
      <c r="AB787" s="396"/>
      <c r="AC787" s="396"/>
      <c r="AD787" s="396"/>
      <c r="AE787" s="396"/>
      <c r="AF787" s="396"/>
      <c r="AG787" s="396"/>
      <c r="AH787" s="396"/>
      <c r="AI787" s="396"/>
      <c r="AJ787" s="396"/>
      <c r="AK787" s="396"/>
      <c r="AL787" s="475"/>
    </row>
    <row r="788" spans="2:132" s="502" customFormat="1" ht="20.100000000000001" customHeight="1">
      <c r="B788" s="396"/>
      <c r="C788" s="788" t="s">
        <v>1138</v>
      </c>
      <c r="D788" s="789"/>
      <c r="E788" s="789"/>
      <c r="F788" s="789"/>
      <c r="G788" s="790"/>
      <c r="H788" s="791" t="s">
        <v>1230</v>
      </c>
      <c r="I788" s="791"/>
      <c r="J788" s="791"/>
      <c r="K788" s="791"/>
      <c r="L788" s="791"/>
      <c r="M788" s="791"/>
      <c r="N788" s="791"/>
      <c r="O788" s="788" t="s">
        <v>1231</v>
      </c>
      <c r="P788" s="789"/>
      <c r="Q788" s="789"/>
      <c r="R788" s="789"/>
      <c r="S788" s="789"/>
      <c r="T788" s="789"/>
      <c r="U788" s="789"/>
      <c r="V788" s="789"/>
      <c r="W788" s="789"/>
      <c r="X788" s="789"/>
      <c r="Y788" s="790"/>
      <c r="Z788" s="396"/>
      <c r="AA788" s="396"/>
      <c r="AB788" s="396"/>
      <c r="AC788" s="396"/>
      <c r="AD788" s="396"/>
      <c r="AE788" s="396"/>
      <c r="AF788" s="396"/>
      <c r="AG788" s="396"/>
      <c r="AH788" s="396"/>
      <c r="AI788" s="396"/>
      <c r="AJ788" s="396"/>
      <c r="AK788" s="396"/>
      <c r="AL788" s="475"/>
    </row>
    <row r="789" spans="2:132" s="502" customFormat="1" ht="20.100000000000001" customHeight="1">
      <c r="B789" s="396"/>
      <c r="C789" s="402" t="s">
        <v>1220</v>
      </c>
      <c r="D789" s="561"/>
      <c r="E789" s="561"/>
      <c r="F789" s="561"/>
      <c r="G789" s="403"/>
      <c r="H789" s="1330" t="s">
        <v>1097</v>
      </c>
      <c r="I789" s="1331"/>
      <c r="J789" s="1331"/>
      <c r="K789" s="1331"/>
      <c r="L789" s="1331"/>
      <c r="M789" s="1331"/>
      <c r="N789" s="1332"/>
      <c r="O789" s="1333"/>
      <c r="P789" s="1334"/>
      <c r="Q789" s="1334"/>
      <c r="R789" s="1334"/>
      <c r="S789" s="1334"/>
      <c r="T789" s="1334"/>
      <c r="U789" s="1334"/>
      <c r="V789" s="1334"/>
      <c r="W789" s="1334"/>
      <c r="X789" s="1334"/>
      <c r="Y789" s="1335"/>
      <c r="Z789" s="396"/>
      <c r="AA789" s="396"/>
      <c r="AB789" s="396"/>
      <c r="AC789" s="396"/>
      <c r="AD789" s="396"/>
      <c r="AE789" s="396"/>
      <c r="AF789" s="396"/>
      <c r="AG789" s="396"/>
      <c r="AH789" s="396"/>
      <c r="AI789" s="396"/>
      <c r="AJ789" s="396"/>
      <c r="AK789" s="396"/>
      <c r="AL789" s="475"/>
    </row>
    <row r="790" spans="2:132" s="502" customFormat="1" ht="20.100000000000001" customHeight="1">
      <c r="B790" s="396"/>
      <c r="C790" s="402" t="s">
        <v>1221</v>
      </c>
      <c r="D790" s="561"/>
      <c r="E790" s="561"/>
      <c r="F790" s="561"/>
      <c r="G790" s="403"/>
      <c r="H790" s="1330" t="s">
        <v>1097</v>
      </c>
      <c r="I790" s="1331"/>
      <c r="J790" s="1331"/>
      <c r="K790" s="1331"/>
      <c r="L790" s="1331"/>
      <c r="M790" s="1331"/>
      <c r="N790" s="1332"/>
      <c r="O790" s="1333"/>
      <c r="P790" s="1334"/>
      <c r="Q790" s="1334"/>
      <c r="R790" s="1334"/>
      <c r="S790" s="1334"/>
      <c r="T790" s="1334"/>
      <c r="U790" s="1334"/>
      <c r="V790" s="1334"/>
      <c r="W790" s="1334"/>
      <c r="X790" s="1334"/>
      <c r="Y790" s="1335"/>
      <c r="Z790" s="546"/>
      <c r="AA790" s="546"/>
      <c r="AB790" s="546"/>
      <c r="AC790" s="546"/>
      <c r="AD790" s="546"/>
      <c r="AE790" s="546"/>
      <c r="AF790" s="546"/>
      <c r="AG790" s="546"/>
      <c r="AH790" s="546"/>
      <c r="AI790" s="546"/>
      <c r="AJ790" s="546"/>
      <c r="AK790" s="396"/>
      <c r="AL790" s="475"/>
    </row>
    <row r="791" spans="2:132" s="509" customFormat="1" ht="20.100000000000001" customHeight="1">
      <c r="B791" s="504"/>
      <c r="C791" s="650"/>
      <c r="D791" s="650"/>
      <c r="E791" s="650"/>
      <c r="F791" s="650"/>
      <c r="G791" s="650"/>
      <c r="H791" s="596"/>
      <c r="I791" s="596"/>
      <c r="J791" s="596"/>
      <c r="K791" s="596"/>
      <c r="L791" s="596"/>
      <c r="M791" s="596"/>
      <c r="N791" s="596"/>
      <c r="O791" s="660"/>
      <c r="P791" s="660"/>
      <c r="Q791" s="660"/>
      <c r="R791" s="660"/>
      <c r="S791" s="660"/>
      <c r="T791" s="660"/>
      <c r="U791" s="660"/>
      <c r="V791" s="660"/>
      <c r="W791" s="660"/>
      <c r="X791" s="660"/>
      <c r="Y791" s="660"/>
      <c r="Z791" s="546"/>
      <c r="AA791" s="546"/>
      <c r="AB791" s="546"/>
      <c r="AC791" s="546"/>
      <c r="AD791" s="546"/>
      <c r="AE791" s="546"/>
      <c r="AF791" s="546"/>
      <c r="AG791" s="546"/>
      <c r="AH791" s="546"/>
      <c r="AI791" s="546"/>
      <c r="AJ791" s="546"/>
      <c r="AK791" s="396"/>
      <c r="AL791" s="507" t="s">
        <v>539</v>
      </c>
      <c r="AM791" s="508"/>
      <c r="AN791" s="508"/>
      <c r="AO791" s="508"/>
      <c r="AP791" s="508"/>
      <c r="AQ791" s="508"/>
      <c r="AR791" s="508"/>
      <c r="AS791" s="508"/>
      <c r="AT791" s="508"/>
      <c r="AU791" s="508"/>
      <c r="AV791" s="508"/>
      <c r="AW791" s="508"/>
      <c r="AX791" s="508"/>
      <c r="AY791" s="508"/>
      <c r="AZ791" s="508"/>
      <c r="BA791" s="508"/>
      <c r="BB791" s="508"/>
      <c r="BC791" s="508"/>
      <c r="BD791" s="508"/>
      <c r="BE791" s="508"/>
      <c r="BF791" s="508"/>
      <c r="BG791" s="508"/>
      <c r="BH791" s="508"/>
      <c r="BI791" s="508"/>
      <c r="BJ791" s="508"/>
      <c r="BK791" s="508"/>
      <c r="BL791" s="508"/>
      <c r="BM791" s="508"/>
      <c r="BN791" s="508"/>
      <c r="BO791" s="508"/>
      <c r="BP791" s="508"/>
      <c r="BQ791" s="508"/>
      <c r="BR791" s="508"/>
      <c r="BS791" s="508"/>
      <c r="BT791" s="508"/>
      <c r="BU791" s="508"/>
      <c r="BV791" s="508"/>
      <c r="BW791" s="508"/>
      <c r="BX791" s="508"/>
      <c r="BY791" s="508"/>
      <c r="BZ791" s="508"/>
      <c r="CA791" s="508"/>
      <c r="CB791" s="508"/>
      <c r="CC791" s="508"/>
      <c r="CD791" s="508"/>
      <c r="CE791" s="508"/>
      <c r="CF791" s="508"/>
      <c r="CG791" s="508"/>
      <c r="CH791" s="508"/>
      <c r="CI791" s="508"/>
      <c r="CJ791" s="508"/>
      <c r="CK791" s="508"/>
      <c r="CL791" s="508"/>
      <c r="CM791" s="508"/>
      <c r="CN791" s="508"/>
      <c r="CO791" s="508"/>
      <c r="CP791" s="508"/>
      <c r="CQ791" s="508"/>
      <c r="CR791" s="508"/>
      <c r="CS791" s="508"/>
      <c r="CT791" s="508"/>
      <c r="CU791" s="508"/>
      <c r="CV791" s="508"/>
      <c r="CW791" s="508"/>
      <c r="CX791" s="508"/>
      <c r="CY791" s="508"/>
      <c r="CZ791" s="508"/>
      <c r="DA791" s="508"/>
      <c r="DB791" s="508"/>
      <c r="DC791" s="508"/>
      <c r="DD791" s="508"/>
      <c r="DE791" s="508"/>
      <c r="DF791" s="508"/>
      <c r="DG791" s="508"/>
      <c r="DH791" s="508"/>
      <c r="DI791" s="508"/>
      <c r="DJ791" s="508"/>
      <c r="DK791" s="508"/>
      <c r="DL791" s="508"/>
      <c r="DM791" s="508"/>
      <c r="DN791" s="508"/>
      <c r="DO791" s="508"/>
      <c r="DP791" s="508"/>
      <c r="DQ791" s="508"/>
      <c r="DR791" s="508"/>
      <c r="DS791" s="508"/>
      <c r="DT791" s="508"/>
      <c r="DU791" s="508"/>
      <c r="DV791" s="508"/>
      <c r="DW791" s="508"/>
      <c r="DX791" s="508"/>
      <c r="DY791" s="508"/>
      <c r="DZ791" s="508"/>
      <c r="EA791" s="508"/>
      <c r="EB791" s="508"/>
    </row>
    <row r="792" spans="2:132" s="509" customFormat="1" ht="20.100000000000001" customHeight="1">
      <c r="B792" s="504" t="s">
        <v>1326</v>
      </c>
      <c r="C792" s="505"/>
      <c r="D792" s="505"/>
      <c r="E792" s="505"/>
      <c r="F792" s="506"/>
      <c r="G792" s="506"/>
      <c r="H792" s="506"/>
      <c r="I792" s="506"/>
      <c r="J792" s="506"/>
      <c r="K792" s="506"/>
      <c r="L792" s="506"/>
      <c r="M792" s="506"/>
      <c r="N792" s="506"/>
      <c r="O792" s="506"/>
      <c r="P792" s="506"/>
      <c r="Q792" s="506"/>
      <c r="R792" s="506"/>
      <c r="S792" s="506"/>
      <c r="T792" s="506"/>
      <c r="U792" s="506"/>
      <c r="V792" s="506"/>
      <c r="W792" s="506"/>
      <c r="X792" s="506"/>
      <c r="Y792" s="506"/>
      <c r="Z792" s="506"/>
      <c r="AA792" s="506"/>
      <c r="AB792" s="506"/>
      <c r="AC792" s="506"/>
      <c r="AD792" s="506"/>
      <c r="AE792" s="506"/>
      <c r="AF792" s="506"/>
      <c r="AG792" s="506"/>
      <c r="AH792" s="506"/>
      <c r="AI792" s="506"/>
      <c r="AJ792" s="506"/>
      <c r="AK792" s="506"/>
      <c r="AL792" s="508"/>
      <c r="AM792" s="508"/>
      <c r="AN792" s="508"/>
      <c r="AO792" s="508"/>
      <c r="AP792" s="508"/>
      <c r="AQ792" s="508"/>
      <c r="AR792" s="508"/>
      <c r="AS792" s="508"/>
      <c r="AT792" s="508"/>
      <c r="AU792" s="508"/>
      <c r="AV792" s="508"/>
      <c r="AW792" s="508"/>
      <c r="AX792" s="508"/>
      <c r="AY792" s="508"/>
      <c r="AZ792" s="508"/>
      <c r="BA792" s="508"/>
      <c r="BB792" s="508"/>
      <c r="BC792" s="508"/>
      <c r="BD792" s="508"/>
      <c r="BE792" s="508"/>
      <c r="BF792" s="508"/>
      <c r="BG792" s="508"/>
      <c r="BH792" s="508"/>
      <c r="BI792" s="508"/>
      <c r="BJ792" s="508"/>
      <c r="BK792" s="508"/>
      <c r="BL792" s="508"/>
      <c r="BM792" s="508"/>
      <c r="BN792" s="508"/>
      <c r="BO792" s="508"/>
      <c r="BP792" s="508"/>
      <c r="BQ792" s="508"/>
      <c r="BR792" s="508"/>
      <c r="BS792" s="508"/>
      <c r="BT792" s="508"/>
      <c r="BU792" s="508"/>
      <c r="BV792" s="508"/>
      <c r="BW792" s="508"/>
      <c r="BX792" s="508"/>
      <c r="BY792" s="508"/>
      <c r="BZ792" s="508"/>
      <c r="CA792" s="508"/>
      <c r="CB792" s="508"/>
      <c r="CC792" s="508"/>
      <c r="CD792" s="508"/>
      <c r="CE792" s="508"/>
      <c r="CF792" s="508"/>
      <c r="CG792" s="508"/>
      <c r="CH792" s="508"/>
      <c r="CI792" s="508"/>
      <c r="CJ792" s="508"/>
      <c r="CK792" s="508"/>
      <c r="CL792" s="508"/>
      <c r="CM792" s="508"/>
      <c r="CN792" s="508"/>
      <c r="CO792" s="508"/>
      <c r="CP792" s="508"/>
      <c r="CQ792" s="508"/>
      <c r="CR792" s="508"/>
      <c r="CS792" s="508"/>
      <c r="CT792" s="508"/>
      <c r="CU792" s="508"/>
      <c r="CV792" s="508"/>
      <c r="CW792" s="508"/>
      <c r="CX792" s="508"/>
      <c r="CY792" s="508"/>
      <c r="CZ792" s="508"/>
      <c r="DA792" s="508"/>
      <c r="DB792" s="508"/>
      <c r="DC792" s="508"/>
      <c r="DD792" s="508"/>
      <c r="DE792" s="508"/>
      <c r="DF792" s="508"/>
      <c r="DG792" s="508"/>
      <c r="DH792" s="508"/>
      <c r="DI792" s="508"/>
      <c r="DJ792" s="508"/>
      <c r="DK792" s="508"/>
      <c r="DL792" s="508"/>
      <c r="DM792" s="508"/>
      <c r="DN792" s="508"/>
      <c r="DO792" s="508"/>
      <c r="DP792" s="508"/>
      <c r="DQ792" s="508"/>
      <c r="DR792" s="508"/>
      <c r="DS792" s="508"/>
      <c r="DT792" s="508"/>
      <c r="DU792" s="508"/>
      <c r="DV792" s="508"/>
      <c r="DW792" s="508"/>
      <c r="DX792" s="508"/>
      <c r="DY792" s="508"/>
      <c r="DZ792" s="508"/>
      <c r="EA792" s="508"/>
      <c r="EB792" s="508"/>
    </row>
    <row r="793" spans="2:132" s="509" customFormat="1" ht="20.100000000000001" customHeight="1">
      <c r="B793" s="506"/>
      <c r="C793" s="505" t="s">
        <v>538</v>
      </c>
      <c r="D793" s="505"/>
      <c r="E793" s="505"/>
      <c r="F793" s="506"/>
      <c r="G793" s="506"/>
      <c r="H793" s="506"/>
      <c r="I793" s="506"/>
      <c r="J793" s="506"/>
      <c r="K793" s="506"/>
      <c r="L793" s="506"/>
      <c r="M793" s="506"/>
      <c r="N793" s="506"/>
      <c r="O793" s="506"/>
      <c r="P793" s="506"/>
      <c r="Q793" s="506"/>
      <c r="R793" s="506"/>
      <c r="S793" s="506"/>
      <c r="T793" s="506"/>
      <c r="U793" s="506"/>
      <c r="V793" s="506"/>
      <c r="W793" s="506"/>
      <c r="X793" s="506"/>
      <c r="Y793" s="506"/>
      <c r="Z793" s="506"/>
      <c r="AA793" s="506"/>
      <c r="AB793" s="506"/>
      <c r="AC793" s="506"/>
      <c r="AD793" s="506"/>
      <c r="AE793" s="506"/>
      <c r="AF793" s="506"/>
      <c r="AG793" s="506"/>
      <c r="AH793" s="506"/>
      <c r="AI793" s="510"/>
      <c r="AJ793" s="510"/>
      <c r="AK793" s="510"/>
      <c r="AL793" s="508"/>
      <c r="AM793" s="1564" t="s">
        <v>534</v>
      </c>
      <c r="AN793" s="1565"/>
      <c r="AO793" s="1565"/>
      <c r="AP793" s="1565"/>
      <c r="AQ793" s="1565"/>
      <c r="AR793" s="1565"/>
      <c r="AS793" s="1565"/>
      <c r="AT793" s="1565"/>
      <c r="AU793" s="1565"/>
      <c r="AV793" s="1565"/>
      <c r="AW793" s="1565"/>
      <c r="AX793" s="1565"/>
      <c r="AY793" s="1565"/>
      <c r="AZ793" s="1565"/>
      <c r="BA793" s="1565"/>
      <c r="BB793" s="1565"/>
      <c r="BC793" s="1565"/>
      <c r="BD793" s="1565"/>
      <c r="BE793" s="1565"/>
      <c r="BF793" s="1565"/>
      <c r="BG793" s="1565"/>
      <c r="BH793" s="1565"/>
      <c r="BI793" s="1565"/>
      <c r="BJ793" s="1565"/>
      <c r="BK793" s="1565"/>
      <c r="BL793" s="1565"/>
      <c r="BM793" s="1566"/>
      <c r="BN793" s="508"/>
      <c r="BO793" s="508"/>
      <c r="BP793" s="508"/>
      <c r="BQ793" s="508"/>
      <c r="BR793" s="508"/>
      <c r="BS793" s="508"/>
      <c r="BT793" s="508"/>
      <c r="BU793" s="508"/>
      <c r="BV793" s="508"/>
      <c r="BW793" s="508"/>
      <c r="BX793" s="508"/>
      <c r="BY793" s="508"/>
      <c r="BZ793" s="508"/>
      <c r="CA793" s="508"/>
      <c r="CB793" s="508"/>
      <c r="CC793" s="508"/>
      <c r="CD793" s="508"/>
      <c r="CE793" s="508"/>
      <c r="CF793" s="508"/>
      <c r="CG793" s="508"/>
      <c r="CH793" s="508"/>
      <c r="CI793" s="508"/>
      <c r="CJ793" s="508"/>
      <c r="CK793" s="508"/>
      <c r="CL793" s="508"/>
      <c r="CM793" s="508"/>
      <c r="CN793" s="508"/>
      <c r="CO793" s="508"/>
      <c r="CP793" s="508"/>
      <c r="CQ793" s="508"/>
      <c r="CR793" s="508"/>
      <c r="CS793" s="508"/>
      <c r="CT793" s="508"/>
      <c r="CU793" s="508"/>
      <c r="CV793" s="508"/>
      <c r="CW793" s="508"/>
      <c r="CX793" s="508"/>
      <c r="CY793" s="508"/>
      <c r="CZ793" s="508"/>
      <c r="DA793" s="508"/>
      <c r="DB793" s="508"/>
      <c r="DC793" s="508"/>
      <c r="DD793" s="508"/>
      <c r="DE793" s="508"/>
      <c r="DF793" s="508"/>
      <c r="DG793" s="508"/>
      <c r="DH793" s="508"/>
      <c r="DI793" s="508"/>
      <c r="DJ793" s="508"/>
      <c r="DK793" s="508"/>
      <c r="DL793" s="508"/>
      <c r="DM793" s="508"/>
      <c r="DN793" s="508"/>
      <c r="DO793" s="508"/>
      <c r="DP793" s="508"/>
      <c r="DQ793" s="508"/>
      <c r="DR793" s="508"/>
      <c r="DS793" s="508"/>
      <c r="DT793" s="508"/>
      <c r="DU793" s="508"/>
      <c r="DV793" s="508"/>
      <c r="DW793" s="508"/>
      <c r="DX793" s="508"/>
      <c r="DY793" s="508"/>
      <c r="DZ793" s="508"/>
      <c r="EA793" s="508"/>
      <c r="EB793" s="508"/>
    </row>
    <row r="794" spans="2:132" s="509" customFormat="1" ht="20.100000000000001" customHeight="1">
      <c r="B794" s="506"/>
      <c r="C794" s="511" t="s">
        <v>537</v>
      </c>
      <c r="D794" s="512"/>
      <c r="E794" s="512"/>
      <c r="F794" s="512"/>
      <c r="G794" s="512"/>
      <c r="H794" s="512"/>
      <c r="I794" s="513"/>
      <c r="J794" s="511" t="s">
        <v>536</v>
      </c>
      <c r="K794" s="513"/>
      <c r="L794" s="511" t="s">
        <v>535</v>
      </c>
      <c r="M794" s="512"/>
      <c r="N794" s="512"/>
      <c r="O794" s="512"/>
      <c r="P794" s="512"/>
      <c r="Q794" s="512"/>
      <c r="R794" s="512"/>
      <c r="S794" s="512"/>
      <c r="T794" s="512"/>
      <c r="U794" s="512"/>
      <c r="V794" s="512"/>
      <c r="W794" s="512"/>
      <c r="X794" s="512"/>
      <c r="Y794" s="512"/>
      <c r="Z794" s="512"/>
      <c r="AA794" s="512"/>
      <c r="AB794" s="512"/>
      <c r="AC794" s="512"/>
      <c r="AD794" s="512"/>
      <c r="AE794" s="512"/>
      <c r="AF794" s="512"/>
      <c r="AG794" s="512"/>
      <c r="AH794" s="512"/>
      <c r="AI794" s="512"/>
      <c r="AJ794" s="512"/>
      <c r="AK794" s="513"/>
      <c r="AL794" s="508"/>
      <c r="AM794" s="1567"/>
      <c r="AN794" s="1568"/>
      <c r="AO794" s="1568"/>
      <c r="AP794" s="1568"/>
      <c r="AQ794" s="1568"/>
      <c r="AR794" s="1568"/>
      <c r="AS794" s="1568"/>
      <c r="AT794" s="1568"/>
      <c r="AU794" s="1568"/>
      <c r="AV794" s="1568"/>
      <c r="AW794" s="1568"/>
      <c r="AX794" s="1568"/>
      <c r="AY794" s="1568"/>
      <c r="AZ794" s="1568"/>
      <c r="BA794" s="1568"/>
      <c r="BB794" s="1568"/>
      <c r="BC794" s="1568"/>
      <c r="BD794" s="1568"/>
      <c r="BE794" s="1568"/>
      <c r="BF794" s="1568"/>
      <c r="BG794" s="1568"/>
      <c r="BH794" s="1568"/>
      <c r="BI794" s="1568"/>
      <c r="BJ794" s="1568"/>
      <c r="BK794" s="1568"/>
      <c r="BL794" s="1568"/>
      <c r="BM794" s="1569"/>
      <c r="BN794" s="508"/>
      <c r="BO794" s="508"/>
      <c r="BP794" s="508"/>
      <c r="BQ794" s="508"/>
      <c r="BR794" s="508"/>
      <c r="BS794" s="508"/>
      <c r="BT794" s="508"/>
      <c r="BU794" s="508"/>
      <c r="BV794" s="508"/>
      <c r="BW794" s="508"/>
      <c r="BX794" s="508"/>
      <c r="BY794" s="508"/>
      <c r="BZ794" s="508"/>
      <c r="CA794" s="508"/>
      <c r="CB794" s="508"/>
      <c r="CC794" s="508"/>
      <c r="CD794" s="508"/>
      <c r="CE794" s="508"/>
      <c r="CF794" s="508"/>
      <c r="CG794" s="508"/>
      <c r="CH794" s="508"/>
      <c r="CI794" s="508"/>
      <c r="CJ794" s="508"/>
      <c r="CK794" s="508"/>
      <c r="CL794" s="508"/>
      <c r="CM794" s="508"/>
      <c r="CN794" s="508"/>
      <c r="CO794" s="508"/>
      <c r="CP794" s="508"/>
      <c r="CQ794" s="508"/>
      <c r="CR794" s="508"/>
      <c r="CS794" s="508"/>
      <c r="CT794" s="508"/>
      <c r="CU794" s="508"/>
      <c r="CV794" s="508"/>
      <c r="CW794" s="508"/>
      <c r="CX794" s="508"/>
      <c r="CY794" s="508"/>
      <c r="CZ794" s="508"/>
      <c r="DA794" s="508"/>
      <c r="DB794" s="508"/>
      <c r="DC794" s="508"/>
      <c r="DD794" s="508"/>
      <c r="DE794" s="508"/>
      <c r="DF794" s="508"/>
      <c r="DG794" s="508"/>
      <c r="DH794" s="508"/>
      <c r="DI794" s="508"/>
      <c r="DJ794" s="508"/>
      <c r="DK794" s="508"/>
      <c r="DL794" s="508"/>
      <c r="DM794" s="508"/>
      <c r="DN794" s="508"/>
      <c r="DO794" s="508"/>
      <c r="DP794" s="508"/>
      <c r="DQ794" s="508"/>
      <c r="DR794" s="508"/>
      <c r="DS794" s="508"/>
      <c r="DT794" s="508"/>
      <c r="DU794" s="508"/>
      <c r="DV794" s="508"/>
      <c r="DW794" s="508"/>
      <c r="DX794" s="508"/>
      <c r="DY794" s="508"/>
      <c r="DZ794" s="508"/>
      <c r="EA794" s="508"/>
      <c r="EB794" s="508"/>
    </row>
    <row r="795" spans="2:132" s="509" customFormat="1" ht="20.100000000000001" customHeight="1">
      <c r="B795" s="506"/>
      <c r="C795" s="1577" t="s">
        <v>533</v>
      </c>
      <c r="D795" s="1578"/>
      <c r="E795" s="1578"/>
      <c r="F795" s="1578"/>
      <c r="G795" s="1578"/>
      <c r="H795" s="1578"/>
      <c r="I795" s="1579"/>
      <c r="J795" s="1580" t="s">
        <v>360</v>
      </c>
      <c r="K795" s="1580"/>
      <c r="L795" s="1573" t="s">
        <v>525</v>
      </c>
      <c r="M795" s="1574" t="s">
        <v>532</v>
      </c>
      <c r="N795" s="1574"/>
      <c r="O795" s="1574"/>
      <c r="P795" s="1574"/>
      <c r="Q795" s="1574"/>
      <c r="R795" s="1574"/>
      <c r="S795" s="1574"/>
      <c r="T795" s="1575"/>
      <c r="U795" s="1575"/>
      <c r="V795" s="1575"/>
      <c r="W795" s="1576"/>
      <c r="X795" s="597" t="s">
        <v>513</v>
      </c>
      <c r="Y795" s="1573" t="s">
        <v>525</v>
      </c>
      <c r="Z795" s="1574" t="s">
        <v>524</v>
      </c>
      <c r="AA795" s="1574"/>
      <c r="AB795" s="1574"/>
      <c r="AC795" s="1574"/>
      <c r="AD795" s="1574"/>
      <c r="AE795" s="1574"/>
      <c r="AF795" s="1574"/>
      <c r="AG795" s="1575"/>
      <c r="AH795" s="1575"/>
      <c r="AI795" s="1575"/>
      <c r="AJ795" s="1576"/>
      <c r="AK795" s="597" t="s">
        <v>513</v>
      </c>
      <c r="AL795" s="508"/>
      <c r="AM795" s="1567"/>
      <c r="AN795" s="1568"/>
      <c r="AO795" s="1568"/>
      <c r="AP795" s="1568"/>
      <c r="AQ795" s="1568"/>
      <c r="AR795" s="1568"/>
      <c r="AS795" s="1568"/>
      <c r="AT795" s="1568"/>
      <c r="AU795" s="1568"/>
      <c r="AV795" s="1568"/>
      <c r="AW795" s="1568"/>
      <c r="AX795" s="1568"/>
      <c r="AY795" s="1568"/>
      <c r="AZ795" s="1568"/>
      <c r="BA795" s="1568"/>
      <c r="BB795" s="1568"/>
      <c r="BC795" s="1568"/>
      <c r="BD795" s="1568"/>
      <c r="BE795" s="1568"/>
      <c r="BF795" s="1568"/>
      <c r="BG795" s="1568"/>
      <c r="BH795" s="1568"/>
      <c r="BI795" s="1568"/>
      <c r="BJ795" s="1568"/>
      <c r="BK795" s="1568"/>
      <c r="BL795" s="1568"/>
      <c r="BM795" s="1569"/>
      <c r="BN795" s="508"/>
      <c r="BO795" s="508"/>
      <c r="BP795" s="508"/>
      <c r="BQ795" s="508"/>
      <c r="BR795" s="508"/>
      <c r="BS795" s="508"/>
      <c r="BT795" s="508"/>
      <c r="BU795" s="508"/>
      <c r="BV795" s="508"/>
      <c r="BW795" s="508"/>
      <c r="BX795" s="508"/>
      <c r="BY795" s="508"/>
      <c r="BZ795" s="508"/>
      <c r="CA795" s="508"/>
      <c r="CB795" s="508"/>
      <c r="CC795" s="508"/>
      <c r="CD795" s="508"/>
      <c r="CE795" s="508"/>
      <c r="CF795" s="508"/>
      <c r="CG795" s="508"/>
      <c r="CH795" s="508"/>
      <c r="CI795" s="508"/>
      <c r="CJ795" s="508"/>
      <c r="CK795" s="508"/>
      <c r="CL795" s="508"/>
      <c r="CM795" s="508"/>
      <c r="CN795" s="508"/>
      <c r="CO795" s="508"/>
      <c r="CP795" s="508"/>
      <c r="CQ795" s="508"/>
      <c r="CR795" s="508"/>
      <c r="CS795" s="508"/>
      <c r="CT795" s="508"/>
      <c r="CU795" s="508"/>
      <c r="CV795" s="508"/>
      <c r="CW795" s="508"/>
      <c r="CX795" s="508"/>
      <c r="CY795" s="508"/>
      <c r="CZ795" s="508"/>
      <c r="DA795" s="508"/>
      <c r="DB795" s="508"/>
      <c r="DC795" s="508"/>
      <c r="DD795" s="508"/>
      <c r="DE795" s="508"/>
      <c r="DF795" s="508"/>
      <c r="DG795" s="508"/>
      <c r="DH795" s="508"/>
      <c r="DI795" s="508"/>
      <c r="DJ795" s="508"/>
      <c r="DK795" s="508"/>
      <c r="DL795" s="508"/>
      <c r="DM795" s="508"/>
      <c r="DN795" s="508"/>
      <c r="DO795" s="508"/>
      <c r="DP795" s="508"/>
      <c r="DQ795" s="508"/>
      <c r="DR795" s="508"/>
      <c r="DS795" s="508"/>
      <c r="DT795" s="508"/>
      <c r="DU795" s="508"/>
      <c r="DV795" s="508"/>
      <c r="DW795" s="508"/>
      <c r="DX795" s="508"/>
      <c r="DY795" s="508"/>
      <c r="DZ795" s="508"/>
      <c r="EA795" s="508"/>
      <c r="EB795" s="508"/>
    </row>
    <row r="796" spans="2:132" s="509" customFormat="1" ht="20.100000000000001" customHeight="1">
      <c r="B796" s="506"/>
      <c r="C796" s="1577"/>
      <c r="D796" s="1578"/>
      <c r="E796" s="1578"/>
      <c r="F796" s="1578"/>
      <c r="G796" s="1578"/>
      <c r="H796" s="1578"/>
      <c r="I796" s="1579"/>
      <c r="J796" s="1581"/>
      <c r="K796" s="1581"/>
      <c r="L796" s="1573"/>
      <c r="M796" s="1574"/>
      <c r="N796" s="1574"/>
      <c r="O796" s="1574"/>
      <c r="P796" s="1574"/>
      <c r="Q796" s="1574"/>
      <c r="R796" s="1574"/>
      <c r="S796" s="1574"/>
      <c r="T796" s="1575"/>
      <c r="U796" s="1575"/>
      <c r="V796" s="1575"/>
      <c r="W796" s="1576"/>
      <c r="X796" s="597" t="s">
        <v>513</v>
      </c>
      <c r="Y796" s="1573"/>
      <c r="Z796" s="1574"/>
      <c r="AA796" s="1574"/>
      <c r="AB796" s="1574"/>
      <c r="AC796" s="1574"/>
      <c r="AD796" s="1574"/>
      <c r="AE796" s="1574"/>
      <c r="AF796" s="1574"/>
      <c r="AG796" s="1575"/>
      <c r="AH796" s="1575"/>
      <c r="AI796" s="1575"/>
      <c r="AJ796" s="1576"/>
      <c r="AK796" s="597" t="s">
        <v>513</v>
      </c>
      <c r="AL796" s="508"/>
      <c r="AM796" s="1567"/>
      <c r="AN796" s="1568"/>
      <c r="AO796" s="1568"/>
      <c r="AP796" s="1568"/>
      <c r="AQ796" s="1568"/>
      <c r="AR796" s="1568"/>
      <c r="AS796" s="1568"/>
      <c r="AT796" s="1568"/>
      <c r="AU796" s="1568"/>
      <c r="AV796" s="1568"/>
      <c r="AW796" s="1568"/>
      <c r="AX796" s="1568"/>
      <c r="AY796" s="1568"/>
      <c r="AZ796" s="1568"/>
      <c r="BA796" s="1568"/>
      <c r="BB796" s="1568"/>
      <c r="BC796" s="1568"/>
      <c r="BD796" s="1568"/>
      <c r="BE796" s="1568"/>
      <c r="BF796" s="1568"/>
      <c r="BG796" s="1568"/>
      <c r="BH796" s="1568"/>
      <c r="BI796" s="1568"/>
      <c r="BJ796" s="1568"/>
      <c r="BK796" s="1568"/>
      <c r="BL796" s="1568"/>
      <c r="BM796" s="1569"/>
      <c r="BN796" s="508"/>
      <c r="BO796" s="508"/>
      <c r="BP796" s="508"/>
      <c r="BQ796" s="508"/>
      <c r="BR796" s="508"/>
      <c r="BS796" s="508"/>
      <c r="BT796" s="508"/>
      <c r="BU796" s="508"/>
      <c r="BV796" s="508"/>
      <c r="BW796" s="508"/>
      <c r="BX796" s="508"/>
      <c r="BY796" s="508"/>
      <c r="BZ796" s="508"/>
      <c r="CA796" s="508"/>
      <c r="CB796" s="508"/>
      <c r="CC796" s="508"/>
      <c r="CD796" s="508"/>
      <c r="CE796" s="508"/>
      <c r="CF796" s="508"/>
      <c r="CG796" s="508"/>
      <c r="CH796" s="508"/>
      <c r="CI796" s="508"/>
      <c r="CJ796" s="508"/>
      <c r="CK796" s="508"/>
      <c r="CL796" s="508"/>
      <c r="CM796" s="508"/>
      <c r="CN796" s="508"/>
      <c r="CO796" s="508"/>
      <c r="CP796" s="508"/>
      <c r="CQ796" s="508"/>
      <c r="CR796" s="508"/>
      <c r="CS796" s="508"/>
      <c r="CT796" s="508"/>
      <c r="CU796" s="508"/>
      <c r="CV796" s="508"/>
      <c r="CW796" s="508"/>
      <c r="CX796" s="508"/>
      <c r="CY796" s="508"/>
      <c r="CZ796" s="508"/>
      <c r="DA796" s="508"/>
      <c r="DB796" s="508"/>
      <c r="DC796" s="508"/>
      <c r="DD796" s="508"/>
      <c r="DE796" s="508"/>
      <c r="DF796" s="508"/>
      <c r="DG796" s="508"/>
      <c r="DH796" s="508"/>
      <c r="DI796" s="508"/>
      <c r="DJ796" s="508"/>
      <c r="DK796" s="508"/>
      <c r="DL796" s="508"/>
      <c r="DM796" s="508"/>
      <c r="DN796" s="508"/>
      <c r="DO796" s="508"/>
      <c r="DP796" s="508"/>
      <c r="DQ796" s="508"/>
      <c r="DR796" s="508"/>
      <c r="DS796" s="508"/>
      <c r="DT796" s="508"/>
      <c r="DU796" s="508"/>
      <c r="DV796" s="508"/>
      <c r="DW796" s="508"/>
      <c r="DX796" s="508"/>
      <c r="DY796" s="508"/>
      <c r="DZ796" s="508"/>
      <c r="EA796" s="508"/>
      <c r="EB796" s="508"/>
    </row>
    <row r="797" spans="2:132" s="509" customFormat="1" ht="20.100000000000001" customHeight="1">
      <c r="B797" s="506"/>
      <c r="C797" s="514" t="s">
        <v>531</v>
      </c>
      <c r="D797" s="1582" t="s">
        <v>530</v>
      </c>
      <c r="E797" s="1582"/>
      <c r="F797" s="1582"/>
      <c r="G797" s="1582"/>
      <c r="H797" s="1582"/>
      <c r="I797" s="1583"/>
      <c r="J797" s="1586" t="s">
        <v>360</v>
      </c>
      <c r="K797" s="1586"/>
      <c r="L797" s="1573" t="s">
        <v>525</v>
      </c>
      <c r="M797" s="1574" t="s">
        <v>529</v>
      </c>
      <c r="N797" s="1574"/>
      <c r="O797" s="1574"/>
      <c r="P797" s="1574"/>
      <c r="Q797" s="1574"/>
      <c r="R797" s="1574"/>
      <c r="S797" s="1574"/>
      <c r="T797" s="1575"/>
      <c r="U797" s="1575"/>
      <c r="V797" s="1575"/>
      <c r="W797" s="1576"/>
      <c r="X797" s="597" t="s">
        <v>513</v>
      </c>
      <c r="Y797" s="1573" t="s">
        <v>525</v>
      </c>
      <c r="Z797" s="1574"/>
      <c r="AA797" s="1574"/>
      <c r="AB797" s="1574"/>
      <c r="AC797" s="1574"/>
      <c r="AD797" s="1574"/>
      <c r="AE797" s="1574"/>
      <c r="AF797" s="1574"/>
      <c r="AG797" s="1575"/>
      <c r="AH797" s="1575"/>
      <c r="AI797" s="1575"/>
      <c r="AJ797" s="1576"/>
      <c r="AK797" s="597" t="s">
        <v>513</v>
      </c>
      <c r="AL797" s="508"/>
      <c r="AM797" s="1567"/>
      <c r="AN797" s="1568"/>
      <c r="AO797" s="1568"/>
      <c r="AP797" s="1568"/>
      <c r="AQ797" s="1568"/>
      <c r="AR797" s="1568"/>
      <c r="AS797" s="1568"/>
      <c r="AT797" s="1568"/>
      <c r="AU797" s="1568"/>
      <c r="AV797" s="1568"/>
      <c r="AW797" s="1568"/>
      <c r="AX797" s="1568"/>
      <c r="AY797" s="1568"/>
      <c r="AZ797" s="1568"/>
      <c r="BA797" s="1568"/>
      <c r="BB797" s="1568"/>
      <c r="BC797" s="1568"/>
      <c r="BD797" s="1568"/>
      <c r="BE797" s="1568"/>
      <c r="BF797" s="1568"/>
      <c r="BG797" s="1568"/>
      <c r="BH797" s="1568"/>
      <c r="BI797" s="1568"/>
      <c r="BJ797" s="1568"/>
      <c r="BK797" s="1568"/>
      <c r="BL797" s="1568"/>
      <c r="BM797" s="1569"/>
      <c r="BN797" s="508"/>
      <c r="BO797" s="508"/>
      <c r="BP797" s="508"/>
      <c r="BQ797" s="508"/>
      <c r="BR797" s="508"/>
      <c r="BS797" s="508"/>
      <c r="BT797" s="508"/>
      <c r="BU797" s="508"/>
      <c r="BV797" s="508"/>
      <c r="BW797" s="508"/>
      <c r="BX797" s="508"/>
      <c r="BY797" s="508"/>
      <c r="BZ797" s="508"/>
      <c r="CA797" s="508"/>
      <c r="CB797" s="508"/>
      <c r="CC797" s="508"/>
      <c r="CD797" s="508"/>
      <c r="CE797" s="508"/>
      <c r="CF797" s="508"/>
      <c r="CG797" s="508"/>
      <c r="CH797" s="508"/>
      <c r="CI797" s="508"/>
      <c r="CJ797" s="508"/>
      <c r="CK797" s="508"/>
      <c r="CL797" s="508"/>
      <c r="CM797" s="508"/>
      <c r="CN797" s="508"/>
      <c r="CO797" s="508"/>
      <c r="CP797" s="508"/>
      <c r="CQ797" s="508"/>
      <c r="CR797" s="508"/>
      <c r="CS797" s="508"/>
      <c r="CT797" s="508"/>
      <c r="CU797" s="508"/>
      <c r="CV797" s="508"/>
      <c r="CW797" s="508"/>
      <c r="CX797" s="508"/>
      <c r="CY797" s="508"/>
      <c r="CZ797" s="508"/>
      <c r="DA797" s="508"/>
      <c r="DB797" s="508"/>
      <c r="DC797" s="508"/>
      <c r="DD797" s="508"/>
      <c r="DE797" s="508"/>
      <c r="DF797" s="508"/>
      <c r="DG797" s="508"/>
      <c r="DH797" s="508"/>
      <c r="DI797" s="508"/>
      <c r="DJ797" s="508"/>
      <c r="DK797" s="508"/>
      <c r="DL797" s="508"/>
      <c r="DM797" s="508"/>
      <c r="DN797" s="508"/>
      <c r="DO797" s="508"/>
      <c r="DP797" s="508"/>
      <c r="DQ797" s="508"/>
      <c r="DR797" s="508"/>
      <c r="DS797" s="508"/>
      <c r="DT797" s="508"/>
      <c r="DU797" s="508"/>
      <c r="DV797" s="508"/>
      <c r="DW797" s="508"/>
      <c r="DX797" s="508"/>
      <c r="DY797" s="508"/>
      <c r="DZ797" s="508"/>
      <c r="EA797" s="508"/>
      <c r="EB797" s="508"/>
    </row>
    <row r="798" spans="2:132" s="509" customFormat="1" ht="20.100000000000001" customHeight="1">
      <c r="B798" s="506"/>
      <c r="C798" s="515"/>
      <c r="D798" s="1584"/>
      <c r="E798" s="1584"/>
      <c r="F798" s="1584"/>
      <c r="G798" s="1584"/>
      <c r="H798" s="1584"/>
      <c r="I798" s="1585"/>
      <c r="J798" s="1587"/>
      <c r="K798" s="1587"/>
      <c r="L798" s="1573"/>
      <c r="M798" s="1574"/>
      <c r="N798" s="1574"/>
      <c r="O798" s="1574"/>
      <c r="P798" s="1574"/>
      <c r="Q798" s="1574"/>
      <c r="R798" s="1574"/>
      <c r="S798" s="1574"/>
      <c r="T798" s="1575"/>
      <c r="U798" s="1575"/>
      <c r="V798" s="1575"/>
      <c r="W798" s="1576"/>
      <c r="X798" s="597" t="s">
        <v>513</v>
      </c>
      <c r="Y798" s="1573"/>
      <c r="Z798" s="1574"/>
      <c r="AA798" s="1574"/>
      <c r="AB798" s="1574"/>
      <c r="AC798" s="1574"/>
      <c r="AD798" s="1574"/>
      <c r="AE798" s="1574"/>
      <c r="AF798" s="1574"/>
      <c r="AG798" s="1575"/>
      <c r="AH798" s="1575"/>
      <c r="AI798" s="1575"/>
      <c r="AJ798" s="1576"/>
      <c r="AK798" s="597" t="s">
        <v>513</v>
      </c>
      <c r="AL798" s="508"/>
      <c r="AM798" s="1567"/>
      <c r="AN798" s="1568"/>
      <c r="AO798" s="1568"/>
      <c r="AP798" s="1568"/>
      <c r="AQ798" s="1568"/>
      <c r="AR798" s="1568"/>
      <c r="AS798" s="1568"/>
      <c r="AT798" s="1568"/>
      <c r="AU798" s="1568"/>
      <c r="AV798" s="1568"/>
      <c r="AW798" s="1568"/>
      <c r="AX798" s="1568"/>
      <c r="AY798" s="1568"/>
      <c r="AZ798" s="1568"/>
      <c r="BA798" s="1568"/>
      <c r="BB798" s="1568"/>
      <c r="BC798" s="1568"/>
      <c r="BD798" s="1568"/>
      <c r="BE798" s="1568"/>
      <c r="BF798" s="1568"/>
      <c r="BG798" s="1568"/>
      <c r="BH798" s="1568"/>
      <c r="BI798" s="1568"/>
      <c r="BJ798" s="1568"/>
      <c r="BK798" s="1568"/>
      <c r="BL798" s="1568"/>
      <c r="BM798" s="1569"/>
      <c r="BN798" s="508"/>
      <c r="BO798" s="508"/>
      <c r="BP798" s="508"/>
      <c r="BQ798" s="508"/>
      <c r="BR798" s="508"/>
      <c r="BS798" s="508"/>
      <c r="BT798" s="508"/>
      <c r="BU798" s="508"/>
      <c r="BV798" s="508"/>
      <c r="BW798" s="508"/>
      <c r="BX798" s="508"/>
      <c r="BY798" s="508"/>
      <c r="BZ798" s="508"/>
      <c r="CA798" s="508"/>
      <c r="CB798" s="508"/>
      <c r="CC798" s="508"/>
      <c r="CD798" s="508"/>
      <c r="CE798" s="508"/>
      <c r="CF798" s="508"/>
      <c r="CG798" s="508"/>
      <c r="CH798" s="508"/>
      <c r="CI798" s="508"/>
      <c r="CJ798" s="508"/>
      <c r="CK798" s="508"/>
      <c r="CL798" s="508"/>
      <c r="CM798" s="508"/>
      <c r="CN798" s="508"/>
      <c r="CO798" s="508"/>
      <c r="CP798" s="508"/>
      <c r="CQ798" s="508"/>
      <c r="CR798" s="508"/>
      <c r="CS798" s="508"/>
      <c r="CT798" s="508"/>
      <c r="CU798" s="508"/>
      <c r="CV798" s="508"/>
      <c r="CW798" s="508"/>
      <c r="CX798" s="508"/>
      <c r="CY798" s="508"/>
      <c r="CZ798" s="508"/>
      <c r="DA798" s="508"/>
      <c r="DB798" s="508"/>
      <c r="DC798" s="508"/>
      <c r="DD798" s="508"/>
      <c r="DE798" s="508"/>
      <c r="DF798" s="508"/>
      <c r="DG798" s="508"/>
      <c r="DH798" s="508"/>
      <c r="DI798" s="508"/>
      <c r="DJ798" s="508"/>
      <c r="DK798" s="508"/>
      <c r="DL798" s="508"/>
      <c r="DM798" s="508"/>
      <c r="DN798" s="508"/>
      <c r="DO798" s="508"/>
      <c r="DP798" s="508"/>
      <c r="DQ798" s="508"/>
      <c r="DR798" s="508"/>
      <c r="DS798" s="508"/>
      <c r="DT798" s="508"/>
      <c r="DU798" s="508"/>
      <c r="DV798" s="508"/>
      <c r="DW798" s="508"/>
      <c r="DX798" s="508"/>
      <c r="DY798" s="508"/>
      <c r="DZ798" s="508"/>
      <c r="EA798" s="508"/>
      <c r="EB798" s="508"/>
    </row>
    <row r="799" spans="2:132" s="509" customFormat="1" ht="20.100000000000001" customHeight="1">
      <c r="B799" s="506"/>
      <c r="C799" s="516"/>
      <c r="D799" s="1588" t="s">
        <v>528</v>
      </c>
      <c r="E799" s="1588"/>
      <c r="F799" s="1588"/>
      <c r="G799" s="1588"/>
      <c r="H799" s="1588"/>
      <c r="I799" s="1589"/>
      <c r="J799" s="1586" t="s">
        <v>360</v>
      </c>
      <c r="K799" s="1586"/>
      <c r="L799" s="1573" t="s">
        <v>525</v>
      </c>
      <c r="M799" s="1574" t="s">
        <v>527</v>
      </c>
      <c r="N799" s="1574"/>
      <c r="O799" s="1574"/>
      <c r="P799" s="1574"/>
      <c r="Q799" s="1574"/>
      <c r="R799" s="1574"/>
      <c r="S799" s="1574"/>
      <c r="T799" s="1575"/>
      <c r="U799" s="1575"/>
      <c r="V799" s="1575"/>
      <c r="W799" s="1576"/>
      <c r="X799" s="597" t="s">
        <v>513</v>
      </c>
      <c r="Y799" s="1573" t="s">
        <v>525</v>
      </c>
      <c r="Z799" s="1574" t="s">
        <v>524</v>
      </c>
      <c r="AA799" s="1574"/>
      <c r="AB799" s="1574"/>
      <c r="AC799" s="1574"/>
      <c r="AD799" s="1574"/>
      <c r="AE799" s="1574"/>
      <c r="AF799" s="1574"/>
      <c r="AG799" s="1575"/>
      <c r="AH799" s="1575"/>
      <c r="AI799" s="1575"/>
      <c r="AJ799" s="1576"/>
      <c r="AK799" s="597" t="s">
        <v>513</v>
      </c>
      <c r="AL799" s="508"/>
      <c r="AM799" s="1570"/>
      <c r="AN799" s="1571"/>
      <c r="AO799" s="1571"/>
      <c r="AP799" s="1571"/>
      <c r="AQ799" s="1571"/>
      <c r="AR799" s="1571"/>
      <c r="AS799" s="1571"/>
      <c r="AT799" s="1571"/>
      <c r="AU799" s="1571"/>
      <c r="AV799" s="1571"/>
      <c r="AW799" s="1571"/>
      <c r="AX799" s="1571"/>
      <c r="AY799" s="1571"/>
      <c r="AZ799" s="1571"/>
      <c r="BA799" s="1571"/>
      <c r="BB799" s="1571"/>
      <c r="BC799" s="1571"/>
      <c r="BD799" s="1571"/>
      <c r="BE799" s="1571"/>
      <c r="BF799" s="1571"/>
      <c r="BG799" s="1571"/>
      <c r="BH799" s="1571"/>
      <c r="BI799" s="1571"/>
      <c r="BJ799" s="1571"/>
      <c r="BK799" s="1571"/>
      <c r="BL799" s="1571"/>
      <c r="BM799" s="1572"/>
      <c r="BN799" s="508"/>
      <c r="BO799" s="508"/>
      <c r="BP799" s="508"/>
      <c r="BQ799" s="508"/>
      <c r="BR799" s="508"/>
      <c r="BS799" s="508"/>
      <c r="BT799" s="508"/>
      <c r="BU799" s="508"/>
      <c r="BV799" s="508"/>
      <c r="BW799" s="508"/>
      <c r="BX799" s="508"/>
      <c r="BY799" s="508"/>
      <c r="BZ799" s="508"/>
      <c r="CA799" s="508"/>
      <c r="CB799" s="508"/>
      <c r="CC799" s="508"/>
      <c r="CD799" s="508"/>
      <c r="CE799" s="508"/>
      <c r="CF799" s="508"/>
      <c r="CG799" s="508"/>
      <c r="CH799" s="508"/>
      <c r="CI799" s="508"/>
      <c r="CJ799" s="508"/>
      <c r="CK799" s="508"/>
      <c r="CL799" s="508"/>
      <c r="CM799" s="508"/>
      <c r="CN799" s="508"/>
      <c r="CO799" s="508"/>
      <c r="CP799" s="508"/>
      <c r="CQ799" s="508"/>
      <c r="CR799" s="508"/>
      <c r="CS799" s="508"/>
      <c r="CT799" s="508"/>
      <c r="CU799" s="508"/>
      <c r="CV799" s="508"/>
      <c r="CW799" s="508"/>
      <c r="CX799" s="508"/>
      <c r="CY799" s="508"/>
      <c r="CZ799" s="508"/>
      <c r="DA799" s="508"/>
      <c r="DB799" s="508"/>
      <c r="DC799" s="508"/>
      <c r="DD799" s="508"/>
      <c r="DE799" s="508"/>
      <c r="DF799" s="508"/>
      <c r="DG799" s="508"/>
      <c r="DH799" s="508"/>
      <c r="DI799" s="508"/>
      <c r="DJ799" s="508"/>
      <c r="DK799" s="508"/>
      <c r="DL799" s="508"/>
      <c r="DM799" s="508"/>
      <c r="DN799" s="508"/>
      <c r="DO799" s="508"/>
      <c r="DP799" s="508"/>
      <c r="DQ799" s="508"/>
      <c r="DR799" s="508"/>
      <c r="DS799" s="508"/>
      <c r="DT799" s="508"/>
      <c r="DU799" s="508"/>
      <c r="DV799" s="508"/>
      <c r="DW799" s="508"/>
      <c r="DX799" s="508"/>
      <c r="DY799" s="508"/>
      <c r="DZ799" s="508"/>
      <c r="EA799" s="508"/>
      <c r="EB799" s="508"/>
    </row>
    <row r="800" spans="2:132" s="509" customFormat="1" ht="20.100000000000001" customHeight="1">
      <c r="B800" s="506"/>
      <c r="C800" s="516"/>
      <c r="D800" s="1588"/>
      <c r="E800" s="1588"/>
      <c r="F800" s="1588"/>
      <c r="G800" s="1588"/>
      <c r="H800" s="1588"/>
      <c r="I800" s="1589"/>
      <c r="J800" s="1587"/>
      <c r="K800" s="1587"/>
      <c r="L800" s="1573"/>
      <c r="M800" s="1574"/>
      <c r="N800" s="1574"/>
      <c r="O800" s="1574"/>
      <c r="P800" s="1574"/>
      <c r="Q800" s="1574"/>
      <c r="R800" s="1574"/>
      <c r="S800" s="1574"/>
      <c r="T800" s="1575"/>
      <c r="U800" s="1575"/>
      <c r="V800" s="1575"/>
      <c r="W800" s="1576"/>
      <c r="X800" s="597" t="s">
        <v>513</v>
      </c>
      <c r="Y800" s="1573"/>
      <c r="Z800" s="1574"/>
      <c r="AA800" s="1574"/>
      <c r="AB800" s="1574"/>
      <c r="AC800" s="1574"/>
      <c r="AD800" s="1574"/>
      <c r="AE800" s="1574"/>
      <c r="AF800" s="1574"/>
      <c r="AG800" s="1575"/>
      <c r="AH800" s="1575"/>
      <c r="AI800" s="1575"/>
      <c r="AJ800" s="1576"/>
      <c r="AK800" s="597" t="s">
        <v>513</v>
      </c>
      <c r="AL800" s="508"/>
      <c r="AM800" s="508"/>
      <c r="AN800" s="508"/>
      <c r="AO800" s="508"/>
      <c r="AP800" s="508"/>
      <c r="AQ800" s="508"/>
      <c r="AR800" s="508"/>
      <c r="AS800" s="508"/>
      <c r="AT800" s="508"/>
      <c r="AU800" s="508"/>
      <c r="AV800" s="508"/>
      <c r="AW800" s="508"/>
      <c r="AX800" s="508"/>
      <c r="AY800" s="508"/>
      <c r="AZ800" s="508"/>
      <c r="BA800" s="508"/>
      <c r="BB800" s="508"/>
      <c r="BC800" s="508"/>
      <c r="BD800" s="508"/>
      <c r="BE800" s="508"/>
      <c r="BF800" s="508"/>
      <c r="BG800" s="508"/>
      <c r="BH800" s="508"/>
      <c r="BI800" s="508"/>
      <c r="BJ800" s="508"/>
      <c r="BK800" s="508"/>
      <c r="BL800" s="508"/>
      <c r="BM800" s="508"/>
      <c r="BN800" s="508"/>
      <c r="BO800" s="508"/>
      <c r="BP800" s="508"/>
      <c r="BQ800" s="508"/>
      <c r="BR800" s="508"/>
      <c r="BS800" s="508"/>
      <c r="BT800" s="508"/>
      <c r="BU800" s="508"/>
      <c r="BV800" s="508"/>
      <c r="BW800" s="508"/>
      <c r="BX800" s="508"/>
      <c r="BY800" s="508"/>
      <c r="BZ800" s="508"/>
      <c r="CA800" s="508"/>
      <c r="CB800" s="508"/>
      <c r="CC800" s="508"/>
      <c r="CD800" s="508"/>
      <c r="CE800" s="508"/>
      <c r="CF800" s="508"/>
      <c r="CG800" s="508"/>
      <c r="CH800" s="508"/>
      <c r="CI800" s="508"/>
      <c r="CJ800" s="508"/>
      <c r="CK800" s="508"/>
      <c r="CL800" s="508"/>
      <c r="CM800" s="508"/>
      <c r="CN800" s="508"/>
      <c r="CO800" s="508"/>
      <c r="CP800" s="508"/>
      <c r="CQ800" s="508"/>
      <c r="CR800" s="508"/>
      <c r="CS800" s="508"/>
      <c r="CT800" s="508"/>
      <c r="CU800" s="508"/>
      <c r="CV800" s="508"/>
      <c r="CW800" s="508"/>
      <c r="CX800" s="508"/>
      <c r="CY800" s="508"/>
      <c r="CZ800" s="508"/>
      <c r="DA800" s="508"/>
      <c r="DB800" s="508"/>
      <c r="DC800" s="508"/>
      <c r="DD800" s="508"/>
      <c r="DE800" s="508"/>
      <c r="DF800" s="508"/>
      <c r="DG800" s="508"/>
      <c r="DH800" s="508"/>
      <c r="DI800" s="508"/>
      <c r="DJ800" s="508"/>
      <c r="DK800" s="508"/>
      <c r="DL800" s="508"/>
      <c r="DM800" s="508"/>
      <c r="DN800" s="508"/>
      <c r="DO800" s="508"/>
      <c r="DP800" s="508"/>
      <c r="DQ800" s="508"/>
      <c r="DR800" s="508"/>
      <c r="DS800" s="508"/>
      <c r="DT800" s="508"/>
      <c r="DU800" s="508"/>
      <c r="DV800" s="508"/>
      <c r="DW800" s="508"/>
      <c r="DX800" s="508"/>
      <c r="DY800" s="508"/>
      <c r="DZ800" s="508"/>
      <c r="EA800" s="508"/>
      <c r="EB800" s="508"/>
    </row>
    <row r="801" spans="2:132" s="509" customFormat="1" ht="20.100000000000001" customHeight="1">
      <c r="B801" s="506"/>
      <c r="C801" s="514"/>
      <c r="D801" s="1582" t="s">
        <v>526</v>
      </c>
      <c r="E801" s="1582"/>
      <c r="F801" s="1582"/>
      <c r="G801" s="1582"/>
      <c r="H801" s="1582"/>
      <c r="I801" s="1583"/>
      <c r="J801" s="1586" t="s">
        <v>360</v>
      </c>
      <c r="K801" s="1586"/>
      <c r="L801" s="1573" t="s">
        <v>525</v>
      </c>
      <c r="M801" s="1574"/>
      <c r="N801" s="1574"/>
      <c r="O801" s="1574"/>
      <c r="P801" s="1574"/>
      <c r="Q801" s="1574"/>
      <c r="R801" s="1574"/>
      <c r="S801" s="1574"/>
      <c r="T801" s="1575"/>
      <c r="U801" s="1575"/>
      <c r="V801" s="1575"/>
      <c r="W801" s="1576"/>
      <c r="X801" s="597" t="s">
        <v>513</v>
      </c>
      <c r="Y801" s="1573" t="s">
        <v>525</v>
      </c>
      <c r="Z801" s="1574" t="s">
        <v>524</v>
      </c>
      <c r="AA801" s="1574"/>
      <c r="AB801" s="1574"/>
      <c r="AC801" s="1574"/>
      <c r="AD801" s="1574"/>
      <c r="AE801" s="1574"/>
      <c r="AF801" s="1574"/>
      <c r="AG801" s="1575"/>
      <c r="AH801" s="1575"/>
      <c r="AI801" s="1575"/>
      <c r="AJ801" s="1576"/>
      <c r="AK801" s="597" t="s">
        <v>513</v>
      </c>
      <c r="AL801" s="508"/>
      <c r="AM801" s="508"/>
      <c r="AN801" s="508"/>
      <c r="AO801" s="508"/>
      <c r="AP801" s="508"/>
      <c r="AQ801" s="508"/>
      <c r="AR801" s="508"/>
      <c r="AS801" s="508"/>
      <c r="AT801" s="508"/>
      <c r="AU801" s="508"/>
      <c r="AV801" s="508"/>
      <c r="AW801" s="508"/>
      <c r="AX801" s="508"/>
      <c r="AY801" s="508"/>
      <c r="AZ801" s="508"/>
      <c r="BA801" s="508"/>
      <c r="BB801" s="508"/>
      <c r="BC801" s="508"/>
      <c r="BD801" s="508"/>
      <c r="BE801" s="508"/>
      <c r="BF801" s="508"/>
      <c r="BG801" s="508"/>
      <c r="BH801" s="508"/>
      <c r="BI801" s="508"/>
      <c r="BJ801" s="508"/>
      <c r="BK801" s="508"/>
      <c r="BL801" s="508"/>
      <c r="BM801" s="508"/>
      <c r="BN801" s="508"/>
      <c r="BO801" s="508"/>
      <c r="BP801" s="508"/>
      <c r="BQ801" s="508"/>
      <c r="BR801" s="508"/>
      <c r="BS801" s="508"/>
      <c r="BT801" s="508"/>
      <c r="BU801" s="508"/>
      <c r="BV801" s="508"/>
      <c r="BW801" s="508"/>
      <c r="BX801" s="508"/>
      <c r="BY801" s="508"/>
      <c r="BZ801" s="508"/>
      <c r="CA801" s="508"/>
      <c r="CB801" s="508"/>
      <c r="CC801" s="508"/>
      <c r="CD801" s="508"/>
      <c r="CE801" s="508"/>
      <c r="CF801" s="508"/>
      <c r="CG801" s="508"/>
      <c r="CH801" s="508"/>
      <c r="CI801" s="508"/>
      <c r="CJ801" s="508"/>
      <c r="CK801" s="508"/>
      <c r="CL801" s="508"/>
      <c r="CM801" s="508"/>
      <c r="CN801" s="508"/>
      <c r="CO801" s="508"/>
      <c r="CP801" s="508"/>
      <c r="CQ801" s="508"/>
      <c r="CR801" s="508"/>
      <c r="CS801" s="508"/>
      <c r="CT801" s="508"/>
      <c r="CU801" s="508"/>
      <c r="CV801" s="508"/>
      <c r="CW801" s="508"/>
      <c r="CX801" s="508"/>
      <c r="CY801" s="508"/>
      <c r="CZ801" s="508"/>
      <c r="DA801" s="508"/>
      <c r="DB801" s="508"/>
      <c r="DC801" s="508"/>
      <c r="DD801" s="508"/>
      <c r="DE801" s="508"/>
      <c r="DF801" s="508"/>
      <c r="DG801" s="508"/>
      <c r="DH801" s="508"/>
      <c r="DI801" s="508"/>
      <c r="DJ801" s="508"/>
      <c r="DK801" s="508"/>
      <c r="DL801" s="508"/>
      <c r="DM801" s="508"/>
      <c r="DN801" s="508"/>
      <c r="DO801" s="508"/>
      <c r="DP801" s="508"/>
      <c r="DQ801" s="508"/>
      <c r="DR801" s="508"/>
      <c r="DS801" s="508"/>
      <c r="DT801" s="508"/>
      <c r="DU801" s="508"/>
      <c r="DV801" s="508"/>
      <c r="DW801" s="508"/>
      <c r="DX801" s="508"/>
      <c r="DY801" s="508"/>
      <c r="DZ801" s="508"/>
      <c r="EA801" s="508"/>
      <c r="EB801" s="508"/>
    </row>
    <row r="802" spans="2:132" s="509" customFormat="1" ht="20.100000000000001" customHeight="1">
      <c r="B802" s="506"/>
      <c r="C802" s="515"/>
      <c r="D802" s="1584"/>
      <c r="E802" s="1584"/>
      <c r="F802" s="1584"/>
      <c r="G802" s="1584"/>
      <c r="H802" s="1584"/>
      <c r="I802" s="1585"/>
      <c r="J802" s="1587"/>
      <c r="K802" s="1587"/>
      <c r="L802" s="1573"/>
      <c r="M802" s="1574"/>
      <c r="N802" s="1574"/>
      <c r="O802" s="1574"/>
      <c r="P802" s="1574"/>
      <c r="Q802" s="1574"/>
      <c r="R802" s="1574"/>
      <c r="S802" s="1574"/>
      <c r="T802" s="1575"/>
      <c r="U802" s="1575"/>
      <c r="V802" s="1575"/>
      <c r="W802" s="1576"/>
      <c r="X802" s="597" t="s">
        <v>513</v>
      </c>
      <c r="Y802" s="1573"/>
      <c r="Z802" s="1574"/>
      <c r="AA802" s="1574"/>
      <c r="AB802" s="1574"/>
      <c r="AC802" s="1574"/>
      <c r="AD802" s="1574"/>
      <c r="AE802" s="1574"/>
      <c r="AF802" s="1574"/>
      <c r="AG802" s="1575"/>
      <c r="AH802" s="1575"/>
      <c r="AI802" s="1575"/>
      <c r="AJ802" s="1576"/>
      <c r="AK802" s="597" t="s">
        <v>513</v>
      </c>
      <c r="AL802" s="508"/>
      <c r="AM802" s="508"/>
      <c r="AN802" s="508"/>
      <c r="AO802" s="508"/>
      <c r="AP802" s="508"/>
      <c r="AQ802" s="508"/>
      <c r="AR802" s="508"/>
      <c r="AS802" s="508"/>
      <c r="AT802" s="508"/>
      <c r="AU802" s="508"/>
      <c r="AV802" s="508"/>
      <c r="AW802" s="508"/>
      <c r="AX802" s="508"/>
      <c r="AY802" s="508"/>
      <c r="AZ802" s="508"/>
      <c r="BA802" s="508"/>
      <c r="BB802" s="508"/>
      <c r="BC802" s="508"/>
      <c r="BD802" s="508"/>
      <c r="BE802" s="508"/>
      <c r="BF802" s="508"/>
      <c r="BG802" s="508"/>
      <c r="BH802" s="508"/>
      <c r="BI802" s="508"/>
      <c r="BJ802" s="508"/>
      <c r="BK802" s="508"/>
      <c r="BL802" s="508"/>
      <c r="BM802" s="508"/>
      <c r="BN802" s="508"/>
      <c r="BO802" s="508"/>
      <c r="BP802" s="508"/>
      <c r="BQ802" s="508"/>
      <c r="BR802" s="508"/>
      <c r="BS802" s="508"/>
      <c r="BT802" s="508"/>
      <c r="BU802" s="508"/>
      <c r="BV802" s="508"/>
      <c r="BW802" s="508"/>
      <c r="BX802" s="508"/>
      <c r="BY802" s="508"/>
      <c r="BZ802" s="508"/>
      <c r="CA802" s="508"/>
      <c r="CB802" s="508"/>
      <c r="CC802" s="508"/>
      <c r="CD802" s="508"/>
      <c r="CE802" s="508"/>
      <c r="CF802" s="508"/>
      <c r="CG802" s="508"/>
      <c r="CH802" s="508"/>
      <c r="CI802" s="508"/>
      <c r="CJ802" s="508"/>
      <c r="CK802" s="508"/>
      <c r="CL802" s="508"/>
      <c r="CM802" s="508"/>
      <c r="CN802" s="508"/>
      <c r="CO802" s="508"/>
      <c r="CP802" s="508"/>
      <c r="CQ802" s="508"/>
      <c r="CR802" s="508"/>
      <c r="CS802" s="508"/>
      <c r="CT802" s="508"/>
      <c r="CU802" s="508"/>
      <c r="CV802" s="508"/>
      <c r="CW802" s="508"/>
      <c r="CX802" s="508"/>
      <c r="CY802" s="508"/>
      <c r="CZ802" s="508"/>
      <c r="DA802" s="508"/>
      <c r="DB802" s="508"/>
      <c r="DC802" s="508"/>
      <c r="DD802" s="508"/>
      <c r="DE802" s="508"/>
      <c r="DF802" s="508"/>
      <c r="DG802" s="508"/>
      <c r="DH802" s="508"/>
      <c r="DI802" s="508"/>
      <c r="DJ802" s="508"/>
      <c r="DK802" s="508"/>
      <c r="DL802" s="508"/>
      <c r="DM802" s="508"/>
      <c r="DN802" s="508"/>
      <c r="DO802" s="508"/>
      <c r="DP802" s="508"/>
      <c r="DQ802" s="508"/>
      <c r="DR802" s="508"/>
      <c r="DS802" s="508"/>
      <c r="DT802" s="508"/>
      <c r="DU802" s="508"/>
      <c r="DV802" s="508"/>
      <c r="DW802" s="508"/>
      <c r="DX802" s="508"/>
      <c r="DY802" s="508"/>
      <c r="DZ802" s="508"/>
      <c r="EA802" s="508"/>
      <c r="EB802" s="508"/>
    </row>
    <row r="803" spans="2:132" s="509" customFormat="1" ht="20.100000000000001" customHeight="1">
      <c r="B803" s="506"/>
      <c r="C803" s="516"/>
      <c r="D803" s="1588" t="s">
        <v>526</v>
      </c>
      <c r="E803" s="1588"/>
      <c r="F803" s="1588"/>
      <c r="G803" s="1588"/>
      <c r="H803" s="1588"/>
      <c r="I803" s="1589"/>
      <c r="J803" s="1586" t="s">
        <v>360</v>
      </c>
      <c r="K803" s="1586"/>
      <c r="L803" s="1573" t="s">
        <v>525</v>
      </c>
      <c r="M803" s="1574"/>
      <c r="N803" s="1574"/>
      <c r="O803" s="1574"/>
      <c r="P803" s="1574"/>
      <c r="Q803" s="1574"/>
      <c r="R803" s="1574"/>
      <c r="S803" s="1574"/>
      <c r="T803" s="1575"/>
      <c r="U803" s="1575"/>
      <c r="V803" s="1575"/>
      <c r="W803" s="1576"/>
      <c r="X803" s="597" t="s">
        <v>513</v>
      </c>
      <c r="Y803" s="1573" t="s">
        <v>525</v>
      </c>
      <c r="Z803" s="1574" t="s">
        <v>524</v>
      </c>
      <c r="AA803" s="1574"/>
      <c r="AB803" s="1574"/>
      <c r="AC803" s="1574"/>
      <c r="AD803" s="1574"/>
      <c r="AE803" s="1574"/>
      <c r="AF803" s="1574"/>
      <c r="AG803" s="1575"/>
      <c r="AH803" s="1575"/>
      <c r="AI803" s="1575"/>
      <c r="AJ803" s="1576"/>
      <c r="AK803" s="597" t="s">
        <v>513</v>
      </c>
      <c r="AL803" s="508"/>
      <c r="AM803" s="508"/>
      <c r="AN803" s="508"/>
      <c r="AO803" s="508"/>
      <c r="AP803" s="508"/>
      <c r="AQ803" s="508"/>
      <c r="AR803" s="508"/>
      <c r="AS803" s="508"/>
      <c r="AT803" s="508"/>
      <c r="AU803" s="508"/>
      <c r="AV803" s="508"/>
      <c r="AW803" s="508"/>
      <c r="AX803" s="508"/>
      <c r="AY803" s="508"/>
      <c r="AZ803" s="508"/>
      <c r="BA803" s="508"/>
      <c r="BB803" s="508"/>
      <c r="BC803" s="508"/>
      <c r="BD803" s="508"/>
      <c r="BE803" s="508"/>
      <c r="BF803" s="508"/>
      <c r="BG803" s="508"/>
      <c r="BH803" s="508"/>
      <c r="BI803" s="508"/>
      <c r="BJ803" s="508"/>
      <c r="BK803" s="508"/>
      <c r="BL803" s="508"/>
      <c r="BM803" s="508"/>
      <c r="BN803" s="508"/>
      <c r="BO803" s="508"/>
      <c r="BP803" s="508"/>
      <c r="BQ803" s="508"/>
      <c r="BR803" s="508"/>
      <c r="BS803" s="508"/>
      <c r="BT803" s="508"/>
      <c r="BU803" s="508"/>
      <c r="BV803" s="508"/>
      <c r="BW803" s="508"/>
      <c r="BX803" s="508"/>
      <c r="BY803" s="508"/>
      <c r="BZ803" s="508"/>
      <c r="CA803" s="508"/>
      <c r="CB803" s="508"/>
      <c r="CC803" s="508"/>
      <c r="CD803" s="508"/>
      <c r="CE803" s="508"/>
      <c r="CF803" s="508"/>
      <c r="CG803" s="508"/>
      <c r="CH803" s="508"/>
      <c r="CI803" s="508"/>
      <c r="CJ803" s="508"/>
      <c r="CK803" s="508"/>
      <c r="CL803" s="508"/>
      <c r="CM803" s="508"/>
      <c r="CN803" s="508"/>
      <c r="CO803" s="508"/>
      <c r="CP803" s="508"/>
      <c r="CQ803" s="508"/>
      <c r="CR803" s="508"/>
      <c r="CS803" s="508"/>
      <c r="CT803" s="508"/>
      <c r="CU803" s="508"/>
      <c r="CV803" s="508"/>
      <c r="CW803" s="508"/>
      <c r="CX803" s="508"/>
      <c r="CY803" s="508"/>
      <c r="CZ803" s="508"/>
      <c r="DA803" s="508"/>
      <c r="DB803" s="508"/>
      <c r="DC803" s="508"/>
      <c r="DD803" s="508"/>
      <c r="DE803" s="508"/>
      <c r="DF803" s="508"/>
      <c r="DG803" s="508"/>
      <c r="DH803" s="508"/>
      <c r="DI803" s="508"/>
      <c r="DJ803" s="508"/>
      <c r="DK803" s="508"/>
      <c r="DL803" s="508"/>
      <c r="DM803" s="508"/>
      <c r="DN803" s="508"/>
      <c r="DO803" s="508"/>
      <c r="DP803" s="508"/>
      <c r="DQ803" s="508"/>
      <c r="DR803" s="508"/>
      <c r="DS803" s="508"/>
      <c r="DT803" s="508"/>
      <c r="DU803" s="508"/>
      <c r="DV803" s="508"/>
      <c r="DW803" s="508"/>
      <c r="DX803" s="508"/>
      <c r="DY803" s="508"/>
      <c r="DZ803" s="508"/>
      <c r="EA803" s="508"/>
      <c r="EB803" s="508"/>
    </row>
    <row r="804" spans="2:132" s="509" customFormat="1" ht="20.100000000000001" customHeight="1">
      <c r="B804" s="506"/>
      <c r="C804" s="515"/>
      <c r="D804" s="1584"/>
      <c r="E804" s="1584"/>
      <c r="F804" s="1584"/>
      <c r="G804" s="1584"/>
      <c r="H804" s="1584"/>
      <c r="I804" s="1585"/>
      <c r="J804" s="1587"/>
      <c r="K804" s="1587"/>
      <c r="L804" s="1573"/>
      <c r="M804" s="1574"/>
      <c r="N804" s="1574"/>
      <c r="O804" s="1574"/>
      <c r="P804" s="1574"/>
      <c r="Q804" s="1574"/>
      <c r="R804" s="1574"/>
      <c r="S804" s="1574"/>
      <c r="T804" s="1575"/>
      <c r="U804" s="1575"/>
      <c r="V804" s="1575"/>
      <c r="W804" s="1576"/>
      <c r="X804" s="597" t="s">
        <v>513</v>
      </c>
      <c r="Y804" s="1573"/>
      <c r="Z804" s="1574"/>
      <c r="AA804" s="1574"/>
      <c r="AB804" s="1574"/>
      <c r="AC804" s="1574"/>
      <c r="AD804" s="1574"/>
      <c r="AE804" s="1574"/>
      <c r="AF804" s="1574"/>
      <c r="AG804" s="1575"/>
      <c r="AH804" s="1575"/>
      <c r="AI804" s="1575"/>
      <c r="AJ804" s="1576"/>
      <c r="AK804" s="597" t="s">
        <v>513</v>
      </c>
      <c r="AL804" s="508"/>
      <c r="AM804" s="508"/>
      <c r="AN804" s="508"/>
      <c r="AO804" s="508"/>
      <c r="AP804" s="508"/>
      <c r="AQ804" s="508"/>
      <c r="AR804" s="508"/>
      <c r="AS804" s="508"/>
      <c r="AT804" s="508"/>
      <c r="AU804" s="508"/>
      <c r="AV804" s="508"/>
      <c r="AW804" s="508"/>
      <c r="AX804" s="508"/>
      <c r="AY804" s="508"/>
      <c r="AZ804" s="508"/>
      <c r="BA804" s="508"/>
      <c r="BB804" s="508"/>
      <c r="BC804" s="508"/>
      <c r="BD804" s="508"/>
      <c r="BE804" s="508"/>
      <c r="BF804" s="508"/>
      <c r="BG804" s="508"/>
      <c r="BH804" s="508"/>
      <c r="BI804" s="508"/>
      <c r="BJ804" s="508"/>
      <c r="BK804" s="508"/>
      <c r="BL804" s="508"/>
      <c r="BM804" s="508"/>
      <c r="BN804" s="508"/>
      <c r="BO804" s="508"/>
      <c r="BP804" s="508"/>
      <c r="BQ804" s="508"/>
      <c r="BR804" s="508"/>
      <c r="BS804" s="508"/>
      <c r="BT804" s="508"/>
      <c r="BU804" s="508"/>
      <c r="BV804" s="508"/>
      <c r="BW804" s="508"/>
      <c r="BX804" s="508"/>
      <c r="BY804" s="508"/>
      <c r="BZ804" s="508"/>
      <c r="CA804" s="508"/>
      <c r="CB804" s="508"/>
      <c r="CC804" s="508"/>
      <c r="CD804" s="508"/>
      <c r="CE804" s="508"/>
      <c r="CF804" s="508"/>
      <c r="CG804" s="508"/>
      <c r="CH804" s="508"/>
      <c r="CI804" s="508"/>
      <c r="CJ804" s="508"/>
      <c r="CK804" s="508"/>
      <c r="CL804" s="508"/>
      <c r="CM804" s="508"/>
      <c r="CN804" s="508"/>
      <c r="CO804" s="508"/>
      <c r="CP804" s="508"/>
      <c r="CQ804" s="508"/>
      <c r="CR804" s="508"/>
      <c r="CS804" s="508"/>
      <c r="CT804" s="508"/>
      <c r="CU804" s="508"/>
      <c r="CV804" s="508"/>
      <c r="CW804" s="508"/>
      <c r="CX804" s="508"/>
      <c r="CY804" s="508"/>
      <c r="CZ804" s="508"/>
      <c r="DA804" s="508"/>
      <c r="DB804" s="508"/>
      <c r="DC804" s="508"/>
      <c r="DD804" s="508"/>
      <c r="DE804" s="508"/>
      <c r="DF804" s="508"/>
      <c r="DG804" s="508"/>
      <c r="DH804" s="508"/>
      <c r="DI804" s="508"/>
      <c r="DJ804" s="508"/>
      <c r="DK804" s="508"/>
      <c r="DL804" s="508"/>
      <c r="DM804" s="508"/>
      <c r="DN804" s="508"/>
      <c r="DO804" s="508"/>
      <c r="DP804" s="508"/>
      <c r="DQ804" s="508"/>
      <c r="DR804" s="508"/>
      <c r="DS804" s="508"/>
      <c r="DT804" s="508"/>
      <c r="DU804" s="508"/>
      <c r="DV804" s="508"/>
      <c r="DW804" s="508"/>
      <c r="DX804" s="508"/>
      <c r="DY804" s="508"/>
      <c r="DZ804" s="508"/>
      <c r="EA804" s="508"/>
      <c r="EB804" s="508"/>
    </row>
    <row r="805" spans="2:132" s="509" customFormat="1" ht="20.100000000000001" customHeight="1">
      <c r="B805" s="506"/>
      <c r="C805" s="1625" t="s">
        <v>523</v>
      </c>
      <c r="D805" s="1578"/>
      <c r="E805" s="1578"/>
      <c r="F805" s="1578"/>
      <c r="G805" s="1578"/>
      <c r="H805" s="1578"/>
      <c r="I805" s="1579"/>
      <c r="J805" s="1586" t="s">
        <v>360</v>
      </c>
      <c r="K805" s="1586"/>
      <c r="L805" s="1598" t="s">
        <v>521</v>
      </c>
      <c r="M805" s="1582"/>
      <c r="N805" s="517"/>
      <c r="O805" s="517"/>
      <c r="P805" s="517"/>
      <c r="Q805" s="517"/>
      <c r="R805" s="1590"/>
      <c r="S805" s="1590"/>
      <c r="T805" s="1590"/>
      <c r="U805" s="1590"/>
      <c r="V805" s="1590"/>
      <c r="W805" s="1590"/>
      <c r="X805" s="1583" t="s">
        <v>513</v>
      </c>
      <c r="Y805" s="518"/>
      <c r="Z805" s="519"/>
      <c r="AA805" s="519"/>
      <c r="AB805" s="519"/>
      <c r="AC805" s="519"/>
      <c r="AD805" s="519"/>
      <c r="AE805" s="519"/>
      <c r="AF805" s="519"/>
      <c r="AG805" s="519"/>
      <c r="AH805" s="519"/>
      <c r="AI805" s="519"/>
      <c r="AJ805" s="519"/>
      <c r="AK805" s="520"/>
      <c r="AL805" s="508"/>
      <c r="AM805" s="508"/>
      <c r="AN805" s="508"/>
      <c r="AO805" s="508"/>
      <c r="AP805" s="508"/>
      <c r="AQ805" s="508"/>
      <c r="AR805" s="508"/>
      <c r="AS805" s="508"/>
      <c r="AT805" s="508"/>
      <c r="AU805" s="508"/>
      <c r="AV805" s="508"/>
      <c r="AW805" s="508"/>
      <c r="AX805" s="508"/>
      <c r="AY805" s="508"/>
      <c r="AZ805" s="508"/>
      <c r="BA805" s="508"/>
      <c r="BB805" s="508"/>
      <c r="BC805" s="508"/>
      <c r="BD805" s="508"/>
      <c r="BE805" s="508"/>
      <c r="BF805" s="508"/>
      <c r="BG805" s="508"/>
      <c r="BH805" s="508"/>
      <c r="BI805" s="508"/>
      <c r="BJ805" s="508"/>
      <c r="BK805" s="508"/>
      <c r="BL805" s="508"/>
      <c r="BM805" s="508"/>
      <c r="BN805" s="508"/>
      <c r="BO805" s="508"/>
      <c r="BP805" s="508"/>
      <c r="BQ805" s="508"/>
      <c r="BR805" s="508"/>
      <c r="BS805" s="508"/>
      <c r="BT805" s="508"/>
      <c r="BU805" s="508"/>
      <c r="BV805" s="508"/>
      <c r="BW805" s="508"/>
      <c r="BX805" s="508"/>
      <c r="BY805" s="508"/>
      <c r="BZ805" s="508"/>
      <c r="CA805" s="508"/>
      <c r="CB805" s="508"/>
      <c r="CC805" s="508"/>
      <c r="CD805" s="508"/>
      <c r="CE805" s="508"/>
      <c r="CF805" s="508"/>
      <c r="CG805" s="508"/>
      <c r="CH805" s="508"/>
      <c r="CI805" s="508"/>
      <c r="CJ805" s="508"/>
      <c r="CK805" s="508"/>
      <c r="CL805" s="508"/>
      <c r="CM805" s="508"/>
      <c r="CN805" s="508"/>
      <c r="CO805" s="508"/>
      <c r="CP805" s="508"/>
      <c r="CQ805" s="508"/>
      <c r="CR805" s="508"/>
      <c r="CS805" s="508"/>
      <c r="CT805" s="508"/>
      <c r="CU805" s="508"/>
      <c r="CV805" s="508"/>
      <c r="CW805" s="508"/>
      <c r="CX805" s="508"/>
      <c r="CY805" s="508"/>
      <c r="CZ805" s="508"/>
      <c r="DA805" s="508"/>
      <c r="DB805" s="508"/>
      <c r="DC805" s="508"/>
      <c r="DD805" s="508"/>
      <c r="DE805" s="508"/>
      <c r="DF805" s="508"/>
      <c r="DG805" s="508"/>
      <c r="DH805" s="508"/>
      <c r="DI805" s="508"/>
      <c r="DJ805" s="508"/>
      <c r="DK805" s="508"/>
      <c r="DL805" s="508"/>
      <c r="DM805" s="508"/>
      <c r="DN805" s="508"/>
      <c r="DO805" s="508"/>
      <c r="DP805" s="508"/>
      <c r="DQ805" s="508"/>
      <c r="DR805" s="508"/>
      <c r="DS805" s="508"/>
      <c r="DT805" s="508"/>
      <c r="DU805" s="508"/>
      <c r="DV805" s="508"/>
      <c r="DW805" s="508"/>
      <c r="DX805" s="508"/>
      <c r="DY805" s="508"/>
      <c r="DZ805" s="508"/>
      <c r="EA805" s="508"/>
      <c r="EB805" s="508"/>
    </row>
    <row r="806" spans="2:132" s="509" customFormat="1" ht="20.100000000000001" customHeight="1">
      <c r="B806" s="506"/>
      <c r="C806" s="1577"/>
      <c r="D806" s="1578"/>
      <c r="E806" s="1578"/>
      <c r="F806" s="1578"/>
      <c r="G806" s="1578"/>
      <c r="H806" s="1578"/>
      <c r="I806" s="1579"/>
      <c r="J806" s="1587"/>
      <c r="K806" s="1587"/>
      <c r="L806" s="1599"/>
      <c r="M806" s="1584"/>
      <c r="N806" s="521"/>
      <c r="O806" s="521"/>
      <c r="P806" s="521"/>
      <c r="Q806" s="521"/>
      <c r="R806" s="1591"/>
      <c r="S806" s="1591"/>
      <c r="T806" s="1591"/>
      <c r="U806" s="1591"/>
      <c r="V806" s="1591"/>
      <c r="W806" s="1591"/>
      <c r="X806" s="1585"/>
      <c r="Y806" s="522"/>
      <c r="Z806" s="521"/>
      <c r="AA806" s="521"/>
      <c r="AB806" s="521"/>
      <c r="AC806" s="521"/>
      <c r="AD806" s="521"/>
      <c r="AE806" s="521"/>
      <c r="AF806" s="521"/>
      <c r="AG806" s="521"/>
      <c r="AH806" s="521"/>
      <c r="AI806" s="521"/>
      <c r="AJ806" s="521"/>
      <c r="AK806" s="523"/>
      <c r="AL806" s="508"/>
      <c r="AM806" s="508"/>
      <c r="AN806" s="508"/>
      <c r="AO806" s="508"/>
      <c r="AP806" s="508"/>
      <c r="AQ806" s="508"/>
      <c r="AR806" s="508"/>
      <c r="AS806" s="508"/>
      <c r="AT806" s="508"/>
      <c r="AU806" s="508"/>
      <c r="AV806" s="508"/>
      <c r="AW806" s="508"/>
      <c r="AX806" s="508"/>
      <c r="AY806" s="508"/>
      <c r="AZ806" s="508"/>
      <c r="BA806" s="508"/>
      <c r="BB806" s="508"/>
      <c r="BC806" s="508"/>
      <c r="BD806" s="508"/>
      <c r="BE806" s="508"/>
      <c r="BF806" s="508"/>
      <c r="BG806" s="508"/>
      <c r="BH806" s="508"/>
      <c r="BI806" s="508"/>
      <c r="BJ806" s="508"/>
      <c r="BK806" s="508"/>
      <c r="BL806" s="508"/>
      <c r="BM806" s="508"/>
      <c r="BN806" s="508"/>
      <c r="BO806" s="508"/>
      <c r="BP806" s="508"/>
      <c r="BQ806" s="508"/>
      <c r="BR806" s="508"/>
      <c r="BS806" s="508"/>
      <c r="BT806" s="508"/>
      <c r="BU806" s="508"/>
      <c r="BV806" s="508"/>
      <c r="BW806" s="508"/>
      <c r="BX806" s="508"/>
      <c r="BY806" s="508"/>
      <c r="BZ806" s="508"/>
      <c r="CA806" s="508"/>
      <c r="CB806" s="508"/>
      <c r="CC806" s="508"/>
      <c r="CD806" s="508"/>
      <c r="CE806" s="508"/>
      <c r="CF806" s="508"/>
      <c r="CG806" s="508"/>
      <c r="CH806" s="508"/>
      <c r="CI806" s="508"/>
      <c r="CJ806" s="508"/>
      <c r="CK806" s="508"/>
      <c r="CL806" s="508"/>
      <c r="CM806" s="508"/>
      <c r="CN806" s="508"/>
      <c r="CO806" s="508"/>
      <c r="CP806" s="508"/>
      <c r="CQ806" s="508"/>
      <c r="CR806" s="508"/>
      <c r="CS806" s="508"/>
      <c r="CT806" s="508"/>
      <c r="CU806" s="508"/>
      <c r="CV806" s="508"/>
      <c r="CW806" s="508"/>
      <c r="CX806" s="508"/>
      <c r="CY806" s="508"/>
      <c r="CZ806" s="508"/>
      <c r="DA806" s="508"/>
      <c r="DB806" s="508"/>
      <c r="DC806" s="508"/>
      <c r="DD806" s="508"/>
      <c r="DE806" s="508"/>
      <c r="DF806" s="508"/>
      <c r="DG806" s="508"/>
      <c r="DH806" s="508"/>
      <c r="DI806" s="508"/>
      <c r="DJ806" s="508"/>
      <c r="DK806" s="508"/>
      <c r="DL806" s="508"/>
      <c r="DM806" s="508"/>
      <c r="DN806" s="508"/>
      <c r="DO806" s="508"/>
      <c r="DP806" s="508"/>
      <c r="DQ806" s="508"/>
      <c r="DR806" s="508"/>
      <c r="DS806" s="508"/>
      <c r="DT806" s="508"/>
      <c r="DU806" s="508"/>
      <c r="DV806" s="508"/>
      <c r="DW806" s="508"/>
      <c r="DX806" s="508"/>
      <c r="DY806" s="508"/>
      <c r="DZ806" s="508"/>
      <c r="EA806" s="508"/>
      <c r="EB806" s="508"/>
    </row>
    <row r="807" spans="2:132" s="509" customFormat="1" ht="20.100000000000001" customHeight="1">
      <c r="B807" s="506"/>
      <c r="C807" s="1577" t="s">
        <v>522</v>
      </c>
      <c r="D807" s="1578"/>
      <c r="E807" s="1578"/>
      <c r="F807" s="1578"/>
      <c r="G807" s="1578"/>
      <c r="H807" s="1578"/>
      <c r="I807" s="1579"/>
      <c r="J807" s="1586" t="s">
        <v>360</v>
      </c>
      <c r="K807" s="1586"/>
      <c r="L807" s="1598" t="s">
        <v>521</v>
      </c>
      <c r="M807" s="1582"/>
      <c r="N807" s="517"/>
      <c r="O807" s="517"/>
      <c r="P807" s="517"/>
      <c r="Q807" s="517"/>
      <c r="R807" s="1590"/>
      <c r="S807" s="1590"/>
      <c r="T807" s="1590"/>
      <c r="U807" s="1590"/>
      <c r="V807" s="1590"/>
      <c r="W807" s="1590"/>
      <c r="X807" s="1583" t="s">
        <v>513</v>
      </c>
      <c r="Y807" s="518"/>
      <c r="Z807" s="519"/>
      <c r="AA807" s="519"/>
      <c r="AB807" s="519"/>
      <c r="AC807" s="519"/>
      <c r="AD807" s="519"/>
      <c r="AE807" s="519"/>
      <c r="AF807" s="519"/>
      <c r="AG807" s="519"/>
      <c r="AH807" s="519"/>
      <c r="AI807" s="519"/>
      <c r="AJ807" s="519"/>
      <c r="AK807" s="520"/>
      <c r="AL807" s="508"/>
      <c r="AM807" s="508"/>
      <c r="AN807" s="508"/>
      <c r="AO807" s="508"/>
      <c r="AP807" s="508"/>
      <c r="AQ807" s="508"/>
      <c r="AR807" s="508"/>
      <c r="AS807" s="508"/>
      <c r="AT807" s="508"/>
      <c r="AU807" s="508"/>
      <c r="AV807" s="508"/>
      <c r="AW807" s="508"/>
      <c r="AX807" s="508"/>
      <c r="AY807" s="508"/>
      <c r="AZ807" s="508"/>
      <c r="BA807" s="508"/>
      <c r="BB807" s="508"/>
      <c r="BC807" s="508"/>
      <c r="BD807" s="508"/>
      <c r="BE807" s="508"/>
      <c r="BF807" s="508"/>
      <c r="BG807" s="508"/>
      <c r="BH807" s="508"/>
      <c r="BI807" s="508"/>
      <c r="BJ807" s="508"/>
      <c r="BK807" s="508"/>
      <c r="BL807" s="508"/>
      <c r="BM807" s="508"/>
      <c r="BN807" s="508"/>
      <c r="BO807" s="508"/>
      <c r="BP807" s="508"/>
      <c r="BQ807" s="508"/>
      <c r="BR807" s="508"/>
      <c r="BS807" s="508"/>
      <c r="BT807" s="508"/>
      <c r="BU807" s="508"/>
      <c r="BV807" s="508"/>
      <c r="BW807" s="508"/>
      <c r="BX807" s="508"/>
      <c r="BY807" s="508"/>
      <c r="BZ807" s="508"/>
      <c r="CA807" s="508"/>
      <c r="CB807" s="508"/>
      <c r="CC807" s="508"/>
      <c r="CD807" s="508"/>
      <c r="CE807" s="508"/>
      <c r="CF807" s="508"/>
      <c r="CG807" s="508"/>
      <c r="CH807" s="508"/>
      <c r="CI807" s="508"/>
      <c r="CJ807" s="508"/>
      <c r="CK807" s="508"/>
      <c r="CL807" s="508"/>
      <c r="CM807" s="508"/>
      <c r="CN807" s="508"/>
      <c r="CO807" s="508"/>
      <c r="CP807" s="508"/>
      <c r="CQ807" s="508"/>
      <c r="CR807" s="508"/>
      <c r="CS807" s="508"/>
      <c r="CT807" s="508"/>
      <c r="CU807" s="508"/>
      <c r="CV807" s="508"/>
      <c r="CW807" s="508"/>
      <c r="CX807" s="508"/>
      <c r="CY807" s="508"/>
      <c r="CZ807" s="508"/>
      <c r="DA807" s="508"/>
      <c r="DB807" s="508"/>
      <c r="DC807" s="508"/>
      <c r="DD807" s="508"/>
      <c r="DE807" s="508"/>
      <c r="DF807" s="508"/>
      <c r="DG807" s="508"/>
      <c r="DH807" s="508"/>
      <c r="DI807" s="508"/>
      <c r="DJ807" s="508"/>
      <c r="DK807" s="508"/>
      <c r="DL807" s="508"/>
      <c r="DM807" s="508"/>
      <c r="DN807" s="508"/>
      <c r="DO807" s="508"/>
      <c r="DP807" s="508"/>
      <c r="DQ807" s="508"/>
      <c r="DR807" s="508"/>
      <c r="DS807" s="508"/>
      <c r="DT807" s="508"/>
      <c r="DU807" s="508"/>
      <c r="DV807" s="508"/>
      <c r="DW807" s="508"/>
      <c r="DX807" s="508"/>
      <c r="DY807" s="508"/>
      <c r="DZ807" s="508"/>
      <c r="EA807" s="508"/>
      <c r="EB807" s="508"/>
    </row>
    <row r="808" spans="2:132" s="509" customFormat="1" ht="20.100000000000001" customHeight="1">
      <c r="B808" s="506"/>
      <c r="C808" s="1577"/>
      <c r="D808" s="1578"/>
      <c r="E808" s="1578"/>
      <c r="F808" s="1578"/>
      <c r="G808" s="1578"/>
      <c r="H808" s="1578"/>
      <c r="I808" s="1579"/>
      <c r="J808" s="1587"/>
      <c r="K808" s="1587"/>
      <c r="L808" s="1599"/>
      <c r="M808" s="1584"/>
      <c r="N808" s="521"/>
      <c r="O808" s="521"/>
      <c r="P808" s="521"/>
      <c r="Q808" s="521"/>
      <c r="R808" s="1591"/>
      <c r="S808" s="1591"/>
      <c r="T808" s="1591"/>
      <c r="U808" s="1591"/>
      <c r="V808" s="1591"/>
      <c r="W808" s="1591"/>
      <c r="X808" s="1585"/>
      <c r="Y808" s="522"/>
      <c r="Z808" s="521"/>
      <c r="AA808" s="521"/>
      <c r="AB808" s="521"/>
      <c r="AC808" s="521"/>
      <c r="AD808" s="521"/>
      <c r="AE808" s="521"/>
      <c r="AF808" s="521"/>
      <c r="AG808" s="521"/>
      <c r="AH808" s="521"/>
      <c r="AI808" s="521"/>
      <c r="AJ808" s="521"/>
      <c r="AK808" s="523"/>
      <c r="AL808" s="508"/>
      <c r="AM808" s="524"/>
      <c r="AN808" s="524"/>
      <c r="AO808" s="524"/>
      <c r="AP808" s="524"/>
      <c r="AQ808" s="524"/>
      <c r="AR808" s="524"/>
      <c r="AS808" s="524"/>
      <c r="AT808" s="524"/>
      <c r="AU808" s="524"/>
      <c r="AV808" s="524"/>
      <c r="AW808" s="524"/>
      <c r="AX808" s="524"/>
      <c r="AY808" s="524"/>
      <c r="AZ808" s="524"/>
      <c r="BA808" s="524"/>
      <c r="BB808" s="524"/>
      <c r="BC808" s="524"/>
      <c r="BD808" s="524"/>
      <c r="BE808" s="524"/>
      <c r="BF808" s="524"/>
      <c r="BG808" s="524"/>
      <c r="BH808" s="524"/>
      <c r="BI808" s="524"/>
      <c r="BJ808" s="524"/>
      <c r="BK808" s="524"/>
      <c r="BL808" s="524"/>
      <c r="BM808" s="524"/>
      <c r="BN808" s="508"/>
      <c r="BO808" s="508"/>
      <c r="BP808" s="508"/>
      <c r="BQ808" s="508"/>
      <c r="BR808" s="508"/>
      <c r="BS808" s="508"/>
      <c r="BT808" s="508"/>
      <c r="BU808" s="508"/>
      <c r="BV808" s="508"/>
      <c r="BW808" s="508"/>
      <c r="BX808" s="508"/>
      <c r="BY808" s="508"/>
      <c r="BZ808" s="508"/>
      <c r="CA808" s="508"/>
      <c r="CB808" s="508"/>
      <c r="CC808" s="508"/>
      <c r="CD808" s="508"/>
      <c r="CE808" s="508"/>
      <c r="CF808" s="508"/>
      <c r="CG808" s="508"/>
      <c r="CH808" s="508"/>
      <c r="CI808" s="508"/>
      <c r="CJ808" s="508"/>
      <c r="CK808" s="508"/>
      <c r="CL808" s="508"/>
      <c r="CM808" s="508"/>
      <c r="CN808" s="508"/>
      <c r="CO808" s="508"/>
      <c r="CP808" s="508"/>
      <c r="CQ808" s="508"/>
      <c r="CR808" s="508"/>
      <c r="CS808" s="508"/>
      <c r="CT808" s="508"/>
      <c r="CU808" s="508"/>
      <c r="CV808" s="508"/>
      <c r="CW808" s="508"/>
      <c r="CX808" s="508"/>
      <c r="CY808" s="508"/>
      <c r="CZ808" s="508"/>
      <c r="DA808" s="508"/>
      <c r="DB808" s="508"/>
      <c r="DC808" s="508"/>
      <c r="DD808" s="508"/>
      <c r="DE808" s="508"/>
      <c r="DF808" s="508"/>
      <c r="DG808" s="508"/>
      <c r="DH808" s="508"/>
      <c r="DI808" s="508"/>
      <c r="DJ808" s="508"/>
      <c r="DK808" s="508"/>
      <c r="DL808" s="508"/>
      <c r="DM808" s="508"/>
      <c r="DN808" s="508"/>
      <c r="DO808" s="508"/>
      <c r="DP808" s="508"/>
      <c r="DQ808" s="508"/>
      <c r="DR808" s="508"/>
      <c r="DS808" s="508"/>
      <c r="DT808" s="508"/>
      <c r="DU808" s="508"/>
      <c r="DV808" s="508"/>
      <c r="DW808" s="508"/>
      <c r="DX808" s="508"/>
      <c r="DY808" s="508"/>
      <c r="DZ808" s="508"/>
      <c r="EA808" s="508"/>
      <c r="EB808" s="508"/>
    </row>
    <row r="809" spans="2:132" s="509" customFormat="1" ht="20.100000000000001" customHeight="1">
      <c r="B809" s="506"/>
      <c r="C809" s="1577" t="s">
        <v>520</v>
      </c>
      <c r="D809" s="1578"/>
      <c r="E809" s="1578"/>
      <c r="F809" s="1578"/>
      <c r="G809" s="1578"/>
      <c r="H809" s="1578"/>
      <c r="I809" s="1579"/>
      <c r="J809" s="1586" t="s">
        <v>360</v>
      </c>
      <c r="K809" s="1586"/>
      <c r="L809" s="1607" t="s">
        <v>518</v>
      </c>
      <c r="M809" s="1608"/>
      <c r="N809" s="1608"/>
      <c r="O809" s="1590"/>
      <c r="P809" s="1590"/>
      <c r="Q809" s="1590"/>
      <c r="R809" s="1590"/>
      <c r="S809" s="1590"/>
      <c r="T809" s="1590"/>
      <c r="U809" s="1590"/>
      <c r="V809" s="1590"/>
      <c r="W809" s="1590"/>
      <c r="X809" s="1579" t="s">
        <v>513</v>
      </c>
      <c r="Y809" s="1592" t="s">
        <v>517</v>
      </c>
      <c r="Z809" s="1593"/>
      <c r="AA809" s="1593"/>
      <c r="AB809" s="1593"/>
      <c r="AC809" s="1593"/>
      <c r="AD809" s="1593"/>
      <c r="AE809" s="1593"/>
      <c r="AF809" s="1593"/>
      <c r="AG809" s="1593"/>
      <c r="AH809" s="1593"/>
      <c r="AI809" s="1593"/>
      <c r="AJ809" s="1593"/>
      <c r="AK809" s="1594"/>
      <c r="AL809" s="508"/>
      <c r="AM809" s="524"/>
      <c r="AN809" s="524"/>
      <c r="AO809" s="524"/>
      <c r="AP809" s="524"/>
      <c r="AQ809" s="524"/>
      <c r="AR809" s="524"/>
      <c r="AS809" s="524"/>
      <c r="AT809" s="524"/>
      <c r="AU809" s="524"/>
      <c r="AV809" s="524"/>
      <c r="AW809" s="524"/>
      <c r="AX809" s="524"/>
      <c r="AY809" s="524"/>
      <c r="AZ809" s="524"/>
      <c r="BA809" s="524"/>
      <c r="BB809" s="524"/>
      <c r="BC809" s="524"/>
      <c r="BD809" s="524"/>
      <c r="BE809" s="524"/>
      <c r="BF809" s="524"/>
      <c r="BG809" s="524"/>
      <c r="BH809" s="524"/>
      <c r="BI809" s="524"/>
      <c r="BJ809" s="524"/>
      <c r="BK809" s="524"/>
      <c r="BL809" s="524"/>
      <c r="BM809" s="524"/>
      <c r="BN809" s="508"/>
      <c r="BO809" s="508"/>
      <c r="BP809" s="508"/>
      <c r="BQ809" s="508"/>
      <c r="BR809" s="508"/>
      <c r="BS809" s="508"/>
      <c r="BT809" s="508"/>
      <c r="BU809" s="508"/>
      <c r="BV809" s="508"/>
      <c r="BW809" s="508"/>
      <c r="BX809" s="508"/>
      <c r="BY809" s="508"/>
      <c r="BZ809" s="508"/>
      <c r="CA809" s="508"/>
      <c r="CB809" s="508"/>
      <c r="CC809" s="508"/>
      <c r="CD809" s="508"/>
      <c r="CE809" s="508"/>
      <c r="CF809" s="508"/>
      <c r="CG809" s="508"/>
      <c r="CH809" s="508"/>
      <c r="CI809" s="508"/>
      <c r="CJ809" s="508"/>
      <c r="CK809" s="508"/>
      <c r="CL809" s="508"/>
      <c r="CM809" s="508"/>
      <c r="CN809" s="508"/>
      <c r="CO809" s="508"/>
      <c r="CP809" s="508"/>
      <c r="CQ809" s="508"/>
      <c r="CR809" s="508"/>
      <c r="CS809" s="508"/>
      <c r="CT809" s="508"/>
      <c r="CU809" s="508"/>
      <c r="CV809" s="508"/>
      <c r="CW809" s="508"/>
      <c r="CX809" s="508"/>
      <c r="CY809" s="508"/>
      <c r="CZ809" s="508"/>
      <c r="DA809" s="508"/>
      <c r="DB809" s="508"/>
      <c r="DC809" s="508"/>
      <c r="DD809" s="508"/>
      <c r="DE809" s="508"/>
      <c r="DF809" s="508"/>
      <c r="DG809" s="508"/>
      <c r="DH809" s="508"/>
      <c r="DI809" s="508"/>
      <c r="DJ809" s="508"/>
      <c r="DK809" s="508"/>
      <c r="DL809" s="508"/>
      <c r="DM809" s="508"/>
      <c r="DN809" s="508"/>
      <c r="DO809" s="508"/>
      <c r="DP809" s="508"/>
      <c r="DQ809" s="508"/>
      <c r="DR809" s="508"/>
      <c r="DS809" s="508"/>
      <c r="DT809" s="508"/>
      <c r="DU809" s="508"/>
      <c r="DV809" s="508"/>
      <c r="DW809" s="508"/>
      <c r="DX809" s="508"/>
      <c r="DY809" s="508"/>
      <c r="DZ809" s="508"/>
      <c r="EA809" s="508"/>
      <c r="EB809" s="508"/>
    </row>
    <row r="810" spans="2:132" s="509" customFormat="1" ht="20.100000000000001" customHeight="1">
      <c r="B810" s="506"/>
      <c r="C810" s="1577"/>
      <c r="D810" s="1578"/>
      <c r="E810" s="1578"/>
      <c r="F810" s="1578"/>
      <c r="G810" s="1578"/>
      <c r="H810" s="1578"/>
      <c r="I810" s="1579"/>
      <c r="J810" s="1587"/>
      <c r="K810" s="1587"/>
      <c r="L810" s="1607"/>
      <c r="M810" s="1608"/>
      <c r="N810" s="1608"/>
      <c r="O810" s="1591"/>
      <c r="P810" s="1591"/>
      <c r="Q810" s="1591"/>
      <c r="R810" s="1591"/>
      <c r="S810" s="1591"/>
      <c r="T810" s="1591"/>
      <c r="U810" s="1591"/>
      <c r="V810" s="1591"/>
      <c r="W810" s="1591"/>
      <c r="X810" s="1579"/>
      <c r="Y810" s="1595"/>
      <c r="Z810" s="1596"/>
      <c r="AA810" s="1596"/>
      <c r="AB810" s="1596"/>
      <c r="AC810" s="1596"/>
      <c r="AD810" s="1596"/>
      <c r="AE810" s="1596"/>
      <c r="AF810" s="1596"/>
      <c r="AG810" s="1596"/>
      <c r="AH810" s="1596"/>
      <c r="AI810" s="1596"/>
      <c r="AJ810" s="1596"/>
      <c r="AK810" s="1597"/>
      <c r="AL810" s="508"/>
      <c r="AM810" s="508"/>
      <c r="AN810" s="508"/>
      <c r="AO810" s="508"/>
      <c r="AP810" s="508"/>
      <c r="AQ810" s="508"/>
      <c r="AR810" s="508"/>
      <c r="AS810" s="508"/>
      <c r="AT810" s="508"/>
      <c r="AU810" s="508"/>
      <c r="AV810" s="508"/>
      <c r="AW810" s="508"/>
      <c r="AX810" s="508"/>
      <c r="AY810" s="508"/>
      <c r="AZ810" s="508"/>
      <c r="BA810" s="508"/>
      <c r="BB810" s="508"/>
      <c r="BC810" s="508"/>
      <c r="BD810" s="508"/>
      <c r="BE810" s="508"/>
      <c r="BF810" s="508"/>
      <c r="BG810" s="508"/>
      <c r="BH810" s="508"/>
      <c r="BI810" s="508"/>
      <c r="BJ810" s="508"/>
      <c r="BK810" s="508"/>
      <c r="BL810" s="508"/>
      <c r="BM810" s="508"/>
      <c r="BN810" s="508"/>
      <c r="BO810" s="508"/>
      <c r="BP810" s="508"/>
      <c r="BQ810" s="508"/>
      <c r="BR810" s="508"/>
      <c r="BS810" s="508"/>
      <c r="BT810" s="508"/>
      <c r="BU810" s="508"/>
      <c r="BV810" s="508"/>
      <c r="BW810" s="508"/>
      <c r="BX810" s="508"/>
      <c r="BY810" s="508"/>
      <c r="BZ810" s="508"/>
      <c r="CA810" s="508"/>
      <c r="CB810" s="508"/>
      <c r="CC810" s="508"/>
      <c r="CD810" s="508"/>
      <c r="CE810" s="508"/>
      <c r="CF810" s="508"/>
      <c r="CG810" s="508"/>
      <c r="CH810" s="508"/>
      <c r="CI810" s="508"/>
      <c r="CJ810" s="508"/>
      <c r="CK810" s="508"/>
      <c r="CL810" s="508"/>
      <c r="CM810" s="508"/>
      <c r="CN810" s="508"/>
      <c r="CO810" s="508"/>
      <c r="CP810" s="508"/>
      <c r="CQ810" s="508"/>
      <c r="CR810" s="508"/>
      <c r="CS810" s="508"/>
      <c r="CT810" s="508"/>
      <c r="CU810" s="508"/>
      <c r="CV810" s="508"/>
      <c r="CW810" s="508"/>
      <c r="CX810" s="508"/>
      <c r="CY810" s="508"/>
      <c r="CZ810" s="508"/>
      <c r="DA810" s="508"/>
      <c r="DB810" s="508"/>
      <c r="DC810" s="508"/>
      <c r="DD810" s="508"/>
      <c r="DE810" s="508"/>
      <c r="DF810" s="508"/>
      <c r="DG810" s="508"/>
      <c r="DH810" s="508"/>
      <c r="DI810" s="508"/>
      <c r="DJ810" s="508"/>
      <c r="DK810" s="508"/>
      <c r="DL810" s="508"/>
      <c r="DM810" s="508"/>
      <c r="DN810" s="508"/>
      <c r="DO810" s="508"/>
      <c r="DP810" s="508"/>
      <c r="DQ810" s="508"/>
      <c r="DR810" s="508"/>
      <c r="DS810" s="508"/>
      <c r="DT810" s="508"/>
      <c r="DU810" s="508"/>
      <c r="DV810" s="508"/>
      <c r="DW810" s="508"/>
      <c r="DX810" s="508"/>
      <c r="DY810" s="508"/>
      <c r="DZ810" s="508"/>
      <c r="EA810" s="508"/>
      <c r="EB810" s="508"/>
    </row>
    <row r="811" spans="2:132" s="509" customFormat="1" ht="20.100000000000001" customHeight="1">
      <c r="B811" s="506"/>
      <c r="C811" s="1577" t="s">
        <v>519</v>
      </c>
      <c r="D811" s="1578"/>
      <c r="E811" s="1578"/>
      <c r="F811" s="1578"/>
      <c r="G811" s="1578"/>
      <c r="H811" s="1578"/>
      <c r="I811" s="1579"/>
      <c r="J811" s="1586" t="s">
        <v>360</v>
      </c>
      <c r="K811" s="1586"/>
      <c r="L811" s="1607" t="s">
        <v>518</v>
      </c>
      <c r="M811" s="1608"/>
      <c r="N811" s="1608"/>
      <c r="O811" s="1590"/>
      <c r="P811" s="1590"/>
      <c r="Q811" s="1590"/>
      <c r="R811" s="1590"/>
      <c r="S811" s="1590"/>
      <c r="T811" s="1590"/>
      <c r="U811" s="1590"/>
      <c r="V811" s="1590"/>
      <c r="W811" s="1590"/>
      <c r="X811" s="1579" t="s">
        <v>513</v>
      </c>
      <c r="Y811" s="1592" t="s">
        <v>517</v>
      </c>
      <c r="Z811" s="1593"/>
      <c r="AA811" s="1593"/>
      <c r="AB811" s="1593"/>
      <c r="AC811" s="1593"/>
      <c r="AD811" s="1593"/>
      <c r="AE811" s="1593"/>
      <c r="AF811" s="1593"/>
      <c r="AG811" s="1593"/>
      <c r="AH811" s="1593"/>
      <c r="AI811" s="1593"/>
      <c r="AJ811" s="1593"/>
      <c r="AK811" s="1594"/>
      <c r="AL811" s="508"/>
      <c r="AM811" s="508"/>
      <c r="AN811" s="508"/>
      <c r="AO811" s="508"/>
      <c r="AP811" s="508"/>
      <c r="AQ811" s="508"/>
      <c r="AR811" s="508"/>
      <c r="AS811" s="508"/>
      <c r="AT811" s="508"/>
      <c r="AU811" s="508"/>
      <c r="AV811" s="508"/>
      <c r="AW811" s="508"/>
      <c r="AX811" s="508"/>
      <c r="AY811" s="508"/>
      <c r="AZ811" s="508"/>
      <c r="BA811" s="508"/>
      <c r="BB811" s="508"/>
      <c r="BC811" s="508"/>
      <c r="BD811" s="508"/>
      <c r="BE811" s="508"/>
      <c r="BF811" s="508"/>
      <c r="BG811" s="508"/>
      <c r="BH811" s="508"/>
      <c r="BI811" s="508"/>
      <c r="BJ811" s="508"/>
      <c r="BK811" s="508"/>
      <c r="BL811" s="508"/>
      <c r="BM811" s="508"/>
      <c r="BN811" s="508"/>
      <c r="BO811" s="508"/>
      <c r="BP811" s="508"/>
      <c r="BQ811" s="508"/>
      <c r="BR811" s="508"/>
      <c r="BS811" s="508"/>
      <c r="BT811" s="508"/>
      <c r="BU811" s="508"/>
      <c r="BV811" s="508"/>
      <c r="BW811" s="508"/>
      <c r="BX811" s="508"/>
      <c r="BY811" s="508"/>
      <c r="BZ811" s="508"/>
      <c r="CA811" s="508"/>
      <c r="CB811" s="508"/>
      <c r="CC811" s="508"/>
      <c r="CD811" s="508"/>
      <c r="CE811" s="508"/>
      <c r="CF811" s="508"/>
      <c r="CG811" s="508"/>
      <c r="CH811" s="508"/>
      <c r="CI811" s="508"/>
      <c r="CJ811" s="508"/>
      <c r="CK811" s="508"/>
      <c r="CL811" s="508"/>
      <c r="CM811" s="508"/>
      <c r="CN811" s="508"/>
      <c r="CO811" s="508"/>
      <c r="CP811" s="508"/>
      <c r="CQ811" s="508"/>
      <c r="CR811" s="508"/>
      <c r="CS811" s="508"/>
      <c r="CT811" s="508"/>
      <c r="CU811" s="508"/>
      <c r="CV811" s="508"/>
      <c r="CW811" s="508"/>
      <c r="CX811" s="508"/>
      <c r="CY811" s="508"/>
      <c r="CZ811" s="508"/>
      <c r="DA811" s="508"/>
      <c r="DB811" s="508"/>
      <c r="DC811" s="508"/>
      <c r="DD811" s="508"/>
      <c r="DE811" s="508"/>
      <c r="DF811" s="508"/>
      <c r="DG811" s="508"/>
      <c r="DH811" s="508"/>
      <c r="DI811" s="508"/>
      <c r="DJ811" s="508"/>
      <c r="DK811" s="508"/>
      <c r="DL811" s="508"/>
      <c r="DM811" s="508"/>
      <c r="DN811" s="508"/>
      <c r="DO811" s="508"/>
      <c r="DP811" s="508"/>
      <c r="DQ811" s="508"/>
      <c r="DR811" s="508"/>
      <c r="DS811" s="508"/>
      <c r="DT811" s="508"/>
      <c r="DU811" s="508"/>
      <c r="DV811" s="508"/>
      <c r="DW811" s="508"/>
      <c r="DX811" s="508"/>
      <c r="DY811" s="508"/>
      <c r="DZ811" s="508"/>
      <c r="EA811" s="508"/>
      <c r="EB811" s="508"/>
    </row>
    <row r="812" spans="2:132" s="509" customFormat="1" ht="18" customHeight="1">
      <c r="B812" s="506"/>
      <c r="C812" s="1577"/>
      <c r="D812" s="1578"/>
      <c r="E812" s="1578"/>
      <c r="F812" s="1578"/>
      <c r="G812" s="1578"/>
      <c r="H812" s="1578"/>
      <c r="I812" s="1579"/>
      <c r="J812" s="1587"/>
      <c r="K812" s="1587"/>
      <c r="L812" s="1607"/>
      <c r="M812" s="1608"/>
      <c r="N812" s="1608"/>
      <c r="O812" s="1591"/>
      <c r="P812" s="1591"/>
      <c r="Q812" s="1591"/>
      <c r="R812" s="1591"/>
      <c r="S812" s="1591"/>
      <c r="T812" s="1591"/>
      <c r="U812" s="1591"/>
      <c r="V812" s="1591"/>
      <c r="W812" s="1591"/>
      <c r="X812" s="1579"/>
      <c r="Y812" s="1595"/>
      <c r="Z812" s="1596"/>
      <c r="AA812" s="1596"/>
      <c r="AB812" s="1596"/>
      <c r="AC812" s="1596"/>
      <c r="AD812" s="1596"/>
      <c r="AE812" s="1596"/>
      <c r="AF812" s="1596"/>
      <c r="AG812" s="1596"/>
      <c r="AH812" s="1596"/>
      <c r="AI812" s="1596"/>
      <c r="AJ812" s="1596"/>
      <c r="AK812" s="1597"/>
      <c r="AL812" s="508"/>
      <c r="AM812" s="508"/>
      <c r="AN812" s="508"/>
      <c r="AO812" s="508"/>
      <c r="AP812" s="508"/>
      <c r="AQ812" s="508"/>
      <c r="AR812" s="508"/>
      <c r="AS812" s="508"/>
      <c r="AT812" s="508"/>
      <c r="AU812" s="508"/>
      <c r="AV812" s="508"/>
      <c r="AW812" s="508"/>
      <c r="AX812" s="508"/>
      <c r="AY812" s="508"/>
      <c r="AZ812" s="508"/>
      <c r="BA812" s="508"/>
      <c r="BB812" s="508"/>
      <c r="BC812" s="508"/>
      <c r="BD812" s="508"/>
      <c r="BE812" s="508"/>
      <c r="BF812" s="508"/>
      <c r="BG812" s="508"/>
      <c r="BH812" s="508"/>
      <c r="BI812" s="508"/>
      <c r="BJ812" s="508"/>
      <c r="BK812" s="508"/>
      <c r="BL812" s="508"/>
      <c r="BM812" s="508"/>
      <c r="BN812" s="508"/>
      <c r="BO812" s="508"/>
      <c r="BP812" s="508"/>
      <c r="BQ812" s="508"/>
      <c r="BR812" s="508"/>
      <c r="BS812" s="508"/>
      <c r="BT812" s="508"/>
      <c r="BU812" s="508"/>
      <c r="BV812" s="508"/>
      <c r="BW812" s="508"/>
      <c r="BX812" s="508"/>
      <c r="BY812" s="508"/>
      <c r="BZ812" s="508"/>
      <c r="CA812" s="508"/>
      <c r="CB812" s="508"/>
      <c r="CC812" s="508"/>
      <c r="CD812" s="508"/>
      <c r="CE812" s="508"/>
      <c r="CF812" s="508"/>
      <c r="CG812" s="508"/>
      <c r="CH812" s="508"/>
      <c r="CI812" s="508"/>
      <c r="CJ812" s="508"/>
      <c r="CK812" s="508"/>
      <c r="CL812" s="508"/>
      <c r="CM812" s="508"/>
      <c r="CN812" s="508"/>
      <c r="CO812" s="508"/>
      <c r="CP812" s="508"/>
      <c r="CQ812" s="508"/>
      <c r="CR812" s="508"/>
      <c r="CS812" s="508"/>
      <c r="CT812" s="508"/>
      <c r="CU812" s="508"/>
      <c r="CV812" s="508"/>
      <c r="CW812" s="508"/>
      <c r="CX812" s="508"/>
      <c r="CY812" s="508"/>
      <c r="CZ812" s="508"/>
      <c r="DA812" s="508"/>
      <c r="DB812" s="508"/>
      <c r="DC812" s="508"/>
      <c r="DD812" s="508"/>
      <c r="DE812" s="508"/>
      <c r="DF812" s="508"/>
      <c r="DG812" s="508"/>
      <c r="DH812" s="508"/>
      <c r="DI812" s="508"/>
      <c r="DJ812" s="508"/>
      <c r="DK812" s="508"/>
      <c r="DL812" s="508"/>
      <c r="DM812" s="508"/>
      <c r="DN812" s="508"/>
      <c r="DO812" s="508"/>
      <c r="DP812" s="508"/>
      <c r="DQ812" s="508"/>
      <c r="DR812" s="508"/>
      <c r="DS812" s="508"/>
      <c r="DT812" s="508"/>
      <c r="DU812" s="508"/>
      <c r="DV812" s="508"/>
      <c r="DW812" s="508"/>
      <c r="DX812" s="508"/>
      <c r="DY812" s="508"/>
      <c r="DZ812" s="508"/>
      <c r="EA812" s="508"/>
      <c r="EB812" s="508"/>
    </row>
    <row r="813" spans="2:132" s="509" customFormat="1" ht="18" customHeight="1">
      <c r="B813" s="506"/>
      <c r="C813" s="1577" t="s">
        <v>516</v>
      </c>
      <c r="D813" s="1578"/>
      <c r="E813" s="1578"/>
      <c r="F813" s="1578"/>
      <c r="G813" s="1578"/>
      <c r="H813" s="1578"/>
      <c r="I813" s="1579"/>
      <c r="J813" s="1586" t="s">
        <v>360</v>
      </c>
      <c r="K813" s="1586"/>
      <c r="L813" s="1600"/>
      <c r="M813" s="1601"/>
      <c r="N813" s="1601"/>
      <c r="O813" s="1601"/>
      <c r="P813" s="1601"/>
      <c r="Q813" s="1601" t="s">
        <v>514</v>
      </c>
      <c r="R813" s="1604"/>
      <c r="S813" s="1590"/>
      <c r="T813" s="1590"/>
      <c r="U813" s="1590"/>
      <c r="V813" s="1590"/>
      <c r="W813" s="1590"/>
      <c r="X813" s="1583" t="s">
        <v>513</v>
      </c>
      <c r="Y813" s="1592" t="s">
        <v>515</v>
      </c>
      <c r="Z813" s="1593"/>
      <c r="AA813" s="1593"/>
      <c r="AB813" s="1593"/>
      <c r="AC813" s="1593"/>
      <c r="AD813" s="1593"/>
      <c r="AE813" s="1593"/>
      <c r="AF813" s="1593"/>
      <c r="AG813" s="1593"/>
      <c r="AH813" s="1593"/>
      <c r="AI813" s="1593"/>
      <c r="AJ813" s="1593"/>
      <c r="AK813" s="1594"/>
      <c r="AL813" s="508"/>
      <c r="AM813" s="508"/>
      <c r="AN813" s="508"/>
      <c r="AO813" s="508"/>
      <c r="AP813" s="508"/>
      <c r="AQ813" s="508"/>
      <c r="AR813" s="508"/>
      <c r="AS813" s="508"/>
      <c r="AT813" s="508"/>
      <c r="AU813" s="508"/>
      <c r="AV813" s="508"/>
      <c r="AW813" s="508"/>
      <c r="AX813" s="508"/>
      <c r="AY813" s="508"/>
      <c r="AZ813" s="508"/>
      <c r="BA813" s="508"/>
      <c r="BB813" s="508"/>
      <c r="BC813" s="508"/>
      <c r="BD813" s="508"/>
      <c r="BE813" s="508"/>
      <c r="BF813" s="508"/>
      <c r="BG813" s="508"/>
      <c r="BH813" s="508"/>
      <c r="BI813" s="508"/>
      <c r="BJ813" s="508"/>
      <c r="BK813" s="508"/>
      <c r="BL813" s="508"/>
      <c r="BM813" s="508"/>
      <c r="BN813" s="508"/>
      <c r="BO813" s="508"/>
      <c r="BP813" s="508"/>
      <c r="BQ813" s="508"/>
      <c r="BR813" s="508"/>
      <c r="BS813" s="508"/>
      <c r="BT813" s="508"/>
      <c r="BU813" s="508"/>
      <c r="BV813" s="508"/>
      <c r="BW813" s="508"/>
      <c r="BX813" s="508"/>
      <c r="BY813" s="508"/>
      <c r="BZ813" s="508"/>
      <c r="CA813" s="508"/>
      <c r="CB813" s="508"/>
      <c r="CC813" s="508"/>
      <c r="CD813" s="508"/>
      <c r="CE813" s="508"/>
      <c r="CF813" s="508"/>
      <c r="CG813" s="508"/>
      <c r="CH813" s="508"/>
      <c r="CI813" s="508"/>
      <c r="CJ813" s="508"/>
      <c r="CK813" s="508"/>
      <c r="CL813" s="508"/>
      <c r="CM813" s="508"/>
      <c r="CN813" s="508"/>
      <c r="CO813" s="508"/>
      <c r="CP813" s="508"/>
      <c r="CQ813" s="508"/>
      <c r="CR813" s="508"/>
      <c r="CS813" s="508"/>
      <c r="CT813" s="508"/>
      <c r="CU813" s="508"/>
      <c r="CV813" s="508"/>
      <c r="CW813" s="508"/>
      <c r="CX813" s="508"/>
      <c r="CY813" s="508"/>
      <c r="CZ813" s="508"/>
      <c r="DA813" s="508"/>
      <c r="DB813" s="508"/>
      <c r="DC813" s="508"/>
      <c r="DD813" s="508"/>
      <c r="DE813" s="508"/>
      <c r="DF813" s="508"/>
      <c r="DG813" s="508"/>
      <c r="DH813" s="508"/>
      <c r="DI813" s="508"/>
      <c r="DJ813" s="508"/>
      <c r="DK813" s="508"/>
      <c r="DL813" s="508"/>
      <c r="DM813" s="508"/>
      <c r="DN813" s="508"/>
      <c r="DO813" s="508"/>
      <c r="DP813" s="508"/>
      <c r="DQ813" s="508"/>
      <c r="DR813" s="508"/>
      <c r="DS813" s="508"/>
      <c r="DT813" s="508"/>
      <c r="DU813" s="508"/>
      <c r="DV813" s="508"/>
      <c r="DW813" s="508"/>
      <c r="DX813" s="508"/>
      <c r="DY813" s="508"/>
      <c r="DZ813" s="508"/>
      <c r="EA813" s="508"/>
      <c r="EB813" s="508"/>
    </row>
    <row r="814" spans="2:132" s="509" customFormat="1" ht="18" customHeight="1">
      <c r="B814" s="506"/>
      <c r="C814" s="1577"/>
      <c r="D814" s="1578"/>
      <c r="E814" s="1578"/>
      <c r="F814" s="1578"/>
      <c r="G814" s="1578"/>
      <c r="H814" s="1578"/>
      <c r="I814" s="1579"/>
      <c r="J814" s="1581"/>
      <c r="K814" s="1581"/>
      <c r="L814" s="1602"/>
      <c r="M814" s="1603"/>
      <c r="N814" s="1603"/>
      <c r="O814" s="1603"/>
      <c r="P814" s="1603"/>
      <c r="Q814" s="1603"/>
      <c r="R814" s="1605"/>
      <c r="S814" s="1606"/>
      <c r="T814" s="1606"/>
      <c r="U814" s="1606"/>
      <c r="V814" s="1606"/>
      <c r="W814" s="1606"/>
      <c r="X814" s="1589"/>
      <c r="Y814" s="1595"/>
      <c r="Z814" s="1596"/>
      <c r="AA814" s="1596"/>
      <c r="AB814" s="1596"/>
      <c r="AC814" s="1596"/>
      <c r="AD814" s="1596"/>
      <c r="AE814" s="1596"/>
      <c r="AF814" s="1596"/>
      <c r="AG814" s="1596"/>
      <c r="AH814" s="1596"/>
      <c r="AI814" s="1596"/>
      <c r="AJ814" s="1596"/>
      <c r="AK814" s="1597"/>
      <c r="AL814" s="508"/>
      <c r="AM814" s="508"/>
      <c r="AN814" s="508"/>
      <c r="AO814" s="508"/>
      <c r="AP814" s="508"/>
      <c r="AQ814" s="508"/>
      <c r="AR814" s="508"/>
      <c r="AS814" s="508"/>
      <c r="AT814" s="508"/>
      <c r="AU814" s="508"/>
      <c r="AV814" s="508"/>
      <c r="AW814" s="508"/>
      <c r="AX814" s="508"/>
      <c r="AY814" s="508"/>
      <c r="AZ814" s="508"/>
      <c r="BA814" s="508"/>
      <c r="BB814" s="508"/>
      <c r="BC814" s="508"/>
      <c r="BD814" s="508"/>
      <c r="BE814" s="508"/>
      <c r="BF814" s="508"/>
      <c r="BG814" s="508"/>
      <c r="BH814" s="508"/>
      <c r="BI814" s="508"/>
      <c r="BJ814" s="508"/>
      <c r="BK814" s="508"/>
      <c r="BL814" s="508"/>
      <c r="BM814" s="508"/>
      <c r="BN814" s="508"/>
      <c r="BO814" s="508"/>
      <c r="BP814" s="508"/>
      <c r="BQ814" s="508"/>
      <c r="BR814" s="508"/>
      <c r="BS814" s="508"/>
      <c r="BT814" s="508"/>
      <c r="BU814" s="508"/>
      <c r="BV814" s="508"/>
      <c r="BW814" s="508"/>
      <c r="BX814" s="508"/>
      <c r="BY814" s="508"/>
      <c r="BZ814" s="508"/>
      <c r="CA814" s="508"/>
      <c r="CB814" s="508"/>
      <c r="CC814" s="508"/>
      <c r="CD814" s="508"/>
      <c r="CE814" s="508"/>
      <c r="CF814" s="508"/>
      <c r="CG814" s="508"/>
      <c r="CH814" s="508"/>
      <c r="CI814" s="508"/>
      <c r="CJ814" s="508"/>
      <c r="CK814" s="508"/>
      <c r="CL814" s="508"/>
      <c r="CM814" s="508"/>
      <c r="CN814" s="508"/>
      <c r="CO814" s="508"/>
      <c r="CP814" s="508"/>
      <c r="CQ814" s="508"/>
      <c r="CR814" s="508"/>
      <c r="CS814" s="508"/>
      <c r="CT814" s="508"/>
      <c r="CU814" s="508"/>
      <c r="CV814" s="508"/>
      <c r="CW814" s="508"/>
      <c r="CX814" s="508"/>
      <c r="CY814" s="508"/>
      <c r="CZ814" s="508"/>
      <c r="DA814" s="508"/>
      <c r="DB814" s="508"/>
      <c r="DC814" s="508"/>
      <c r="DD814" s="508"/>
      <c r="DE814" s="508"/>
      <c r="DF814" s="508"/>
      <c r="DG814" s="508"/>
      <c r="DH814" s="508"/>
      <c r="DI814" s="508"/>
      <c r="DJ814" s="508"/>
      <c r="DK814" s="508"/>
      <c r="DL814" s="508"/>
      <c r="DM814" s="508"/>
      <c r="DN814" s="508"/>
      <c r="DO814" s="508"/>
      <c r="DP814" s="508"/>
      <c r="DQ814" s="508"/>
      <c r="DR814" s="508"/>
      <c r="DS814" s="508"/>
      <c r="DT814" s="508"/>
      <c r="DU814" s="508"/>
      <c r="DV814" s="508"/>
      <c r="DW814" s="508"/>
      <c r="DX814" s="508"/>
      <c r="DY814" s="508"/>
      <c r="DZ814" s="508"/>
      <c r="EA814" s="508"/>
      <c r="EB814" s="508"/>
    </row>
    <row r="815" spans="2:132" s="509" customFormat="1" ht="18" customHeight="1">
      <c r="B815" s="506"/>
      <c r="C815" s="1577"/>
      <c r="D815" s="1578"/>
      <c r="E815" s="1578"/>
      <c r="F815" s="1578"/>
      <c r="G815" s="1578"/>
      <c r="H815" s="1578"/>
      <c r="I815" s="1579"/>
      <c r="J815" s="1581"/>
      <c r="K815" s="1581"/>
      <c r="L815" s="1609"/>
      <c r="M815" s="1610"/>
      <c r="N815" s="1610"/>
      <c r="O815" s="1610"/>
      <c r="P815" s="1610"/>
      <c r="Q815" s="1610" t="s">
        <v>514</v>
      </c>
      <c r="R815" s="1613"/>
      <c r="S815" s="1615"/>
      <c r="T815" s="1615"/>
      <c r="U815" s="1615"/>
      <c r="V815" s="1615"/>
      <c r="W815" s="1615"/>
      <c r="X815" s="1639" t="s">
        <v>513</v>
      </c>
      <c r="Y815" s="1627"/>
      <c r="Z815" s="1628"/>
      <c r="AA815" s="1628"/>
      <c r="AB815" s="1628"/>
      <c r="AC815" s="1628"/>
      <c r="AD815" s="1628"/>
      <c r="AE815" s="1628"/>
      <c r="AF815" s="1628"/>
      <c r="AG815" s="1628"/>
      <c r="AH815" s="1628"/>
      <c r="AI815" s="1628"/>
      <c r="AJ815" s="1628"/>
      <c r="AK815" s="1629"/>
      <c r="AL815" s="508"/>
      <c r="AM815" s="508"/>
      <c r="AN815" s="508"/>
      <c r="AO815" s="508"/>
      <c r="AP815" s="508"/>
      <c r="AQ815" s="508"/>
      <c r="AR815" s="508"/>
      <c r="AS815" s="508"/>
      <c r="AT815" s="508"/>
      <c r="AU815" s="508"/>
      <c r="AV815" s="508"/>
      <c r="AW815" s="508"/>
      <c r="AX815" s="508"/>
      <c r="AY815" s="508"/>
      <c r="AZ815" s="508"/>
      <c r="BA815" s="508"/>
      <c r="BB815" s="508"/>
      <c r="BC815" s="508"/>
      <c r="BD815" s="508"/>
      <c r="BE815" s="508"/>
      <c r="BF815" s="508"/>
      <c r="BG815" s="508"/>
      <c r="BH815" s="508"/>
      <c r="BI815" s="508"/>
      <c r="BJ815" s="508"/>
      <c r="BK815" s="508"/>
      <c r="BL815" s="508"/>
      <c r="BM815" s="508"/>
      <c r="BN815" s="508"/>
      <c r="BO815" s="508"/>
      <c r="BP815" s="508"/>
      <c r="BQ815" s="508"/>
      <c r="BR815" s="508"/>
      <c r="BS815" s="508"/>
      <c r="BT815" s="508"/>
      <c r="BU815" s="508"/>
      <c r="BV815" s="508"/>
      <c r="BW815" s="508"/>
      <c r="BX815" s="508"/>
      <c r="BY815" s="508"/>
      <c r="BZ815" s="508"/>
      <c r="CA815" s="508"/>
      <c r="CB815" s="508"/>
      <c r="CC815" s="508"/>
      <c r="CD815" s="508"/>
      <c r="CE815" s="508"/>
      <c r="CF815" s="508"/>
      <c r="CG815" s="508"/>
      <c r="CH815" s="508"/>
      <c r="CI815" s="508"/>
      <c r="CJ815" s="508"/>
      <c r="CK815" s="508"/>
      <c r="CL815" s="508"/>
      <c r="CM815" s="508"/>
      <c r="CN815" s="508"/>
      <c r="CO815" s="508"/>
      <c r="CP815" s="508"/>
      <c r="CQ815" s="508"/>
      <c r="CR815" s="508"/>
      <c r="CS815" s="508"/>
      <c r="CT815" s="508"/>
      <c r="CU815" s="508"/>
      <c r="CV815" s="508"/>
      <c r="CW815" s="508"/>
      <c r="CX815" s="508"/>
      <c r="CY815" s="508"/>
      <c r="CZ815" s="508"/>
      <c r="DA815" s="508"/>
      <c r="DB815" s="508"/>
      <c r="DC815" s="508"/>
      <c r="DD815" s="508"/>
      <c r="DE815" s="508"/>
      <c r="DF815" s="508"/>
      <c r="DG815" s="508"/>
      <c r="DH815" s="508"/>
      <c r="DI815" s="508"/>
      <c r="DJ815" s="508"/>
      <c r="DK815" s="508"/>
      <c r="DL815" s="508"/>
      <c r="DM815" s="508"/>
      <c r="DN815" s="508"/>
      <c r="DO815" s="508"/>
      <c r="DP815" s="508"/>
      <c r="DQ815" s="508"/>
      <c r="DR815" s="508"/>
      <c r="DS815" s="508"/>
      <c r="DT815" s="508"/>
      <c r="DU815" s="508"/>
      <c r="DV815" s="508"/>
      <c r="DW815" s="508"/>
      <c r="DX815" s="508"/>
      <c r="DY815" s="508"/>
      <c r="DZ815" s="508"/>
      <c r="EA815" s="508"/>
      <c r="EB815" s="508"/>
    </row>
    <row r="816" spans="2:132" s="509" customFormat="1" ht="18" customHeight="1">
      <c r="B816" s="506"/>
      <c r="C816" s="1577"/>
      <c r="D816" s="1578"/>
      <c r="E816" s="1578"/>
      <c r="F816" s="1578"/>
      <c r="G816" s="1578"/>
      <c r="H816" s="1578"/>
      <c r="I816" s="1579"/>
      <c r="J816" s="1581"/>
      <c r="K816" s="1581"/>
      <c r="L816" s="1611"/>
      <c r="M816" s="1612"/>
      <c r="N816" s="1612"/>
      <c r="O816" s="1612"/>
      <c r="P816" s="1612"/>
      <c r="Q816" s="1612"/>
      <c r="R816" s="1614"/>
      <c r="S816" s="1616"/>
      <c r="T816" s="1616"/>
      <c r="U816" s="1616"/>
      <c r="V816" s="1616"/>
      <c r="W816" s="1616"/>
      <c r="X816" s="1638"/>
      <c r="Y816" s="1630"/>
      <c r="Z816" s="1631"/>
      <c r="AA816" s="1631"/>
      <c r="AB816" s="1631"/>
      <c r="AC816" s="1631"/>
      <c r="AD816" s="1631"/>
      <c r="AE816" s="1631"/>
      <c r="AF816" s="1631"/>
      <c r="AG816" s="1631"/>
      <c r="AH816" s="1631"/>
      <c r="AI816" s="1631"/>
      <c r="AJ816" s="1631"/>
      <c r="AK816" s="1632"/>
      <c r="AL816" s="508"/>
      <c r="AM816" s="508"/>
      <c r="AN816" s="508"/>
      <c r="AO816" s="508"/>
      <c r="AP816" s="508"/>
      <c r="AQ816" s="508"/>
      <c r="AR816" s="508"/>
      <c r="AS816" s="508"/>
      <c r="AT816" s="508"/>
      <c r="AU816" s="508"/>
      <c r="AV816" s="508"/>
      <c r="AW816" s="508"/>
      <c r="AX816" s="508"/>
      <c r="AY816" s="508"/>
      <c r="AZ816" s="508"/>
      <c r="BA816" s="508"/>
      <c r="BB816" s="508"/>
      <c r="BC816" s="508"/>
      <c r="BD816" s="508"/>
      <c r="BE816" s="508"/>
      <c r="BF816" s="508"/>
      <c r="BG816" s="508"/>
      <c r="BH816" s="508"/>
      <c r="BI816" s="508"/>
      <c r="BJ816" s="508"/>
      <c r="BK816" s="508"/>
      <c r="BL816" s="508"/>
      <c r="BM816" s="508"/>
      <c r="BN816" s="508"/>
      <c r="BO816" s="508"/>
      <c r="BP816" s="508"/>
      <c r="BQ816" s="508"/>
      <c r="BR816" s="508"/>
      <c r="BS816" s="508"/>
      <c r="BT816" s="508"/>
      <c r="BU816" s="508"/>
      <c r="BV816" s="508"/>
      <c r="BW816" s="508"/>
      <c r="BX816" s="508"/>
      <c r="BY816" s="508"/>
      <c r="BZ816" s="508"/>
      <c r="CA816" s="508"/>
      <c r="CB816" s="508"/>
      <c r="CC816" s="508"/>
      <c r="CD816" s="508"/>
      <c r="CE816" s="508"/>
      <c r="CF816" s="508"/>
      <c r="CG816" s="508"/>
      <c r="CH816" s="508"/>
      <c r="CI816" s="508"/>
      <c r="CJ816" s="508"/>
      <c r="CK816" s="508"/>
      <c r="CL816" s="508"/>
      <c r="CM816" s="508"/>
      <c r="CN816" s="508"/>
      <c r="CO816" s="508"/>
      <c r="CP816" s="508"/>
      <c r="CQ816" s="508"/>
      <c r="CR816" s="508"/>
      <c r="CS816" s="508"/>
      <c r="CT816" s="508"/>
      <c r="CU816" s="508"/>
      <c r="CV816" s="508"/>
      <c r="CW816" s="508"/>
      <c r="CX816" s="508"/>
      <c r="CY816" s="508"/>
      <c r="CZ816" s="508"/>
      <c r="DA816" s="508"/>
      <c r="DB816" s="508"/>
      <c r="DC816" s="508"/>
      <c r="DD816" s="508"/>
      <c r="DE816" s="508"/>
      <c r="DF816" s="508"/>
      <c r="DG816" s="508"/>
      <c r="DH816" s="508"/>
      <c r="DI816" s="508"/>
      <c r="DJ816" s="508"/>
      <c r="DK816" s="508"/>
      <c r="DL816" s="508"/>
      <c r="DM816" s="508"/>
      <c r="DN816" s="508"/>
      <c r="DO816" s="508"/>
      <c r="DP816" s="508"/>
      <c r="DQ816" s="508"/>
      <c r="DR816" s="508"/>
      <c r="DS816" s="508"/>
      <c r="DT816" s="508"/>
      <c r="DU816" s="508"/>
      <c r="DV816" s="508"/>
      <c r="DW816" s="508"/>
      <c r="DX816" s="508"/>
      <c r="DY816" s="508"/>
      <c r="DZ816" s="508"/>
      <c r="EA816" s="508"/>
      <c r="EB816" s="508"/>
    </row>
    <row r="817" spans="2:132" s="509" customFormat="1" ht="18" customHeight="1">
      <c r="B817" s="506"/>
      <c r="C817" s="1577"/>
      <c r="D817" s="1578"/>
      <c r="E817" s="1578"/>
      <c r="F817" s="1578"/>
      <c r="G817" s="1578"/>
      <c r="H817" s="1578"/>
      <c r="I817" s="1579"/>
      <c r="J817" s="1581"/>
      <c r="K817" s="1581"/>
      <c r="L817" s="1633"/>
      <c r="M817" s="1634"/>
      <c r="N817" s="1634"/>
      <c r="O817" s="1634"/>
      <c r="P817" s="1634"/>
      <c r="Q817" s="1634" t="s">
        <v>514</v>
      </c>
      <c r="R817" s="1635"/>
      <c r="S817" s="1636"/>
      <c r="T817" s="1636"/>
      <c r="U817" s="1636"/>
      <c r="V817" s="1636"/>
      <c r="W817" s="1636"/>
      <c r="X817" s="1637" t="s">
        <v>513</v>
      </c>
      <c r="Y817" s="1595"/>
      <c r="Z817" s="1596"/>
      <c r="AA817" s="1596"/>
      <c r="AB817" s="1596"/>
      <c r="AC817" s="1596"/>
      <c r="AD817" s="1596"/>
      <c r="AE817" s="1596"/>
      <c r="AF817" s="1596"/>
      <c r="AG817" s="1596"/>
      <c r="AH817" s="1596"/>
      <c r="AI817" s="1596"/>
      <c r="AJ817" s="1596"/>
      <c r="AK817" s="1597"/>
      <c r="AL817" s="508"/>
      <c r="AM817" s="508"/>
      <c r="AN817" s="508"/>
      <c r="AO817" s="508"/>
      <c r="AP817" s="508"/>
      <c r="AQ817" s="508"/>
      <c r="AR817" s="508"/>
      <c r="AS817" s="508"/>
      <c r="AT817" s="508"/>
      <c r="AU817" s="508"/>
      <c r="AV817" s="508"/>
      <c r="AW817" s="508"/>
      <c r="AX817" s="508"/>
      <c r="AY817" s="508"/>
      <c r="AZ817" s="508"/>
      <c r="BA817" s="508"/>
      <c r="BB817" s="508"/>
      <c r="BC817" s="508"/>
      <c r="BD817" s="508"/>
      <c r="BE817" s="508"/>
      <c r="BF817" s="508"/>
      <c r="BG817" s="508"/>
      <c r="BH817" s="508"/>
      <c r="BI817" s="508"/>
      <c r="BJ817" s="508"/>
      <c r="BK817" s="508"/>
      <c r="BL817" s="508"/>
      <c r="BM817" s="508"/>
      <c r="BN817" s="508"/>
      <c r="BO817" s="508"/>
      <c r="BP817" s="508"/>
      <c r="BQ817" s="508"/>
      <c r="BR817" s="508"/>
      <c r="BS817" s="508"/>
      <c r="BT817" s="508"/>
      <c r="BU817" s="508"/>
      <c r="BV817" s="508"/>
      <c r="BW817" s="508"/>
      <c r="BX817" s="508"/>
      <c r="BY817" s="508"/>
      <c r="BZ817" s="508"/>
      <c r="CA817" s="508"/>
      <c r="CB817" s="508"/>
      <c r="CC817" s="508"/>
      <c r="CD817" s="508"/>
      <c r="CE817" s="508"/>
      <c r="CF817" s="508"/>
      <c r="CG817" s="508"/>
      <c r="CH817" s="508"/>
      <c r="CI817" s="508"/>
      <c r="CJ817" s="508"/>
      <c r="CK817" s="508"/>
      <c r="CL817" s="508"/>
      <c r="CM817" s="508"/>
      <c r="CN817" s="508"/>
      <c r="CO817" s="508"/>
      <c r="CP817" s="508"/>
      <c r="CQ817" s="508"/>
      <c r="CR817" s="508"/>
      <c r="CS817" s="508"/>
      <c r="CT817" s="508"/>
      <c r="CU817" s="508"/>
      <c r="CV817" s="508"/>
      <c r="CW817" s="508"/>
      <c r="CX817" s="508"/>
      <c r="CY817" s="508"/>
      <c r="CZ817" s="508"/>
      <c r="DA817" s="508"/>
      <c r="DB817" s="508"/>
      <c r="DC817" s="508"/>
      <c r="DD817" s="508"/>
      <c r="DE817" s="508"/>
      <c r="DF817" s="508"/>
      <c r="DG817" s="508"/>
      <c r="DH817" s="508"/>
      <c r="DI817" s="508"/>
      <c r="DJ817" s="508"/>
      <c r="DK817" s="508"/>
      <c r="DL817" s="508"/>
      <c r="DM817" s="508"/>
      <c r="DN817" s="508"/>
      <c r="DO817" s="508"/>
      <c r="DP817" s="508"/>
      <c r="DQ817" s="508"/>
      <c r="DR817" s="508"/>
      <c r="DS817" s="508"/>
      <c r="DT817" s="508"/>
      <c r="DU817" s="508"/>
      <c r="DV817" s="508"/>
      <c r="DW817" s="508"/>
      <c r="DX817" s="508"/>
      <c r="DY817" s="508"/>
      <c r="DZ817" s="508"/>
      <c r="EA817" s="508"/>
      <c r="EB817" s="508"/>
    </row>
    <row r="818" spans="2:132" s="509" customFormat="1" ht="12.75" customHeight="1">
      <c r="B818" s="240"/>
      <c r="C818" s="1577"/>
      <c r="D818" s="1578"/>
      <c r="E818" s="1578"/>
      <c r="F818" s="1578"/>
      <c r="G818" s="1578"/>
      <c r="H818" s="1578"/>
      <c r="I818" s="1579"/>
      <c r="J818" s="1587"/>
      <c r="K818" s="1587"/>
      <c r="L818" s="1611"/>
      <c r="M818" s="1612"/>
      <c r="N818" s="1612"/>
      <c r="O818" s="1612"/>
      <c r="P818" s="1612"/>
      <c r="Q818" s="1612"/>
      <c r="R818" s="1614"/>
      <c r="S818" s="1616"/>
      <c r="T818" s="1616"/>
      <c r="U818" s="1616"/>
      <c r="V818" s="1616"/>
      <c r="W818" s="1616"/>
      <c r="X818" s="1638"/>
      <c r="Y818" s="1630"/>
      <c r="Z818" s="1631"/>
      <c r="AA818" s="1631"/>
      <c r="AB818" s="1631"/>
      <c r="AC818" s="1631"/>
      <c r="AD818" s="1631"/>
      <c r="AE818" s="1631"/>
      <c r="AF818" s="1631"/>
      <c r="AG818" s="1631"/>
      <c r="AH818" s="1631"/>
      <c r="AI818" s="1631"/>
      <c r="AJ818" s="1631"/>
      <c r="AK818" s="1632"/>
      <c r="AL818" s="508"/>
      <c r="AM818" s="508"/>
      <c r="AN818" s="508"/>
      <c r="AO818" s="508"/>
      <c r="AP818" s="508"/>
      <c r="AQ818" s="508"/>
      <c r="AR818" s="508"/>
      <c r="AS818" s="508"/>
      <c r="AT818" s="508"/>
      <c r="AU818" s="508"/>
      <c r="AV818" s="508"/>
      <c r="AW818" s="508"/>
      <c r="AX818" s="508"/>
      <c r="AY818" s="508"/>
      <c r="AZ818" s="508"/>
      <c r="BA818" s="508"/>
      <c r="BB818" s="508"/>
      <c r="BC818" s="508"/>
      <c r="BD818" s="508"/>
      <c r="BE818" s="508"/>
      <c r="BF818" s="508"/>
      <c r="BG818" s="508"/>
      <c r="BH818" s="508"/>
      <c r="BI818" s="508"/>
      <c r="BJ818" s="508"/>
      <c r="BK818" s="508"/>
      <c r="BL818" s="508"/>
      <c r="BM818" s="508"/>
      <c r="BN818" s="508"/>
      <c r="BO818" s="508"/>
      <c r="BP818" s="508"/>
      <c r="BQ818" s="508"/>
      <c r="BR818" s="508"/>
      <c r="BS818" s="508"/>
      <c r="BT818" s="508"/>
      <c r="BU818" s="508"/>
      <c r="BV818" s="508"/>
      <c r="BW818" s="508"/>
      <c r="BX818" s="508"/>
      <c r="BY818" s="508"/>
      <c r="BZ818" s="508"/>
      <c r="CA818" s="508"/>
      <c r="CB818" s="508"/>
      <c r="CC818" s="508"/>
      <c r="CD818" s="508"/>
      <c r="CE818" s="508"/>
      <c r="CF818" s="508"/>
      <c r="CG818" s="508"/>
      <c r="CH818" s="508"/>
      <c r="CI818" s="508"/>
      <c r="CJ818" s="508"/>
      <c r="CK818" s="508"/>
      <c r="CL818" s="508"/>
      <c r="CM818" s="508"/>
      <c r="CN818" s="508"/>
      <c r="CO818" s="508"/>
      <c r="CP818" s="508"/>
      <c r="CQ818" s="508"/>
      <c r="CR818" s="508"/>
      <c r="CS818" s="508"/>
      <c r="CT818" s="508"/>
      <c r="CU818" s="508"/>
      <c r="CV818" s="508"/>
      <c r="CW818" s="508"/>
      <c r="CX818" s="508"/>
      <c r="CY818" s="508"/>
      <c r="CZ818" s="508"/>
      <c r="DA818" s="508"/>
      <c r="DB818" s="508"/>
      <c r="DC818" s="508"/>
      <c r="DD818" s="508"/>
      <c r="DE818" s="508"/>
      <c r="DF818" s="508"/>
      <c r="DG818" s="508"/>
      <c r="DH818" s="508"/>
      <c r="DI818" s="508"/>
      <c r="DJ818" s="508"/>
      <c r="DK818" s="508"/>
      <c r="DL818" s="508"/>
      <c r="DM818" s="508"/>
      <c r="DN818" s="508"/>
      <c r="DO818" s="508"/>
      <c r="DP818" s="508"/>
      <c r="DQ818" s="508"/>
      <c r="DR818" s="508"/>
      <c r="DS818" s="508"/>
      <c r="DT818" s="508"/>
      <c r="DU818" s="508"/>
      <c r="DV818" s="508"/>
      <c r="DW818" s="508"/>
      <c r="DX818" s="508"/>
      <c r="DY818" s="508"/>
      <c r="DZ818" s="508"/>
      <c r="EA818" s="508"/>
      <c r="EB818" s="508"/>
    </row>
    <row r="819" spans="2:132" s="509" customFormat="1" ht="12.75" customHeight="1">
      <c r="B819" s="240"/>
      <c r="C819" s="240" t="s">
        <v>512</v>
      </c>
      <c r="D819" s="238"/>
      <c r="E819" s="238"/>
      <c r="F819" s="238"/>
      <c r="G819" s="238"/>
      <c r="H819" s="525"/>
      <c r="I819" s="525"/>
      <c r="J819" s="526"/>
      <c r="K819" s="526"/>
      <c r="L819" s="526"/>
      <c r="M819" s="526"/>
      <c r="N819" s="526"/>
      <c r="O819" s="526"/>
      <c r="P819" s="526"/>
      <c r="Q819" s="526"/>
      <c r="R819" s="526"/>
      <c r="S819" s="526"/>
      <c r="T819" s="527"/>
      <c r="U819" s="527"/>
      <c r="V819" s="527"/>
      <c r="W819" s="526"/>
      <c r="X819" s="526"/>
      <c r="Y819" s="526"/>
      <c r="Z819" s="526"/>
      <c r="AA819" s="526"/>
      <c r="AB819" s="527"/>
      <c r="AC819" s="527"/>
      <c r="AD819" s="527"/>
      <c r="AE819" s="526"/>
      <c r="AF819" s="526"/>
      <c r="AG819" s="526"/>
      <c r="AH819" s="526"/>
      <c r="AI819" s="526"/>
      <c r="AJ819" s="526"/>
      <c r="AK819" s="526"/>
      <c r="AL819" s="508"/>
      <c r="AM819" s="508"/>
      <c r="AN819" s="508"/>
      <c r="AO819" s="508"/>
      <c r="AP819" s="508"/>
      <c r="AQ819" s="508"/>
      <c r="AR819" s="508"/>
      <c r="AS819" s="508"/>
      <c r="AT819" s="508"/>
      <c r="AU819" s="508"/>
      <c r="AV819" s="508"/>
      <c r="AW819" s="508"/>
      <c r="AX819" s="508"/>
      <c r="AY819" s="508"/>
      <c r="AZ819" s="508"/>
      <c r="BA819" s="508"/>
      <c r="BB819" s="508"/>
      <c r="BC819" s="508"/>
      <c r="BD819" s="508"/>
      <c r="BE819" s="508"/>
      <c r="BF819" s="508"/>
      <c r="BG819" s="508"/>
      <c r="BH819" s="508"/>
      <c r="BI819" s="508"/>
      <c r="BJ819" s="508"/>
      <c r="BK819" s="508"/>
      <c r="BL819" s="508"/>
      <c r="BM819" s="508"/>
      <c r="BN819" s="508"/>
      <c r="BO819" s="508"/>
      <c r="BP819" s="508"/>
      <c r="BQ819" s="508"/>
      <c r="BR819" s="508"/>
      <c r="BS819" s="508"/>
      <c r="BT819" s="508"/>
      <c r="BU819" s="508"/>
      <c r="BV819" s="508"/>
      <c r="BW819" s="508"/>
      <c r="BX819" s="508"/>
      <c r="BY819" s="508"/>
      <c r="BZ819" s="508"/>
      <c r="CA819" s="508"/>
      <c r="CB819" s="508"/>
      <c r="CC819" s="508"/>
      <c r="CD819" s="508"/>
      <c r="CE819" s="508"/>
      <c r="CF819" s="508"/>
      <c r="CG819" s="508"/>
      <c r="CH819" s="508"/>
      <c r="CI819" s="508"/>
      <c r="CJ819" s="508"/>
      <c r="CK819" s="508"/>
      <c r="CL819" s="508"/>
      <c r="CM819" s="508"/>
      <c r="CN819" s="508"/>
      <c r="CO819" s="508"/>
      <c r="CP819" s="508"/>
      <c r="CQ819" s="508"/>
      <c r="CR819" s="508"/>
      <c r="CS819" s="508"/>
      <c r="CT819" s="508"/>
      <c r="CU819" s="508"/>
      <c r="CV819" s="508"/>
      <c r="CW819" s="508"/>
      <c r="CX819" s="508"/>
      <c r="CY819" s="508"/>
      <c r="CZ819" s="508"/>
      <c r="DA819" s="508"/>
      <c r="DB819" s="508"/>
      <c r="DC819" s="508"/>
      <c r="DD819" s="508"/>
      <c r="DE819" s="508"/>
      <c r="DF819" s="508"/>
      <c r="DG819" s="508"/>
      <c r="DH819" s="508"/>
      <c r="DI819" s="508"/>
      <c r="DJ819" s="508"/>
      <c r="DK819" s="508"/>
      <c r="DL819" s="508"/>
      <c r="DM819" s="508"/>
      <c r="DN819" s="508"/>
      <c r="DO819" s="508"/>
      <c r="DP819" s="508"/>
      <c r="DQ819" s="508"/>
      <c r="DR819" s="508"/>
      <c r="DS819" s="508"/>
      <c r="DT819" s="508"/>
      <c r="DU819" s="508"/>
      <c r="DV819" s="508"/>
      <c r="DW819" s="508"/>
      <c r="DX819" s="508"/>
      <c r="DY819" s="508"/>
      <c r="DZ819" s="508"/>
      <c r="EA819" s="508"/>
      <c r="EB819" s="508"/>
    </row>
    <row r="820" spans="2:132">
      <c r="B820" s="168"/>
      <c r="C820" s="240" t="s">
        <v>511</v>
      </c>
      <c r="D820" s="238"/>
      <c r="E820" s="238"/>
      <c r="F820" s="238"/>
      <c r="G820" s="238"/>
      <c r="H820" s="525"/>
      <c r="I820" s="525"/>
      <c r="J820" s="526"/>
      <c r="K820" s="526"/>
      <c r="L820" s="526"/>
      <c r="M820" s="526"/>
      <c r="N820" s="526"/>
      <c r="O820" s="526"/>
      <c r="P820" s="526"/>
      <c r="Q820" s="526"/>
      <c r="R820" s="526"/>
      <c r="S820" s="526"/>
      <c r="T820" s="527"/>
      <c r="U820" s="527"/>
      <c r="V820" s="527"/>
      <c r="W820" s="526"/>
      <c r="X820" s="526"/>
      <c r="Y820" s="526"/>
      <c r="Z820" s="526"/>
      <c r="AA820" s="526"/>
      <c r="AB820" s="527"/>
      <c r="AC820" s="527"/>
      <c r="AD820" s="527"/>
      <c r="AE820" s="526"/>
      <c r="AF820" s="526"/>
      <c r="AG820" s="526"/>
      <c r="AH820" s="526"/>
      <c r="AI820" s="526"/>
      <c r="AJ820" s="526"/>
      <c r="AK820" s="526"/>
    </row>
    <row r="821" spans="2:132">
      <c r="B821" s="168"/>
      <c r="C821" s="168"/>
      <c r="D821" s="168"/>
      <c r="E821" s="168"/>
      <c r="F821" s="168"/>
      <c r="G821" s="168"/>
      <c r="H821" s="168"/>
      <c r="I821" s="168"/>
      <c r="J821" s="168"/>
      <c r="K821" s="168"/>
      <c r="L821" s="168"/>
      <c r="M821" s="168"/>
      <c r="N821" s="168"/>
      <c r="O821" s="168"/>
      <c r="P821" s="168"/>
      <c r="Q821" s="168"/>
      <c r="R821" s="168"/>
      <c r="S821" s="168"/>
      <c r="T821" s="168"/>
      <c r="U821" s="168"/>
      <c r="V821" s="168"/>
      <c r="W821" s="168"/>
      <c r="X821" s="168"/>
      <c r="Y821" s="168"/>
      <c r="Z821" s="168"/>
      <c r="AA821" s="168"/>
      <c r="AB821" s="168"/>
      <c r="AC821" s="168"/>
      <c r="AD821" s="168"/>
      <c r="AE821" s="168"/>
      <c r="AF821" s="168"/>
      <c r="AG821" s="168"/>
      <c r="AH821" s="168"/>
      <c r="AI821" s="168"/>
      <c r="AJ821" s="168"/>
      <c r="AK821" s="168"/>
    </row>
    <row r="822" spans="2:132" s="532" customFormat="1" ht="18" customHeight="1" thickBot="1">
      <c r="C822" s="537" t="s">
        <v>1248</v>
      </c>
      <c r="D822" s="531"/>
      <c r="E822" s="531"/>
      <c r="F822" s="531"/>
      <c r="G822" s="531"/>
      <c r="H822" s="531"/>
      <c r="I822" s="531"/>
      <c r="J822" s="531"/>
      <c r="K822" s="531"/>
      <c r="L822" s="531"/>
      <c r="M822" s="531"/>
      <c r="N822" s="531"/>
      <c r="O822" s="531"/>
      <c r="P822" s="531"/>
      <c r="Q822" s="531"/>
      <c r="R822" s="531"/>
      <c r="S822" s="531"/>
      <c r="T822" s="531"/>
      <c r="U822" s="531"/>
      <c r="V822" s="531"/>
      <c r="W822" s="531"/>
      <c r="X822" s="531"/>
      <c r="Y822" s="531"/>
      <c r="Z822" s="531"/>
      <c r="AA822" s="531"/>
      <c r="AB822" s="531"/>
      <c r="AC822" s="531"/>
      <c r="AD822" s="531"/>
      <c r="AE822" s="531"/>
      <c r="AF822" s="531"/>
    </row>
    <row r="823" spans="2:132" s="532" customFormat="1" ht="24" customHeight="1" thickTop="1" thickBot="1">
      <c r="B823" s="1658" t="s">
        <v>1241</v>
      </c>
      <c r="C823" s="1659"/>
      <c r="D823" s="1659"/>
      <c r="E823" s="1659"/>
      <c r="F823" s="1659"/>
      <c r="G823" s="1659"/>
      <c r="H823" s="1660"/>
      <c r="I823" s="1668" t="s">
        <v>1242</v>
      </c>
      <c r="J823" s="1659"/>
      <c r="K823" s="1659"/>
      <c r="L823" s="1659"/>
      <c r="M823" s="1659"/>
      <c r="N823" s="1659"/>
      <c r="O823" s="1665"/>
      <c r="P823" s="1664" t="s">
        <v>1271</v>
      </c>
      <c r="Q823" s="1659"/>
      <c r="R823" s="1659"/>
      <c r="S823" s="1659"/>
      <c r="T823" s="1665"/>
      <c r="U823" s="1664" t="s">
        <v>1272</v>
      </c>
      <c r="V823" s="1659"/>
      <c r="W823" s="1659"/>
      <c r="X823" s="1659"/>
      <c r="Y823" s="1659"/>
      <c r="Z823" s="1659"/>
      <c r="AA823" s="1659"/>
      <c r="AB823" s="1669"/>
      <c r="AC823" s="531"/>
      <c r="AD823" s="531"/>
    </row>
    <row r="824" spans="2:132" s="532" customFormat="1" ht="24" customHeight="1" thickTop="1">
      <c r="B824" s="1649" t="s">
        <v>1244</v>
      </c>
      <c r="C824" s="1650"/>
      <c r="D824" s="1650"/>
      <c r="E824" s="1650"/>
      <c r="F824" s="1650"/>
      <c r="G824" s="1650"/>
      <c r="H824" s="1651"/>
      <c r="I824" s="1617"/>
      <c r="J824" s="1618"/>
      <c r="K824" s="1618"/>
      <c r="L824" s="1618"/>
      <c r="M824" s="1618"/>
      <c r="N824" s="1618"/>
      <c r="O824" s="1619"/>
      <c r="P824" s="1626"/>
      <c r="Q824" s="1626"/>
      <c r="R824" s="1626"/>
      <c r="S824" s="1626"/>
      <c r="T824" s="1626"/>
      <c r="U824" s="1620"/>
      <c r="V824" s="1621"/>
      <c r="W824" s="1621"/>
      <c r="X824" s="533" t="s">
        <v>1243</v>
      </c>
      <c r="Y824" s="598"/>
      <c r="Z824" s="533" t="s">
        <v>236</v>
      </c>
      <c r="AA824" s="598"/>
      <c r="AB824" s="534" t="s">
        <v>2</v>
      </c>
      <c r="AC824" s="531"/>
      <c r="AD824" s="531"/>
    </row>
    <row r="825" spans="2:132" s="532" customFormat="1" ht="24" customHeight="1">
      <c r="B825" s="1652"/>
      <c r="C825" s="1653"/>
      <c r="D825" s="1653"/>
      <c r="E825" s="1653"/>
      <c r="F825" s="1653"/>
      <c r="G825" s="1653"/>
      <c r="H825" s="1654"/>
      <c r="I825" s="1617"/>
      <c r="J825" s="1618"/>
      <c r="K825" s="1618"/>
      <c r="L825" s="1618"/>
      <c r="M825" s="1618"/>
      <c r="N825" s="1618"/>
      <c r="O825" s="1619"/>
      <c r="P825" s="1337"/>
      <c r="Q825" s="1337"/>
      <c r="R825" s="1337"/>
      <c r="S825" s="1337"/>
      <c r="T825" s="1337"/>
      <c r="U825" s="1620"/>
      <c r="V825" s="1621"/>
      <c r="W825" s="1621"/>
      <c r="X825" s="533" t="s">
        <v>1243</v>
      </c>
      <c r="Y825" s="598"/>
      <c r="Z825" s="533" t="s">
        <v>236</v>
      </c>
      <c r="AA825" s="598"/>
      <c r="AB825" s="534" t="s">
        <v>2</v>
      </c>
      <c r="AC825" s="531"/>
      <c r="AD825" s="531"/>
    </row>
    <row r="826" spans="2:132" s="532" customFormat="1" ht="24" customHeight="1">
      <c r="B826" s="1655"/>
      <c r="C826" s="1656"/>
      <c r="D826" s="1656"/>
      <c r="E826" s="1656"/>
      <c r="F826" s="1656"/>
      <c r="G826" s="1656"/>
      <c r="H826" s="1657"/>
      <c r="I826" s="1617"/>
      <c r="J826" s="1618"/>
      <c r="K826" s="1618"/>
      <c r="L826" s="1618"/>
      <c r="M826" s="1618"/>
      <c r="N826" s="1618"/>
      <c r="O826" s="1619"/>
      <c r="P826" s="1337"/>
      <c r="Q826" s="1337"/>
      <c r="R826" s="1337"/>
      <c r="S826" s="1337"/>
      <c r="T826" s="1337"/>
      <c r="U826" s="1620"/>
      <c r="V826" s="1621"/>
      <c r="W826" s="1621"/>
      <c r="X826" s="533" t="s">
        <v>1243</v>
      </c>
      <c r="Y826" s="598"/>
      <c r="Z826" s="533" t="s">
        <v>236</v>
      </c>
      <c r="AA826" s="598"/>
      <c r="AB826" s="534" t="s">
        <v>2</v>
      </c>
      <c r="AC826" s="531"/>
      <c r="AD826" s="531"/>
    </row>
    <row r="827" spans="2:132" s="532" customFormat="1" ht="24" customHeight="1">
      <c r="B827" s="1640" t="s">
        <v>1245</v>
      </c>
      <c r="C827" s="1641"/>
      <c r="D827" s="1641"/>
      <c r="E827" s="1641"/>
      <c r="F827" s="1641"/>
      <c r="G827" s="1641"/>
      <c r="H827" s="1642"/>
      <c r="I827" s="1617"/>
      <c r="J827" s="1618"/>
      <c r="K827" s="1618"/>
      <c r="L827" s="1618"/>
      <c r="M827" s="1618"/>
      <c r="N827" s="1618"/>
      <c r="O827" s="1619"/>
      <c r="P827" s="1337"/>
      <c r="Q827" s="1337"/>
      <c r="R827" s="1337"/>
      <c r="S827" s="1337"/>
      <c r="T827" s="1337"/>
      <c r="U827" s="1620"/>
      <c r="V827" s="1621"/>
      <c r="W827" s="1621"/>
      <c r="X827" s="533" t="s">
        <v>1246</v>
      </c>
      <c r="Y827" s="598"/>
      <c r="Z827" s="533" t="s">
        <v>1247</v>
      </c>
      <c r="AA827" s="598"/>
      <c r="AB827" s="534" t="s">
        <v>188</v>
      </c>
      <c r="AC827" s="531"/>
      <c r="AD827" s="531"/>
    </row>
    <row r="828" spans="2:132" s="532" customFormat="1" ht="24" customHeight="1">
      <c r="B828" s="1643"/>
      <c r="C828" s="1644"/>
      <c r="D828" s="1644"/>
      <c r="E828" s="1644"/>
      <c r="F828" s="1644"/>
      <c r="G828" s="1644"/>
      <c r="H828" s="1645"/>
      <c r="I828" s="1617"/>
      <c r="J828" s="1618"/>
      <c r="K828" s="1618"/>
      <c r="L828" s="1618"/>
      <c r="M828" s="1618"/>
      <c r="N828" s="1618"/>
      <c r="O828" s="1619"/>
      <c r="P828" s="1337"/>
      <c r="Q828" s="1337"/>
      <c r="R828" s="1337"/>
      <c r="S828" s="1337"/>
      <c r="T828" s="1337"/>
      <c r="U828" s="1620"/>
      <c r="V828" s="1621"/>
      <c r="W828" s="1621"/>
      <c r="X828" s="533" t="s">
        <v>1246</v>
      </c>
      <c r="Y828" s="598"/>
      <c r="Z828" s="533" t="s">
        <v>1247</v>
      </c>
      <c r="AA828" s="598"/>
      <c r="AB828" s="534" t="s">
        <v>188</v>
      </c>
      <c r="AC828" s="531"/>
      <c r="AD828" s="531"/>
    </row>
    <row r="829" spans="2:132" s="532" customFormat="1" ht="24" customHeight="1" thickBot="1">
      <c r="B829" s="1646"/>
      <c r="C829" s="1647"/>
      <c r="D829" s="1647"/>
      <c r="E829" s="1647"/>
      <c r="F829" s="1647"/>
      <c r="G829" s="1647"/>
      <c r="H829" s="1648"/>
      <c r="I829" s="1622"/>
      <c r="J829" s="1623"/>
      <c r="K829" s="1623"/>
      <c r="L829" s="1623"/>
      <c r="M829" s="1623"/>
      <c r="N829" s="1623"/>
      <c r="O829" s="1624"/>
      <c r="P829" s="1663"/>
      <c r="Q829" s="1663"/>
      <c r="R829" s="1663"/>
      <c r="S829" s="1663"/>
      <c r="T829" s="1663"/>
      <c r="U829" s="1666"/>
      <c r="V829" s="1667"/>
      <c r="W829" s="1667"/>
      <c r="X829" s="535" t="s">
        <v>1246</v>
      </c>
      <c r="Y829" s="599"/>
      <c r="Z829" s="535" t="s">
        <v>1247</v>
      </c>
      <c r="AA829" s="599"/>
      <c r="AB829" s="536" t="s">
        <v>188</v>
      </c>
      <c r="AC829" s="531"/>
      <c r="AD829" s="531"/>
    </row>
    <row r="830" spans="2:132" s="503" customFormat="1" ht="20.100000000000001" customHeight="1" thickTop="1">
      <c r="B830" s="396"/>
      <c r="C830" s="396" t="s">
        <v>1016</v>
      </c>
      <c r="D830" s="612"/>
      <c r="E830" s="612"/>
      <c r="F830" s="680"/>
      <c r="G830" s="680"/>
      <c r="H830" s="680"/>
      <c r="I830" s="680"/>
      <c r="J830" s="680"/>
      <c r="K830" s="680"/>
      <c r="L830" s="680"/>
      <c r="M830" s="680"/>
      <c r="N830" s="680"/>
      <c r="O830" s="680"/>
      <c r="P830" s="680"/>
      <c r="Q830" s="680"/>
      <c r="R830" s="680"/>
      <c r="S830" s="680"/>
      <c r="T830" s="680"/>
      <c r="U830" s="680"/>
      <c r="V830" s="680"/>
      <c r="W830" s="680"/>
      <c r="X830" s="680"/>
      <c r="Y830" s="680"/>
      <c r="Z830" s="680"/>
      <c r="AA830" s="680"/>
      <c r="AB830" s="680"/>
      <c r="AC830" s="680"/>
      <c r="AD830" s="680"/>
      <c r="AE830" s="680"/>
      <c r="AF830" s="680"/>
      <c r="AG830" s="680"/>
      <c r="AH830" s="680"/>
      <c r="AI830" s="680"/>
      <c r="AJ830" s="680"/>
      <c r="AK830" s="680"/>
    </row>
    <row r="831" spans="2:132" s="503" customFormat="1" ht="20.100000000000001" customHeight="1">
      <c r="B831" s="396"/>
      <c r="C831" s="396"/>
      <c r="D831" s="612" t="s">
        <v>1273</v>
      </c>
      <c r="E831" s="612"/>
      <c r="F831" s="680"/>
      <c r="G831" s="680"/>
      <c r="H831" s="680"/>
      <c r="I831" s="680"/>
      <c r="J831" s="680"/>
      <c r="K831" s="680"/>
      <c r="L831" s="680"/>
      <c r="M831" s="680"/>
      <c r="N831" s="680"/>
      <c r="O831" s="680"/>
      <c r="P831" s="680"/>
      <c r="Q831" s="680"/>
      <c r="R831" s="680"/>
      <c r="S831" s="680"/>
      <c r="T831" s="680"/>
      <c r="U831" s="680"/>
      <c r="V831" s="680"/>
      <c r="W831" s="680"/>
      <c r="X831" s="680"/>
      <c r="Y831" s="680"/>
      <c r="Z831" s="680"/>
      <c r="AA831" s="680"/>
      <c r="AB831" s="680"/>
      <c r="AC831" s="680"/>
      <c r="AD831" s="680"/>
      <c r="AE831" s="471" t="s">
        <v>1065</v>
      </c>
      <c r="AF831" s="774" t="s">
        <v>974</v>
      </c>
      <c r="AG831" s="774"/>
      <c r="AH831" s="774"/>
      <c r="AI831" s="774"/>
      <c r="AJ831" s="774"/>
      <c r="AK831" s="471" t="s">
        <v>1066</v>
      </c>
    </row>
    <row r="832" spans="2:132" s="503" customFormat="1" ht="26.1" customHeight="1">
      <c r="B832" s="42"/>
      <c r="C832" s="612"/>
      <c r="D832" s="773" t="s">
        <v>1235</v>
      </c>
      <c r="E832" s="773"/>
      <c r="F832" s="773"/>
      <c r="G832" s="773"/>
      <c r="H832" s="773"/>
      <c r="I832" s="773"/>
      <c r="J832" s="773"/>
      <c r="K832" s="773"/>
      <c r="L832" s="773"/>
      <c r="M832" s="773"/>
      <c r="N832" s="773"/>
      <c r="O832" s="773"/>
      <c r="P832" s="773"/>
      <c r="Q832" s="773"/>
      <c r="R832" s="773"/>
      <c r="S832" s="773"/>
      <c r="T832" s="773"/>
      <c r="U832" s="773"/>
      <c r="V832" s="773"/>
      <c r="W832" s="773"/>
      <c r="X832" s="773"/>
      <c r="Y832" s="773"/>
      <c r="Z832" s="773"/>
      <c r="AA832" s="773"/>
      <c r="AB832" s="773"/>
      <c r="AC832" s="773"/>
      <c r="AD832" s="681"/>
      <c r="AE832" s="471" t="s">
        <v>1065</v>
      </c>
      <c r="AF832" s="774" t="s">
        <v>974</v>
      </c>
      <c r="AG832" s="774"/>
      <c r="AH832" s="774"/>
      <c r="AI832" s="774"/>
      <c r="AJ832" s="774"/>
      <c r="AK832" s="471" t="s">
        <v>1066</v>
      </c>
    </row>
    <row r="833" spans="2:37" s="503" customFormat="1" ht="20.100000000000001" customHeight="1">
      <c r="B833" s="396"/>
      <c r="C833" s="396"/>
      <c r="D833" s="630" t="s">
        <v>1236</v>
      </c>
      <c r="E833" s="630"/>
      <c r="F833" s="680"/>
      <c r="G833" s="680"/>
      <c r="H833" s="680"/>
      <c r="I833" s="680"/>
      <c r="J833" s="680"/>
      <c r="K833" s="680"/>
      <c r="L833" s="680"/>
      <c r="M833" s="680"/>
      <c r="N833" s="680"/>
      <c r="O833" s="680"/>
      <c r="P833" s="680"/>
      <c r="Q833" s="680"/>
      <c r="R833" s="680"/>
      <c r="S833" s="680"/>
      <c r="T833" s="680"/>
      <c r="U833" s="680"/>
      <c r="V833" s="680"/>
      <c r="W833" s="680"/>
      <c r="X833" s="680"/>
      <c r="Y833" s="680"/>
      <c r="Z833" s="680"/>
      <c r="AA833" s="680"/>
      <c r="AB833" s="680"/>
      <c r="AC833" s="680"/>
      <c r="AD833" s="680"/>
      <c r="AE833" s="471" t="s">
        <v>1065</v>
      </c>
      <c r="AF833" s="774" t="s">
        <v>974</v>
      </c>
      <c r="AG833" s="774"/>
      <c r="AH833" s="774"/>
      <c r="AI833" s="774"/>
      <c r="AJ833" s="774"/>
      <c r="AK833" s="471" t="s">
        <v>1066</v>
      </c>
    </row>
    <row r="834" spans="2:37" s="503" customFormat="1" ht="20.100000000000001" customHeight="1">
      <c r="B834" s="442"/>
      <c r="C834" s="42"/>
      <c r="D834" s="396" t="s">
        <v>1237</v>
      </c>
      <c r="E834" s="396"/>
      <c r="F834" s="396"/>
      <c r="G834" s="42"/>
      <c r="H834" s="42"/>
      <c r="I834" s="42"/>
      <c r="J834" s="42"/>
      <c r="K834" s="42"/>
      <c r="L834" s="42"/>
      <c r="M834" s="42"/>
      <c r="N834" s="42"/>
      <c r="O834" s="42"/>
      <c r="P834" s="42"/>
      <c r="Q834" s="42"/>
      <c r="R834" s="42"/>
      <c r="S834" s="42"/>
      <c r="T834" s="42"/>
      <c r="U834" s="42"/>
      <c r="V834" s="42"/>
      <c r="W834" s="42"/>
      <c r="X834" s="42"/>
      <c r="Y834" s="42"/>
      <c r="Z834" s="42"/>
      <c r="AA834" s="42"/>
      <c r="AB834" s="42"/>
      <c r="AC834" s="42"/>
      <c r="AD834" s="42"/>
      <c r="AE834" s="471" t="s">
        <v>1065</v>
      </c>
      <c r="AF834" s="774" t="s">
        <v>974</v>
      </c>
      <c r="AG834" s="774"/>
      <c r="AH834" s="774"/>
      <c r="AI834" s="774"/>
      <c r="AJ834" s="774"/>
      <c r="AK834" s="471" t="s">
        <v>1066</v>
      </c>
    </row>
    <row r="835" spans="2:37" s="503" customFormat="1" ht="20.100000000000001" customHeight="1">
      <c r="B835" s="442"/>
      <c r="C835" s="442"/>
      <c r="D835" s="396" t="s">
        <v>1238</v>
      </c>
      <c r="E835" s="396"/>
      <c r="F835" s="396"/>
      <c r="G835" s="42"/>
      <c r="H835" s="42"/>
      <c r="I835" s="42"/>
      <c r="J835" s="42"/>
      <c r="K835" s="42"/>
      <c r="L835" s="42"/>
      <c r="M835" s="42"/>
      <c r="N835" s="42"/>
      <c r="O835" s="42"/>
      <c r="P835" s="42"/>
      <c r="Q835" s="42"/>
      <c r="R835" s="42"/>
      <c r="S835" s="42"/>
      <c r="T835" s="42"/>
      <c r="U835" s="42"/>
      <c r="V835" s="42"/>
      <c r="W835" s="42"/>
      <c r="X835" s="42"/>
      <c r="Y835" s="42"/>
      <c r="Z835" s="42"/>
      <c r="AA835" s="42"/>
      <c r="AB835" s="42"/>
      <c r="AC835" s="42"/>
      <c r="AD835" s="42"/>
      <c r="AE835" s="471" t="s">
        <v>1065</v>
      </c>
      <c r="AF835" s="799" t="s">
        <v>1240</v>
      </c>
      <c r="AG835" s="799"/>
      <c r="AH835" s="799"/>
      <c r="AI835" s="799"/>
      <c r="AJ835" s="799"/>
      <c r="AK835" s="471" t="s">
        <v>1066</v>
      </c>
    </row>
    <row r="836" spans="2:37" s="503" customFormat="1" ht="20.100000000000001" customHeight="1">
      <c r="B836" s="442"/>
      <c r="C836" s="442"/>
      <c r="D836" s="396" t="s">
        <v>1239</v>
      </c>
      <c r="E836" s="396"/>
      <c r="F836" s="396"/>
      <c r="G836" s="42"/>
      <c r="H836" s="42"/>
      <c r="I836" s="42"/>
      <c r="J836" s="42"/>
      <c r="K836" s="42"/>
      <c r="L836" s="42"/>
      <c r="M836" s="42"/>
      <c r="N836" s="42"/>
      <c r="O836" s="42"/>
      <c r="P836" s="42"/>
      <c r="Q836" s="42"/>
      <c r="R836" s="42"/>
      <c r="S836" s="42"/>
      <c r="T836" s="42"/>
      <c r="U836" s="42"/>
      <c r="V836" s="42"/>
      <c r="W836" s="42"/>
      <c r="X836" s="42"/>
      <c r="Y836" s="42"/>
      <c r="Z836" s="42"/>
      <c r="AA836" s="42"/>
      <c r="AB836" s="42"/>
      <c r="AC836" s="42"/>
      <c r="AD836" s="42"/>
      <c r="AE836" s="471" t="s">
        <v>1065</v>
      </c>
      <c r="AF836" s="774" t="s">
        <v>974</v>
      </c>
      <c r="AG836" s="774"/>
      <c r="AH836" s="774"/>
      <c r="AI836" s="774"/>
      <c r="AJ836" s="774"/>
      <c r="AK836" s="471" t="s">
        <v>1066</v>
      </c>
    </row>
  </sheetData>
  <mergeCells count="2820">
    <mergeCell ref="B827:H829"/>
    <mergeCell ref="B824:H826"/>
    <mergeCell ref="B823:H823"/>
    <mergeCell ref="D583:AC583"/>
    <mergeCell ref="D587:AC587"/>
    <mergeCell ref="D584:AC584"/>
    <mergeCell ref="D585:AF586"/>
    <mergeCell ref="AF577:AJ577"/>
    <mergeCell ref="D607:AC608"/>
    <mergeCell ref="D611:AE611"/>
    <mergeCell ref="N683:P683"/>
    <mergeCell ref="Q682:R682"/>
    <mergeCell ref="Q683:R683"/>
    <mergeCell ref="Y683:Z683"/>
    <mergeCell ref="L683:M683"/>
    <mergeCell ref="AC683:AE683"/>
    <mergeCell ref="AA682:AB682"/>
    <mergeCell ref="AA683:AB683"/>
    <mergeCell ref="C682:K683"/>
    <mergeCell ref="P827:T827"/>
    <mergeCell ref="P828:T828"/>
    <mergeCell ref="P829:T829"/>
    <mergeCell ref="P823:T823"/>
    <mergeCell ref="U829:W829"/>
    <mergeCell ref="I823:O823"/>
    <mergeCell ref="U823:AB823"/>
    <mergeCell ref="I824:O824"/>
    <mergeCell ref="U824:W824"/>
    <mergeCell ref="I825:O825"/>
    <mergeCell ref="U825:W825"/>
    <mergeCell ref="I826:O826"/>
    <mergeCell ref="U826:W826"/>
    <mergeCell ref="I827:O827"/>
    <mergeCell ref="U827:W827"/>
    <mergeCell ref="I828:O828"/>
    <mergeCell ref="U828:W828"/>
    <mergeCell ref="I829:O829"/>
    <mergeCell ref="Y811:AK811"/>
    <mergeCell ref="Y812:AK812"/>
    <mergeCell ref="C809:I810"/>
    <mergeCell ref="J809:K810"/>
    <mergeCell ref="C811:I812"/>
    <mergeCell ref="J811:K812"/>
    <mergeCell ref="L811:N812"/>
    <mergeCell ref="O811:W812"/>
    <mergeCell ref="D803:I804"/>
    <mergeCell ref="J803:K804"/>
    <mergeCell ref="Z804:AF804"/>
    <mergeCell ref="AG804:AJ804"/>
    <mergeCell ref="C805:I806"/>
    <mergeCell ref="J805:K806"/>
    <mergeCell ref="P824:T824"/>
    <mergeCell ref="P825:T825"/>
    <mergeCell ref="P826:T826"/>
    <mergeCell ref="Y814:AK814"/>
    <mergeCell ref="Y815:AK816"/>
    <mergeCell ref="L817:P818"/>
    <mergeCell ref="Q817:R818"/>
    <mergeCell ref="S817:W818"/>
    <mergeCell ref="X817:X818"/>
    <mergeCell ref="Y817:AK818"/>
    <mergeCell ref="X813:X814"/>
    <mergeCell ref="X815:X816"/>
    <mergeCell ref="Y813:AK813"/>
    <mergeCell ref="T802:W802"/>
    <mergeCell ref="C813:I818"/>
    <mergeCell ref="J813:K818"/>
    <mergeCell ref="L813:P814"/>
    <mergeCell ref="Q813:R814"/>
    <mergeCell ref="S813:W814"/>
    <mergeCell ref="L809:N810"/>
    <mergeCell ref="D801:I802"/>
    <mergeCell ref="J801:K802"/>
    <mergeCell ref="L815:P816"/>
    <mergeCell ref="Q815:R816"/>
    <mergeCell ref="S815:W816"/>
    <mergeCell ref="T804:W804"/>
    <mergeCell ref="C807:I808"/>
    <mergeCell ref="J807:K808"/>
    <mergeCell ref="L807:M808"/>
    <mergeCell ref="R807:W808"/>
    <mergeCell ref="X811:X812"/>
    <mergeCell ref="O809:W810"/>
    <mergeCell ref="X809:X810"/>
    <mergeCell ref="Y809:AK809"/>
    <mergeCell ref="Y810:AK810"/>
    <mergeCell ref="M800:S800"/>
    <mergeCell ref="T800:W800"/>
    <mergeCell ref="Z800:AF800"/>
    <mergeCell ref="AG800:AJ800"/>
    <mergeCell ref="Z803:AF803"/>
    <mergeCell ref="AG803:AJ803"/>
    <mergeCell ref="M804:S804"/>
    <mergeCell ref="L803:L804"/>
    <mergeCell ref="M803:S803"/>
    <mergeCell ref="T803:W803"/>
    <mergeCell ref="Y803:Y804"/>
    <mergeCell ref="X807:X808"/>
    <mergeCell ref="Z802:AF802"/>
    <mergeCell ref="AG802:AJ802"/>
    <mergeCell ref="L805:M806"/>
    <mergeCell ref="R805:W806"/>
    <mergeCell ref="X805:X806"/>
    <mergeCell ref="Z801:AF801"/>
    <mergeCell ref="AG801:AJ801"/>
    <mergeCell ref="Y801:Y802"/>
    <mergeCell ref="L799:L800"/>
    <mergeCell ref="M799:S799"/>
    <mergeCell ref="T799:W799"/>
    <mergeCell ref="L801:L802"/>
    <mergeCell ref="M801:S801"/>
    <mergeCell ref="T801:W801"/>
    <mergeCell ref="M802:S802"/>
    <mergeCell ref="C795:I796"/>
    <mergeCell ref="J795:K796"/>
    <mergeCell ref="L795:L796"/>
    <mergeCell ref="M795:S795"/>
    <mergeCell ref="T795:W795"/>
    <mergeCell ref="M796:S796"/>
    <mergeCell ref="D797:I798"/>
    <mergeCell ref="M798:S798"/>
    <mergeCell ref="T798:W798"/>
    <mergeCell ref="Z798:AF798"/>
    <mergeCell ref="J797:K798"/>
    <mergeCell ref="L797:L798"/>
    <mergeCell ref="M797:S797"/>
    <mergeCell ref="T797:W797"/>
    <mergeCell ref="Y797:Y798"/>
    <mergeCell ref="AG798:AJ798"/>
    <mergeCell ref="D799:I800"/>
    <mergeCell ref="J799:K800"/>
    <mergeCell ref="AF637:AJ637"/>
    <mergeCell ref="O641:R641"/>
    <mergeCell ref="AB635:AD635"/>
    <mergeCell ref="AF630:AI630"/>
    <mergeCell ref="AF631:AI631"/>
    <mergeCell ref="AF635:AI635"/>
    <mergeCell ref="P654:V654"/>
    <mergeCell ref="P655:V655"/>
    <mergeCell ref="AF638:AJ638"/>
    <mergeCell ref="AF639:AJ639"/>
    <mergeCell ref="AB639:AD639"/>
    <mergeCell ref="AB638:AD638"/>
    <mergeCell ref="AB634:AD634"/>
    <mergeCell ref="AF634:AI634"/>
    <mergeCell ref="T644:Z644"/>
    <mergeCell ref="O645:R645"/>
    <mergeCell ref="AM793:BM799"/>
    <mergeCell ref="Y799:Y800"/>
    <mergeCell ref="Z799:AF799"/>
    <mergeCell ref="AG799:AJ799"/>
    <mergeCell ref="T796:W796"/>
    <mergeCell ref="Z796:AF796"/>
    <mergeCell ref="AG796:AJ796"/>
    <mergeCell ref="Z797:AF797"/>
    <mergeCell ref="Y795:Y796"/>
    <mergeCell ref="Z795:AF795"/>
    <mergeCell ref="AG795:AJ795"/>
    <mergeCell ref="AG797:AJ797"/>
    <mergeCell ref="AG658:AK658"/>
    <mergeCell ref="AG657:AK657"/>
    <mergeCell ref="AF641:AI641"/>
    <mergeCell ref="T642:Z642"/>
    <mergeCell ref="Z658:AA658"/>
    <mergeCell ref="Q652:V652"/>
    <mergeCell ref="Q626:U626"/>
    <mergeCell ref="E627:P627"/>
    <mergeCell ref="Q627:U627"/>
    <mergeCell ref="O630:R630"/>
    <mergeCell ref="W650:AC650"/>
    <mergeCell ref="P653:V653"/>
    <mergeCell ref="Z654:AK654"/>
    <mergeCell ref="AG650:AK650"/>
    <mergeCell ref="Z653:AA653"/>
    <mergeCell ref="AB644:AD644"/>
    <mergeCell ref="AF646:AI646"/>
    <mergeCell ref="AF642:AI642"/>
    <mergeCell ref="AF645:AI645"/>
    <mergeCell ref="AF644:AI644"/>
    <mergeCell ref="O640:R640"/>
    <mergeCell ref="O635:R635"/>
    <mergeCell ref="AF643:AI643"/>
    <mergeCell ref="AB637:AD637"/>
    <mergeCell ref="W616:W627"/>
    <mergeCell ref="X616:AJ627"/>
    <mergeCell ref="P657:V657"/>
    <mergeCell ref="AF636:AJ636"/>
    <mergeCell ref="P650:V650"/>
    <mergeCell ref="AB645:AE645"/>
    <mergeCell ref="W655:AC655"/>
    <mergeCell ref="AG653:AK653"/>
    <mergeCell ref="E639:G639"/>
    <mergeCell ref="E641:G641"/>
    <mergeCell ref="K638:M638"/>
    <mergeCell ref="H639:J639"/>
    <mergeCell ref="H631:J631"/>
    <mergeCell ref="AB631:AD631"/>
    <mergeCell ref="AB632:AD632"/>
    <mergeCell ref="AB633:AD633"/>
    <mergeCell ref="AB642:AD642"/>
    <mergeCell ref="O642:R642"/>
    <mergeCell ref="O632:R632"/>
    <mergeCell ref="D618:K618"/>
    <mergeCell ref="D620:K621"/>
    <mergeCell ref="Q625:U625"/>
    <mergeCell ref="L624:N624"/>
    <mergeCell ref="L616:U616"/>
    <mergeCell ref="L619:U619"/>
    <mergeCell ref="L620:V621"/>
    <mergeCell ref="L618:U618"/>
    <mergeCell ref="Q624:U624"/>
    <mergeCell ref="L617:U617"/>
    <mergeCell ref="AM615:BM623"/>
    <mergeCell ref="AM649:BM659"/>
    <mergeCell ref="AF652:AK652"/>
    <mergeCell ref="AF632:AI632"/>
    <mergeCell ref="H624:J624"/>
    <mergeCell ref="H625:J625"/>
    <mergeCell ref="H626:J626"/>
    <mergeCell ref="H630:J630"/>
    <mergeCell ref="Z657:AA657"/>
    <mergeCell ref="P658:V658"/>
    <mergeCell ref="O643:R643"/>
    <mergeCell ref="O636:R636"/>
    <mergeCell ref="O637:R637"/>
    <mergeCell ref="AB641:AD641"/>
    <mergeCell ref="AB640:AD640"/>
    <mergeCell ref="AF640:AI640"/>
    <mergeCell ref="C630:C635"/>
    <mergeCell ref="C650:C656"/>
    <mergeCell ref="O633:R633"/>
    <mergeCell ref="G652:J655"/>
    <mergeCell ref="E633:G633"/>
    <mergeCell ref="C636:C645"/>
    <mergeCell ref="K631:M631"/>
    <mergeCell ref="K632:M632"/>
    <mergeCell ref="K639:M639"/>
    <mergeCell ref="K633:M633"/>
    <mergeCell ref="H637:J637"/>
    <mergeCell ref="E634:G634"/>
    <mergeCell ref="H633:J633"/>
    <mergeCell ref="O644:R644"/>
    <mergeCell ref="O639:R639"/>
    <mergeCell ref="AB643:AD643"/>
    <mergeCell ref="AF771:AJ771"/>
    <mergeCell ref="K630:M630"/>
    <mergeCell ref="E630:G630"/>
    <mergeCell ref="H638:J638"/>
    <mergeCell ref="H641:J641"/>
    <mergeCell ref="H636:J636"/>
    <mergeCell ref="K642:M642"/>
    <mergeCell ref="F652:F655"/>
    <mergeCell ref="D652:E656"/>
    <mergeCell ref="D650:E651"/>
    <mergeCell ref="AF633:AI633"/>
    <mergeCell ref="E631:G631"/>
    <mergeCell ref="E632:G632"/>
    <mergeCell ref="D630:D635"/>
    <mergeCell ref="AF768:AJ768"/>
    <mergeCell ref="D769:AD770"/>
    <mergeCell ref="AE769:AE770"/>
    <mergeCell ref="AF769:AJ770"/>
    <mergeCell ref="F657:F658"/>
    <mergeCell ref="E638:G638"/>
    <mergeCell ref="G657:J658"/>
    <mergeCell ref="C657:E659"/>
    <mergeCell ref="E640:G640"/>
    <mergeCell ref="H642:J642"/>
    <mergeCell ref="E636:G636"/>
    <mergeCell ref="E637:G637"/>
    <mergeCell ref="C759:F759"/>
    <mergeCell ref="G759:K759"/>
    <mergeCell ref="L759:M759"/>
    <mergeCell ref="N759:AB759"/>
    <mergeCell ref="AC759:AK759"/>
    <mergeCell ref="C758:F758"/>
    <mergeCell ref="G758:K758"/>
    <mergeCell ref="L758:M758"/>
    <mergeCell ref="N758:AB758"/>
    <mergeCell ref="AC758:AK758"/>
    <mergeCell ref="AK769:AK770"/>
    <mergeCell ref="AF764:AJ764"/>
    <mergeCell ref="F766:G766"/>
    <mergeCell ref="H766:AJ766"/>
    <mergeCell ref="H767:L767"/>
    <mergeCell ref="Q767:U767"/>
    <mergeCell ref="AA767:AC767"/>
    <mergeCell ref="AE767:AI767"/>
    <mergeCell ref="AF741:AJ741"/>
    <mergeCell ref="E743:AK744"/>
    <mergeCell ref="AF745:AJ745"/>
    <mergeCell ref="C749:H749"/>
    <mergeCell ref="I749:J749"/>
    <mergeCell ref="W749:AK751"/>
    <mergeCell ref="C750:C751"/>
    <mergeCell ref="I750:J750"/>
    <mergeCell ref="P750:Q750"/>
    <mergeCell ref="I751:J751"/>
    <mergeCell ref="C757:F757"/>
    <mergeCell ref="G757:K757"/>
    <mergeCell ref="L757:M757"/>
    <mergeCell ref="N757:AB757"/>
    <mergeCell ref="AC757:AK757"/>
    <mergeCell ref="C756:F756"/>
    <mergeCell ref="G756:K756"/>
    <mergeCell ref="L756:M756"/>
    <mergeCell ref="N756:AB756"/>
    <mergeCell ref="AC756:AK756"/>
    <mergeCell ref="C731:C732"/>
    <mergeCell ref="D731:E732"/>
    <mergeCell ref="F731:F732"/>
    <mergeCell ref="G731:G732"/>
    <mergeCell ref="H731:H732"/>
    <mergeCell ref="AF720:AJ720"/>
    <mergeCell ref="AF721:AJ721"/>
    <mergeCell ref="AF722:AJ722"/>
    <mergeCell ref="O737:P737"/>
    <mergeCell ref="AE737:AF737"/>
    <mergeCell ref="O738:P738"/>
    <mergeCell ref="F739:AD740"/>
    <mergeCell ref="AE739:AE740"/>
    <mergeCell ref="AF739:AJ740"/>
    <mergeCell ref="I731:J732"/>
    <mergeCell ref="K731:L732"/>
    <mergeCell ref="M731:M732"/>
    <mergeCell ref="N731:AK732"/>
    <mergeCell ref="AD735:AJ735"/>
    <mergeCell ref="AK739:AK740"/>
    <mergeCell ref="D725:AE725"/>
    <mergeCell ref="C727:AK727"/>
    <mergeCell ref="H702:N702"/>
    <mergeCell ref="O702:AD702"/>
    <mergeCell ref="C698:G698"/>
    <mergeCell ref="H698:N698"/>
    <mergeCell ref="O698:AD698"/>
    <mergeCell ref="H699:N699"/>
    <mergeCell ref="O699:AD699"/>
    <mergeCell ref="C712:AK713"/>
    <mergeCell ref="AF716:AJ716"/>
    <mergeCell ref="Q718:S718"/>
    <mergeCell ref="AF718:AH718"/>
    <mergeCell ref="AF719:AJ719"/>
    <mergeCell ref="H703:N703"/>
    <mergeCell ref="O703:AD703"/>
    <mergeCell ref="C707:AK708"/>
    <mergeCell ref="AG692:AI692"/>
    <mergeCell ref="AJ692:AK692"/>
    <mergeCell ref="I693:K693"/>
    <mergeCell ref="O693:P693"/>
    <mergeCell ref="Q693:R693"/>
    <mergeCell ref="T693:V693"/>
    <mergeCell ref="X693:Z693"/>
    <mergeCell ref="AG693:AI693"/>
    <mergeCell ref="AJ693:AK693"/>
    <mergeCell ref="I692:K692"/>
    <mergeCell ref="O692:P692"/>
    <mergeCell ref="Q692:R692"/>
    <mergeCell ref="T692:V692"/>
    <mergeCell ref="X692:Z692"/>
    <mergeCell ref="H700:N700"/>
    <mergeCell ref="O700:AD700"/>
    <mergeCell ref="H701:N701"/>
    <mergeCell ref="O701:AD701"/>
    <mergeCell ref="I689:K689"/>
    <mergeCell ref="O689:P689"/>
    <mergeCell ref="Q689:R689"/>
    <mergeCell ref="T689:V689"/>
    <mergeCell ref="X689:Z689"/>
    <mergeCell ref="AG689:AI689"/>
    <mergeCell ref="AJ689:AK689"/>
    <mergeCell ref="AG690:AI690"/>
    <mergeCell ref="AJ690:AK690"/>
    <mergeCell ref="I691:K691"/>
    <mergeCell ref="O691:P691"/>
    <mergeCell ref="Q691:R691"/>
    <mergeCell ref="T691:V691"/>
    <mergeCell ref="X691:Z691"/>
    <mergeCell ref="AG691:AI691"/>
    <mergeCell ref="AJ691:AK691"/>
    <mergeCell ref="I690:K690"/>
    <mergeCell ref="O690:P690"/>
    <mergeCell ref="Q690:R690"/>
    <mergeCell ref="T690:V690"/>
    <mergeCell ref="X690:Z690"/>
    <mergeCell ref="L678:S678"/>
    <mergeCell ref="AC678:AJ678"/>
    <mergeCell ref="L681:M681"/>
    <mergeCell ref="L682:M682"/>
    <mergeCell ref="N682:P682"/>
    <mergeCell ref="Y682:Z682"/>
    <mergeCell ref="Q685:AK685"/>
    <mergeCell ref="C684:K684"/>
    <mergeCell ref="AC671:AJ671"/>
    <mergeCell ref="N672:P672"/>
    <mergeCell ref="Q672:R672"/>
    <mergeCell ref="U672:AB672"/>
    <mergeCell ref="AC672:AJ672"/>
    <mergeCell ref="L684:M684"/>
    <mergeCell ref="N684:Q684"/>
    <mergeCell ref="R684:S684"/>
    <mergeCell ref="T684:W684"/>
    <mergeCell ref="X684:AK684"/>
    <mergeCell ref="K666:M666"/>
    <mergeCell ref="O666:V666"/>
    <mergeCell ref="O667:V667"/>
    <mergeCell ref="C671:C673"/>
    <mergeCell ref="N671:P671"/>
    <mergeCell ref="Q671:R671"/>
    <mergeCell ref="T671:T677"/>
    <mergeCell ref="N673:P673"/>
    <mergeCell ref="Q673:R673"/>
    <mergeCell ref="AC673:AJ673"/>
    <mergeCell ref="C674:C677"/>
    <mergeCell ref="N674:P674"/>
    <mergeCell ref="Q674:R674"/>
    <mergeCell ref="AE674:AG674"/>
    <mergeCell ref="AH674:AI674"/>
    <mergeCell ref="N675:P675"/>
    <mergeCell ref="Q675:R675"/>
    <mergeCell ref="AE675:AG675"/>
    <mergeCell ref="AH675:AI675"/>
    <mergeCell ref="L676:S676"/>
    <mergeCell ref="AC676:AJ676"/>
    <mergeCell ref="L677:S677"/>
    <mergeCell ref="AC677:AJ677"/>
    <mergeCell ref="O665:V665"/>
    <mergeCell ref="T636:T639"/>
    <mergeCell ref="O638:R638"/>
    <mergeCell ref="H634:J634"/>
    <mergeCell ref="O631:R631"/>
    <mergeCell ref="T643:Z643"/>
    <mergeCell ref="H632:J632"/>
    <mergeCell ref="H640:J640"/>
    <mergeCell ref="K640:M640"/>
    <mergeCell ref="K641:M641"/>
    <mergeCell ref="C616:C621"/>
    <mergeCell ref="C622:C627"/>
    <mergeCell ref="D624:D627"/>
    <mergeCell ref="L625:N625"/>
    <mergeCell ref="C601:C602"/>
    <mergeCell ref="D602:M602"/>
    <mergeCell ref="N602:O602"/>
    <mergeCell ref="P602:X602"/>
    <mergeCell ref="Y602:AK602"/>
    <mergeCell ref="X601:Z601"/>
    <mergeCell ref="AA601:AK601"/>
    <mergeCell ref="P601:W601"/>
    <mergeCell ref="D601:M601"/>
    <mergeCell ref="L626:N626"/>
    <mergeCell ref="AB630:AD630"/>
    <mergeCell ref="AB636:AD636"/>
    <mergeCell ref="D636:D643"/>
    <mergeCell ref="K636:M636"/>
    <mergeCell ref="K637:M637"/>
    <mergeCell ref="O634:R634"/>
    <mergeCell ref="K634:M634"/>
    <mergeCell ref="E642:G642"/>
    <mergeCell ref="AB598:AK598"/>
    <mergeCell ref="D599:M600"/>
    <mergeCell ref="N599:O600"/>
    <mergeCell ref="W599:X599"/>
    <mergeCell ref="AJ599:AK599"/>
    <mergeCell ref="W600:X600"/>
    <mergeCell ref="AB600:AJ600"/>
    <mergeCell ref="C593:C600"/>
    <mergeCell ref="N593:O593"/>
    <mergeCell ref="S593:AK593"/>
    <mergeCell ref="N594:O594"/>
    <mergeCell ref="S594:X594"/>
    <mergeCell ref="AB594:AK594"/>
    <mergeCell ref="N595:O595"/>
    <mergeCell ref="S595:X595"/>
    <mergeCell ref="AB595:AK595"/>
    <mergeCell ref="D596:M598"/>
    <mergeCell ref="N596:O598"/>
    <mergeCell ref="S596:X596"/>
    <mergeCell ref="AB596:AK596"/>
    <mergeCell ref="S597:X597"/>
    <mergeCell ref="AB597:AK597"/>
    <mergeCell ref="S598:X598"/>
    <mergeCell ref="H580:I580"/>
    <mergeCell ref="AA580:AF580"/>
    <mergeCell ref="AH580:AK580"/>
    <mergeCell ref="AF590:AJ590"/>
    <mergeCell ref="N592:O592"/>
    <mergeCell ref="AH578:AK578"/>
    <mergeCell ref="H579:I579"/>
    <mergeCell ref="AA579:AF579"/>
    <mergeCell ref="AH579:AK579"/>
    <mergeCell ref="AM560:BM572"/>
    <mergeCell ref="X561:AD561"/>
    <mergeCell ref="AE561:AK561"/>
    <mergeCell ref="X562:AD562"/>
    <mergeCell ref="AE562:AK562"/>
    <mergeCell ref="X564:AD564"/>
    <mergeCell ref="AE564:AK564"/>
    <mergeCell ref="X565:AD565"/>
    <mergeCell ref="AE565:AK565"/>
    <mergeCell ref="X566:AD566"/>
    <mergeCell ref="AE566:AK566"/>
    <mergeCell ref="X567:AD567"/>
    <mergeCell ref="AE567:AK567"/>
    <mergeCell ref="C563:AD563"/>
    <mergeCell ref="AE563:AK563"/>
    <mergeCell ref="D571:AE571"/>
    <mergeCell ref="C573:AK573"/>
    <mergeCell ref="AM552:BM557"/>
    <mergeCell ref="D553:AD554"/>
    <mergeCell ref="AE553:AE554"/>
    <mergeCell ref="AF553:AJ554"/>
    <mergeCell ref="AK553:AK554"/>
    <mergeCell ref="AF555:AJ555"/>
    <mergeCell ref="AF556:AJ556"/>
    <mergeCell ref="R545:V545"/>
    <mergeCell ref="W545:AK545"/>
    <mergeCell ref="C542:I542"/>
    <mergeCell ref="J542:Q542"/>
    <mergeCell ref="R542:V542"/>
    <mergeCell ref="W542:AK542"/>
    <mergeCell ref="C543:I543"/>
    <mergeCell ref="J543:Q543"/>
    <mergeCell ref="R543:V543"/>
    <mergeCell ref="W543:AK543"/>
    <mergeCell ref="C548:I548"/>
    <mergeCell ref="J548:Q548"/>
    <mergeCell ref="R548:V548"/>
    <mergeCell ref="W548:AK548"/>
    <mergeCell ref="C546:I546"/>
    <mergeCell ref="J546:Q546"/>
    <mergeCell ref="D474:L474"/>
    <mergeCell ref="C473:C474"/>
    <mergeCell ref="AE498:AF498"/>
    <mergeCell ref="AE499:AF499"/>
    <mergeCell ref="O474:W474"/>
    <mergeCell ref="C486:C514"/>
    <mergeCell ref="O486:O490"/>
    <mergeCell ref="C475:C485"/>
    <mergeCell ref="C520:L521"/>
    <mergeCell ref="M520:N520"/>
    <mergeCell ref="O520:R521"/>
    <mergeCell ref="S520:AK521"/>
    <mergeCell ref="O522:R522"/>
    <mergeCell ref="S522:AK522"/>
    <mergeCell ref="O523:R523"/>
    <mergeCell ref="S523:AK523"/>
    <mergeCell ref="O534:R534"/>
    <mergeCell ref="S534:AK534"/>
    <mergeCell ref="O532:R532"/>
    <mergeCell ref="S532:AK532"/>
    <mergeCell ref="O533:R533"/>
    <mergeCell ref="S533:AK533"/>
    <mergeCell ref="O524:R524"/>
    <mergeCell ref="S524:AK524"/>
    <mergeCell ref="O525:R525"/>
    <mergeCell ref="S525:AK525"/>
    <mergeCell ref="O526:R526"/>
    <mergeCell ref="S530:AK531"/>
    <mergeCell ref="S526:AK526"/>
    <mergeCell ref="O527:R527"/>
    <mergeCell ref="S527:AK527"/>
    <mergeCell ref="R539:V539"/>
    <mergeCell ref="D541:I541"/>
    <mergeCell ref="C544:I544"/>
    <mergeCell ref="J544:Q544"/>
    <mergeCell ref="R544:V544"/>
    <mergeCell ref="W544:AK544"/>
    <mergeCell ref="C545:I545"/>
    <mergeCell ref="J545:Q545"/>
    <mergeCell ref="S528:AK528"/>
    <mergeCell ref="C537:I537"/>
    <mergeCell ref="J537:Q537"/>
    <mergeCell ref="R537:V537"/>
    <mergeCell ref="C538:C541"/>
    <mergeCell ref="R546:V546"/>
    <mergeCell ref="W546:AK546"/>
    <mergeCell ref="C547:I547"/>
    <mergeCell ref="J547:Q547"/>
    <mergeCell ref="R547:V547"/>
    <mergeCell ref="W547:AK547"/>
    <mergeCell ref="O528:R528"/>
    <mergeCell ref="W537:AK537"/>
    <mergeCell ref="H790:N790"/>
    <mergeCell ref="O790:Y790"/>
    <mergeCell ref="H784:N784"/>
    <mergeCell ref="O784:AJ784"/>
    <mergeCell ref="H785:N785"/>
    <mergeCell ref="O785:AJ785"/>
    <mergeCell ref="C788:G788"/>
    <mergeCell ref="H788:N788"/>
    <mergeCell ref="O788:Y788"/>
    <mergeCell ref="H789:N789"/>
    <mergeCell ref="O789:Y789"/>
    <mergeCell ref="H776:N776"/>
    <mergeCell ref="O776:Y776"/>
    <mergeCell ref="H777:N777"/>
    <mergeCell ref="O777:Y777"/>
    <mergeCell ref="C780:I780"/>
    <mergeCell ref="J780:AJ780"/>
    <mergeCell ref="C781:I781"/>
    <mergeCell ref="J781:AJ781"/>
    <mergeCell ref="C783:G783"/>
    <mergeCell ref="H783:N783"/>
    <mergeCell ref="O783:AJ783"/>
    <mergeCell ref="AI157:AK157"/>
    <mergeCell ref="AI158:AK158"/>
    <mergeCell ref="AH156:AJ156"/>
    <mergeCell ref="S14:U14"/>
    <mergeCell ref="V14:Y14"/>
    <mergeCell ref="AA14:AB14"/>
    <mergeCell ref="M180:O180"/>
    <mergeCell ref="AF163:AG163"/>
    <mergeCell ref="AF159:AG159"/>
    <mergeCell ref="N101:N102"/>
    <mergeCell ref="U102:W102"/>
    <mergeCell ref="D180:L180"/>
    <mergeCell ref="Q179:T180"/>
    <mergeCell ref="M162:O162"/>
    <mergeCell ref="M160:O160"/>
    <mergeCell ref="M158:O158"/>
    <mergeCell ref="AB101:AC102"/>
    <mergeCell ref="I97:J98"/>
    <mergeCell ref="K97:K98"/>
    <mergeCell ref="N99:N100"/>
    <mergeCell ref="AF95:AH96"/>
    <mergeCell ref="AH136:AK136"/>
    <mergeCell ref="Q154:T155"/>
    <mergeCell ref="Q153:T153"/>
    <mergeCell ref="Q161:T161"/>
    <mergeCell ref="Q159:T159"/>
    <mergeCell ref="Q162:T162"/>
    <mergeCell ref="C153:L153"/>
    <mergeCell ref="C154:C155"/>
    <mergeCell ref="D155:L155"/>
    <mergeCell ref="D154:L154"/>
    <mergeCell ref="E157:E162"/>
    <mergeCell ref="AL202:AL206"/>
    <mergeCell ref="AC158:AD158"/>
    <mergeCell ref="AC159:AD159"/>
    <mergeCell ref="AC160:AD160"/>
    <mergeCell ref="AC161:AD161"/>
    <mergeCell ref="AC162:AD162"/>
    <mergeCell ref="AI159:AK159"/>
    <mergeCell ref="AI160:AK160"/>
    <mergeCell ref="AI161:AK161"/>
    <mergeCell ref="AI162:AK162"/>
    <mergeCell ref="Y163:AD163"/>
    <mergeCell ref="Z169:AE169"/>
    <mergeCell ref="Y153:AK153"/>
    <mergeCell ref="Y154:AI155"/>
    <mergeCell ref="AF157:AH157"/>
    <mergeCell ref="AF158:AG158"/>
    <mergeCell ref="AF160:AG160"/>
    <mergeCell ref="Y156:AE156"/>
    <mergeCell ref="Y159:AB159"/>
    <mergeCell ref="Y157:AE157"/>
    <mergeCell ref="AH171:AJ171"/>
    <mergeCell ref="AH170:AJ170"/>
    <mergeCell ref="AH166:AJ166"/>
    <mergeCell ref="AH167:AJ167"/>
    <mergeCell ref="AH169:AJ169"/>
    <mergeCell ref="Z167:AE167"/>
    <mergeCell ref="Z170:AE170"/>
    <mergeCell ref="Z168:AE168"/>
    <mergeCell ref="AH168:AJ168"/>
    <mergeCell ref="AF161:AG161"/>
    <mergeCell ref="AF162:AG162"/>
    <mergeCell ref="AJ154:AK155"/>
    <mergeCell ref="AH346:AK346"/>
    <mergeCell ref="AD398:AF398"/>
    <mergeCell ref="AC335:AE335"/>
    <mergeCell ref="AH348:AJ348"/>
    <mergeCell ref="AH349:AJ349"/>
    <mergeCell ref="AH376:AJ376"/>
    <mergeCell ref="AC346:AG346"/>
    <mergeCell ref="AH375:AK375"/>
    <mergeCell ref="AC337:AE337"/>
    <mergeCell ref="AC309:AE309"/>
    <mergeCell ref="AC339:AE339"/>
    <mergeCell ref="Z376:AB376"/>
    <mergeCell ref="V347:AB347"/>
    <mergeCell ref="V348:AB348"/>
    <mergeCell ref="AC349:AG349"/>
    <mergeCell ref="V376:Y376"/>
    <mergeCell ref="AC348:AG348"/>
    <mergeCell ref="Z340:AB340"/>
    <mergeCell ref="Z337:AB337"/>
    <mergeCell ref="AD383:AF383"/>
    <mergeCell ref="V388:Y388"/>
    <mergeCell ref="V385:X385"/>
    <mergeCell ref="V387:X387"/>
    <mergeCell ref="AD377:AF377"/>
    <mergeCell ref="AD376:AF376"/>
    <mergeCell ref="Z386:AB386"/>
    <mergeCell ref="V377:X377"/>
    <mergeCell ref="AD386:AF386"/>
    <mergeCell ref="AC340:AE340"/>
    <mergeCell ref="Z336:AB336"/>
    <mergeCell ref="Z339:AB339"/>
    <mergeCell ref="AD379:AF379"/>
    <mergeCell ref="Z383:AB383"/>
    <mergeCell ref="Z380:AB380"/>
    <mergeCell ref="Z338:AB338"/>
    <mergeCell ref="AD400:AF400"/>
    <mergeCell ref="Z401:AB401"/>
    <mergeCell ref="Z382:AB382"/>
    <mergeCell ref="AD380:AF380"/>
    <mergeCell ref="V394:Y394"/>
    <mergeCell ref="AH382:AJ382"/>
    <mergeCell ref="V381:X381"/>
    <mergeCell ref="AH378:AJ378"/>
    <mergeCell ref="AH377:AJ377"/>
    <mergeCell ref="V382:Y382"/>
    <mergeCell ref="AH381:AJ381"/>
    <mergeCell ref="AD378:AF378"/>
    <mergeCell ref="Z377:AB377"/>
    <mergeCell ref="V379:X379"/>
    <mergeCell ref="Z378:AB378"/>
    <mergeCell ref="AH390:AJ390"/>
    <mergeCell ref="AH388:AJ388"/>
    <mergeCell ref="AH389:AJ389"/>
    <mergeCell ref="Z400:AB400"/>
    <mergeCell ref="Z399:AB399"/>
    <mergeCell ref="AD397:AF397"/>
    <mergeCell ref="AH379:AJ379"/>
    <mergeCell ref="Z395:AB395"/>
    <mergeCell ref="Z393:AB393"/>
    <mergeCell ref="Z398:AB398"/>
    <mergeCell ref="Z396:AB396"/>
    <mergeCell ref="V380:Y380"/>
    <mergeCell ref="AH401:AJ401"/>
    <mergeCell ref="AD381:AF381"/>
    <mergeCell ref="V390:Y390"/>
    <mergeCell ref="AD401:AF401"/>
    <mergeCell ref="AD393:AF393"/>
    <mergeCell ref="Z389:AB389"/>
    <mergeCell ref="D412:G413"/>
    <mergeCell ref="H412:K413"/>
    <mergeCell ref="H410:K411"/>
    <mergeCell ref="Q408:Q409"/>
    <mergeCell ref="L406:M407"/>
    <mergeCell ref="L390:M391"/>
    <mergeCell ref="H416:K417"/>
    <mergeCell ref="L410:M411"/>
    <mergeCell ref="D400:G401"/>
    <mergeCell ref="Q416:Q417"/>
    <mergeCell ref="N421:Q422"/>
    <mergeCell ref="H390:K391"/>
    <mergeCell ref="N402:P403"/>
    <mergeCell ref="Q402:Q403"/>
    <mergeCell ref="Q400:Q401"/>
    <mergeCell ref="N400:P401"/>
    <mergeCell ref="L408:M409"/>
    <mergeCell ref="H384:K385"/>
    <mergeCell ref="N380:P381"/>
    <mergeCell ref="Q380:Q381"/>
    <mergeCell ref="N382:P383"/>
    <mergeCell ref="Q390:Q391"/>
    <mergeCell ref="H380:K381"/>
    <mergeCell ref="H388:K389"/>
    <mergeCell ref="AD403:AF403"/>
    <mergeCell ref="C404:C405"/>
    <mergeCell ref="C398:C399"/>
    <mergeCell ref="H396:K397"/>
    <mergeCell ref="V398:Y398"/>
    <mergeCell ref="R396:U396"/>
    <mergeCell ref="L412:M413"/>
    <mergeCell ref="N429:P430"/>
    <mergeCell ref="Q429:Q430"/>
    <mergeCell ref="L416:M417"/>
    <mergeCell ref="N431:P432"/>
    <mergeCell ref="N425:P426"/>
    <mergeCell ref="D408:G409"/>
    <mergeCell ref="N410:P411"/>
    <mergeCell ref="R400:U400"/>
    <mergeCell ref="D404:G405"/>
    <mergeCell ref="D427:G428"/>
    <mergeCell ref="C423:C424"/>
    <mergeCell ref="D423:G424"/>
    <mergeCell ref="R402:U402"/>
    <mergeCell ref="H404:K405"/>
    <mergeCell ref="L431:M432"/>
    <mergeCell ref="N423:P424"/>
    <mergeCell ref="C416:C417"/>
    <mergeCell ref="H394:K395"/>
    <mergeCell ref="C420:C422"/>
    <mergeCell ref="D420:G422"/>
    <mergeCell ref="H420:K422"/>
    <mergeCell ref="L420:M422"/>
    <mergeCell ref="L398:M399"/>
    <mergeCell ref="L392:M393"/>
    <mergeCell ref="L388:M389"/>
    <mergeCell ref="C392:C393"/>
    <mergeCell ref="C396:C397"/>
    <mergeCell ref="D396:G397"/>
    <mergeCell ref="D398:G399"/>
    <mergeCell ref="H392:K393"/>
    <mergeCell ref="H398:K399"/>
    <mergeCell ref="H408:K409"/>
    <mergeCell ref="C394:C395"/>
    <mergeCell ref="D414:G415"/>
    <mergeCell ref="D406:G407"/>
    <mergeCell ref="L404:M405"/>
    <mergeCell ref="N408:P409"/>
    <mergeCell ref="N414:P415"/>
    <mergeCell ref="N412:P413"/>
    <mergeCell ref="C400:C401"/>
    <mergeCell ref="C427:C428"/>
    <mergeCell ref="C402:C403"/>
    <mergeCell ref="C408:C409"/>
    <mergeCell ref="C414:C415"/>
    <mergeCell ref="D431:G432"/>
    <mergeCell ref="C382:C383"/>
    <mergeCell ref="D386:G387"/>
    <mergeCell ref="D392:G393"/>
    <mergeCell ref="C373:C375"/>
    <mergeCell ref="D378:G379"/>
    <mergeCell ref="D380:G381"/>
    <mergeCell ref="H378:K379"/>
    <mergeCell ref="C376:C377"/>
    <mergeCell ref="H373:K375"/>
    <mergeCell ref="C378:C379"/>
    <mergeCell ref="C380:C381"/>
    <mergeCell ref="N396:P397"/>
    <mergeCell ref="N392:P393"/>
    <mergeCell ref="L394:M395"/>
    <mergeCell ref="L396:M397"/>
    <mergeCell ref="H376:K377"/>
    <mergeCell ref="C386:C387"/>
    <mergeCell ref="D384:G385"/>
    <mergeCell ref="C388:C389"/>
    <mergeCell ref="C384:C385"/>
    <mergeCell ref="D390:G391"/>
    <mergeCell ref="C390:C391"/>
    <mergeCell ref="C445:C446"/>
    <mergeCell ref="D445:G446"/>
    <mergeCell ref="L427:M428"/>
    <mergeCell ref="L425:M426"/>
    <mergeCell ref="H406:K407"/>
    <mergeCell ref="H414:K415"/>
    <mergeCell ref="R408:U408"/>
    <mergeCell ref="R417:T417"/>
    <mergeCell ref="R416:U416"/>
    <mergeCell ref="D429:G430"/>
    <mergeCell ref="H429:K430"/>
    <mergeCell ref="H425:K426"/>
    <mergeCell ref="H423:K424"/>
    <mergeCell ref="L423:M424"/>
    <mergeCell ref="L429:M430"/>
    <mergeCell ref="R412:U412"/>
    <mergeCell ref="R413:T413"/>
    <mergeCell ref="N416:P417"/>
    <mergeCell ref="Q414:Q415"/>
    <mergeCell ref="C406:C407"/>
    <mergeCell ref="R411:T411"/>
    <mergeCell ref="R410:U410"/>
    <mergeCell ref="D416:G417"/>
    <mergeCell ref="N439:P440"/>
    <mergeCell ref="Q439:Q440"/>
    <mergeCell ref="D451:G452"/>
    <mergeCell ref="H451:K452"/>
    <mergeCell ref="C412:C413"/>
    <mergeCell ref="D410:G411"/>
    <mergeCell ref="C410:C411"/>
    <mergeCell ref="Q410:Q411"/>
    <mergeCell ref="Q412:Q413"/>
    <mergeCell ref="R406:U406"/>
    <mergeCell ref="Q406:Q407"/>
    <mergeCell ref="R414:U414"/>
    <mergeCell ref="R409:T409"/>
    <mergeCell ref="Z381:AB381"/>
    <mergeCell ref="C461:C462"/>
    <mergeCell ref="D461:G462"/>
    <mergeCell ref="H461:K462"/>
    <mergeCell ref="D457:G458"/>
    <mergeCell ref="L461:M462"/>
    <mergeCell ref="C455:C456"/>
    <mergeCell ref="C431:C432"/>
    <mergeCell ref="C433:C434"/>
    <mergeCell ref="D433:G434"/>
    <mergeCell ref="C425:C426"/>
    <mergeCell ref="D425:G426"/>
    <mergeCell ref="D437:G438"/>
    <mergeCell ref="C441:C442"/>
    <mergeCell ref="D441:G442"/>
    <mergeCell ref="C439:C440"/>
    <mergeCell ref="D439:G440"/>
    <mergeCell ref="D435:G436"/>
    <mergeCell ref="H439:K440"/>
    <mergeCell ref="H441:K442"/>
    <mergeCell ref="C435:C436"/>
    <mergeCell ref="L433:M434"/>
    <mergeCell ref="N437:P438"/>
    <mergeCell ref="H445:K446"/>
    <mergeCell ref="C443:C444"/>
    <mergeCell ref="D443:G444"/>
    <mergeCell ref="L437:M438"/>
    <mergeCell ref="C437:C438"/>
    <mergeCell ref="H459:K460"/>
    <mergeCell ref="C459:C460"/>
    <mergeCell ref="D459:G460"/>
    <mergeCell ref="C457:C458"/>
    <mergeCell ref="Z385:AB385"/>
    <mergeCell ref="R376:U376"/>
    <mergeCell ref="L382:M383"/>
    <mergeCell ref="Q376:Q377"/>
    <mergeCell ref="R378:U378"/>
    <mergeCell ref="L457:M458"/>
    <mergeCell ref="H457:K458"/>
    <mergeCell ref="V460:X460"/>
    <mergeCell ref="Z460:AB460"/>
    <mergeCell ref="R459:U459"/>
    <mergeCell ref="N459:P460"/>
    <mergeCell ref="Q459:Q460"/>
    <mergeCell ref="Q457:Q458"/>
    <mergeCell ref="C447:C448"/>
    <mergeCell ref="C449:C450"/>
    <mergeCell ref="D449:G450"/>
    <mergeCell ref="H449:K450"/>
    <mergeCell ref="D447:G448"/>
    <mergeCell ref="H447:K448"/>
    <mergeCell ref="C451:C452"/>
    <mergeCell ref="H453:K454"/>
    <mergeCell ref="Q423:Q424"/>
    <mergeCell ref="Q419:S419"/>
    <mergeCell ref="V414:Y414"/>
    <mergeCell ref="R423:U423"/>
    <mergeCell ref="C453:C454"/>
    <mergeCell ref="C429:C430"/>
    <mergeCell ref="D453:G454"/>
    <mergeCell ref="V447:Y447"/>
    <mergeCell ref="Z447:AB447"/>
    <mergeCell ref="Z451:AB451"/>
    <mergeCell ref="R447:U447"/>
    <mergeCell ref="D455:G456"/>
    <mergeCell ref="H455:K456"/>
    <mergeCell ref="H400:K401"/>
    <mergeCell ref="V441:Y441"/>
    <mergeCell ref="V439:Y439"/>
    <mergeCell ref="R441:U441"/>
    <mergeCell ref="R443:U443"/>
    <mergeCell ref="R438:T438"/>
    <mergeCell ref="V426:X426"/>
    <mergeCell ref="Z426:AB426"/>
    <mergeCell ref="Z441:AB441"/>
    <mergeCell ref="N427:P428"/>
    <mergeCell ref="Q427:Q428"/>
    <mergeCell ref="Q425:Q426"/>
    <mergeCell ref="V434:X434"/>
    <mergeCell ref="V436:X436"/>
    <mergeCell ref="V435:Y435"/>
    <mergeCell ref="V429:Y429"/>
    <mergeCell ref="V427:Y427"/>
    <mergeCell ref="Z427:AB427"/>
    <mergeCell ref="V432:X432"/>
    <mergeCell ref="L348:Q348"/>
    <mergeCell ref="N374:Q375"/>
    <mergeCell ref="R379:T379"/>
    <mergeCell ref="Q378:Q379"/>
    <mergeCell ref="Q382:Q383"/>
    <mergeCell ref="R387:T387"/>
    <mergeCell ref="V421:Y421"/>
    <mergeCell ref="V409:X409"/>
    <mergeCell ref="R421:U421"/>
    <mergeCell ref="V391:X391"/>
    <mergeCell ref="Q388:Q389"/>
    <mergeCell ref="R391:T391"/>
    <mergeCell ref="R388:U388"/>
    <mergeCell ref="R397:T397"/>
    <mergeCell ref="V392:Y392"/>
    <mergeCell ref="V395:X395"/>
    <mergeCell ref="V393:X393"/>
    <mergeCell ref="V397:X397"/>
    <mergeCell ref="Q394:Q395"/>
    <mergeCell ref="V396:Y396"/>
    <mergeCell ref="R399:T399"/>
    <mergeCell ref="R404:U404"/>
    <mergeCell ref="V406:Y406"/>
    <mergeCell ref="V408:Y408"/>
    <mergeCell ref="Q396:Q397"/>
    <mergeCell ref="Q398:Q399"/>
    <mergeCell ref="V403:X403"/>
    <mergeCell ref="V416:Y416"/>
    <mergeCell ref="V384:Y384"/>
    <mergeCell ref="R389:T389"/>
    <mergeCell ref="R385:T385"/>
    <mergeCell ref="N390:P391"/>
    <mergeCell ref="L378:M379"/>
    <mergeCell ref="L386:M387"/>
    <mergeCell ref="Q386:Q387"/>
    <mergeCell ref="R393:T393"/>
    <mergeCell ref="R383:T383"/>
    <mergeCell ref="V383:X383"/>
    <mergeCell ref="L384:M385"/>
    <mergeCell ref="R398:U398"/>
    <mergeCell ref="D402:G403"/>
    <mergeCell ref="R386:U386"/>
    <mergeCell ref="N384:P385"/>
    <mergeCell ref="D373:G375"/>
    <mergeCell ref="L373:M375"/>
    <mergeCell ref="D382:G383"/>
    <mergeCell ref="D394:G395"/>
    <mergeCell ref="D388:G389"/>
    <mergeCell ref="H402:K403"/>
    <mergeCell ref="N334:O334"/>
    <mergeCell ref="D343:G345"/>
    <mergeCell ref="H343:K345"/>
    <mergeCell ref="H382:K383"/>
    <mergeCell ref="V378:Y378"/>
    <mergeCell ref="V374:Y374"/>
    <mergeCell ref="N398:P399"/>
    <mergeCell ref="R381:T381"/>
    <mergeCell ref="N394:P395"/>
    <mergeCell ref="D348:G348"/>
    <mergeCell ref="R384:U384"/>
    <mergeCell ref="D347:G347"/>
    <mergeCell ref="V399:X399"/>
    <mergeCell ref="V386:Y386"/>
    <mergeCell ref="D340:G340"/>
    <mergeCell ref="W338:Y338"/>
    <mergeCell ref="H338:K338"/>
    <mergeCell ref="U340:V340"/>
    <mergeCell ref="W340:Y340"/>
    <mergeCell ref="U339:V339"/>
    <mergeCell ref="L338:M338"/>
    <mergeCell ref="N338:O338"/>
    <mergeCell ref="N339:O339"/>
    <mergeCell ref="L339:M339"/>
    <mergeCell ref="D338:G338"/>
    <mergeCell ref="D349:G349"/>
    <mergeCell ref="D346:G346"/>
    <mergeCell ref="H346:K346"/>
    <mergeCell ref="D376:G377"/>
    <mergeCell ref="R392:U392"/>
    <mergeCell ref="R395:T395"/>
    <mergeCell ref="Q384:Q385"/>
    <mergeCell ref="L317:M317"/>
    <mergeCell ref="N318:O318"/>
    <mergeCell ref="L318:M318"/>
    <mergeCell ref="N316:O316"/>
    <mergeCell ref="N314:O314"/>
    <mergeCell ref="U317:V317"/>
    <mergeCell ref="U338:V338"/>
    <mergeCell ref="V344:AB345"/>
    <mergeCell ref="R344:U345"/>
    <mergeCell ref="H349:K349"/>
    <mergeCell ref="H347:K347"/>
    <mergeCell ref="H348:K348"/>
    <mergeCell ref="R347:U347"/>
    <mergeCell ref="L347:Q347"/>
    <mergeCell ref="R348:U348"/>
    <mergeCell ref="V346:AB346"/>
    <mergeCell ref="Z313:AB313"/>
    <mergeCell ref="Z315:AB315"/>
    <mergeCell ref="W334:Y334"/>
    <mergeCell ref="U332:V332"/>
    <mergeCell ref="Z335:AB335"/>
    <mergeCell ref="Z334:AB334"/>
    <mergeCell ref="H331:K331"/>
    <mergeCell ref="L331:M331"/>
    <mergeCell ref="L335:M335"/>
    <mergeCell ref="N335:O335"/>
    <mergeCell ref="W333:Y333"/>
    <mergeCell ref="W335:Y335"/>
    <mergeCell ref="N336:O336"/>
    <mergeCell ref="U336:V336"/>
    <mergeCell ref="N327:O330"/>
    <mergeCell ref="N331:O331"/>
    <mergeCell ref="AC317:AE317"/>
    <mergeCell ref="AC320:AE320"/>
    <mergeCell ref="AC315:AE315"/>
    <mergeCell ref="Z319:AB319"/>
    <mergeCell ref="Z316:AB316"/>
    <mergeCell ref="AC316:AE316"/>
    <mergeCell ref="AC331:AE331"/>
    <mergeCell ref="AC319:AE319"/>
    <mergeCell ref="AC318:AE318"/>
    <mergeCell ref="AC328:AE330"/>
    <mergeCell ref="W314:Y314"/>
    <mergeCell ref="W315:Y315"/>
    <mergeCell ref="Z312:AB312"/>
    <mergeCell ref="W312:Y312"/>
    <mergeCell ref="W308:Y308"/>
    <mergeCell ref="W309:Y309"/>
    <mergeCell ref="W332:Y332"/>
    <mergeCell ref="W316:Y316"/>
    <mergeCell ref="W319:Y319"/>
    <mergeCell ref="W327:AE327"/>
    <mergeCell ref="W328:AB328"/>
    <mergeCell ref="W320:Y320"/>
    <mergeCell ref="Z329:AB330"/>
    <mergeCell ref="AC332:AE332"/>
    <mergeCell ref="W318:Y318"/>
    <mergeCell ref="AC314:AE314"/>
    <mergeCell ref="Z314:AB314"/>
    <mergeCell ref="AC313:AE313"/>
    <mergeCell ref="AC312:AE312"/>
    <mergeCell ref="AC310:AE310"/>
    <mergeCell ref="Z309:AB309"/>
    <mergeCell ref="AC311:AE311"/>
    <mergeCell ref="N287:O287"/>
    <mergeCell ref="L297:M297"/>
    <mergeCell ref="N297:O297"/>
    <mergeCell ref="L291:M291"/>
    <mergeCell ref="N288:O288"/>
    <mergeCell ref="N294:O294"/>
    <mergeCell ref="L288:M288"/>
    <mergeCell ref="L289:M289"/>
    <mergeCell ref="L292:M292"/>
    <mergeCell ref="L293:M293"/>
    <mergeCell ref="U290:V290"/>
    <mergeCell ref="N291:O291"/>
    <mergeCell ref="AC292:AE292"/>
    <mergeCell ref="Z296:AB296"/>
    <mergeCell ref="Z295:AB295"/>
    <mergeCell ref="AC294:AE294"/>
    <mergeCell ref="AC293:AE293"/>
    <mergeCell ref="W297:Y297"/>
    <mergeCell ref="Z297:AB297"/>
    <mergeCell ref="L294:M294"/>
    <mergeCell ref="Z291:AB291"/>
    <mergeCell ref="Z289:AB289"/>
    <mergeCell ref="W288:Y288"/>
    <mergeCell ref="W289:Y289"/>
    <mergeCell ref="W291:Y291"/>
    <mergeCell ref="W296:Y296"/>
    <mergeCell ref="L296:M296"/>
    <mergeCell ref="U296:V296"/>
    <mergeCell ref="N295:O295"/>
    <mergeCell ref="U297:V297"/>
    <mergeCell ref="U294:V294"/>
    <mergeCell ref="Z290:AB290"/>
    <mergeCell ref="AC306:AE306"/>
    <mergeCell ref="AC301:AE301"/>
    <mergeCell ref="U306:V306"/>
    <mergeCell ref="W310:Y310"/>
    <mergeCell ref="W307:Y307"/>
    <mergeCell ref="W306:Y306"/>
    <mergeCell ref="U307:V307"/>
    <mergeCell ref="U310:V310"/>
    <mergeCell ref="W304:Y304"/>
    <mergeCell ref="W302:Y302"/>
    <mergeCell ref="W301:Y301"/>
    <mergeCell ref="W303:Y303"/>
    <mergeCell ref="AC308:AE308"/>
    <mergeCell ref="AC307:AE307"/>
    <mergeCell ref="Z301:AB301"/>
    <mergeCell ref="Z306:AB306"/>
    <mergeCell ref="AC304:AE304"/>
    <mergeCell ref="U308:V308"/>
    <mergeCell ref="C343:C345"/>
    <mergeCell ref="N310:O310"/>
    <mergeCell ref="L309:M309"/>
    <mergeCell ref="D309:G309"/>
    <mergeCell ref="H309:K309"/>
    <mergeCell ref="L310:M310"/>
    <mergeCell ref="D310:G310"/>
    <mergeCell ref="D336:G336"/>
    <mergeCell ref="D337:G337"/>
    <mergeCell ref="L307:M307"/>
    <mergeCell ref="D294:G294"/>
    <mergeCell ref="D303:G303"/>
    <mergeCell ref="D295:G295"/>
    <mergeCell ref="D297:G297"/>
    <mergeCell ref="D298:G298"/>
    <mergeCell ref="D300:G300"/>
    <mergeCell ref="D299:G299"/>
    <mergeCell ref="D296:G296"/>
    <mergeCell ref="H299:K299"/>
    <mergeCell ref="H308:K308"/>
    <mergeCell ref="H307:K307"/>
    <mergeCell ref="H306:K306"/>
    <mergeCell ref="L306:M306"/>
    <mergeCell ref="C327:C330"/>
    <mergeCell ref="D327:G330"/>
    <mergeCell ref="H300:K300"/>
    <mergeCell ref="N306:O306"/>
    <mergeCell ref="N303:O303"/>
    <mergeCell ref="L305:M305"/>
    <mergeCell ref="N304:O304"/>
    <mergeCell ref="L301:M301"/>
    <mergeCell ref="L304:M304"/>
    <mergeCell ref="Z299:AB299"/>
    <mergeCell ref="Z285:AB286"/>
    <mergeCell ref="AC284:AE286"/>
    <mergeCell ref="AC287:AE287"/>
    <mergeCell ref="AC289:AE289"/>
    <mergeCell ref="AC303:AE303"/>
    <mergeCell ref="AC302:AE302"/>
    <mergeCell ref="AC300:AE300"/>
    <mergeCell ref="AC305:AE305"/>
    <mergeCell ref="Z304:AB304"/>
    <mergeCell ref="W300:Y300"/>
    <mergeCell ref="H317:K317"/>
    <mergeCell ref="U319:V319"/>
    <mergeCell ref="H327:K330"/>
    <mergeCell ref="L327:M330"/>
    <mergeCell ref="L320:M320"/>
    <mergeCell ref="U283:V286"/>
    <mergeCell ref="L287:M287"/>
    <mergeCell ref="H291:K291"/>
    <mergeCell ref="W285:Y286"/>
    <mergeCell ref="L316:M316"/>
    <mergeCell ref="H315:K315"/>
    <mergeCell ref="U327:V330"/>
    <mergeCell ref="U301:V301"/>
    <mergeCell ref="U302:V302"/>
    <mergeCell ref="N292:O292"/>
    <mergeCell ref="N311:O311"/>
    <mergeCell ref="N301:O301"/>
    <mergeCell ref="H293:K293"/>
    <mergeCell ref="L303:M303"/>
    <mergeCell ref="L302:M302"/>
    <mergeCell ref="N302:O302"/>
    <mergeCell ref="S283:S286"/>
    <mergeCell ref="U289:V289"/>
    <mergeCell ref="T283:T286"/>
    <mergeCell ref="Q283:Q286"/>
    <mergeCell ref="P283:P286"/>
    <mergeCell ref="Z294:AB294"/>
    <mergeCell ref="AC291:AE291"/>
    <mergeCell ref="W292:Y292"/>
    <mergeCell ref="U305:V305"/>
    <mergeCell ref="U304:V304"/>
    <mergeCell ref="N305:O305"/>
    <mergeCell ref="N312:O312"/>
    <mergeCell ref="W305:Y305"/>
    <mergeCell ref="N308:O308"/>
    <mergeCell ref="N307:O307"/>
    <mergeCell ref="N309:O309"/>
    <mergeCell ref="U312:V312"/>
    <mergeCell ref="U309:V309"/>
    <mergeCell ref="AC290:AE290"/>
    <mergeCell ref="Z288:AB288"/>
    <mergeCell ref="AC288:AE288"/>
    <mergeCell ref="U291:V291"/>
    <mergeCell ref="N296:O296"/>
    <mergeCell ref="AC298:AE298"/>
    <mergeCell ref="Z303:AB303"/>
    <mergeCell ref="Z302:AB302"/>
    <mergeCell ref="Z287:AB287"/>
    <mergeCell ref="U288:V288"/>
    <mergeCell ref="R283:R286"/>
    <mergeCell ref="Z298:AB298"/>
    <mergeCell ref="Z300:AB300"/>
    <mergeCell ref="W299:Y299"/>
    <mergeCell ref="D291:G291"/>
    <mergeCell ref="D292:G292"/>
    <mergeCell ref="W283:AE283"/>
    <mergeCell ref="W284:AB284"/>
    <mergeCell ref="D334:G334"/>
    <mergeCell ref="N340:O340"/>
    <mergeCell ref="L315:M315"/>
    <mergeCell ref="N283:O286"/>
    <mergeCell ref="L283:M286"/>
    <mergeCell ref="H288:K288"/>
    <mergeCell ref="D289:G289"/>
    <mergeCell ref="D287:G287"/>
    <mergeCell ref="D290:G290"/>
    <mergeCell ref="H289:K289"/>
    <mergeCell ref="AC299:AE299"/>
    <mergeCell ref="N313:O313"/>
    <mergeCell ref="D331:G331"/>
    <mergeCell ref="D312:G312"/>
    <mergeCell ref="H312:K312"/>
    <mergeCell ref="D315:G315"/>
    <mergeCell ref="D317:G317"/>
    <mergeCell ref="D320:G320"/>
    <mergeCell ref="H320:K320"/>
    <mergeCell ref="H305:K305"/>
    <mergeCell ref="L334:M334"/>
    <mergeCell ref="H333:K333"/>
    <mergeCell ref="L333:M333"/>
    <mergeCell ref="H332:K332"/>
    <mergeCell ref="D318:G318"/>
    <mergeCell ref="H316:K316"/>
    <mergeCell ref="H318:K318"/>
    <mergeCell ref="H319:K319"/>
    <mergeCell ref="C283:C286"/>
    <mergeCell ref="D283:G286"/>
    <mergeCell ref="H283:K286"/>
    <mergeCell ref="C287:C290"/>
    <mergeCell ref="D288:G288"/>
    <mergeCell ref="AC297:AE297"/>
    <mergeCell ref="AC295:AE295"/>
    <mergeCell ref="AC296:AE296"/>
    <mergeCell ref="W290:Y290"/>
    <mergeCell ref="W287:Y287"/>
    <mergeCell ref="U287:V287"/>
    <mergeCell ref="Z293:AB293"/>
    <mergeCell ref="Z292:AB292"/>
    <mergeCell ref="W293:Y293"/>
    <mergeCell ref="U293:V293"/>
    <mergeCell ref="N320:O320"/>
    <mergeCell ref="H287:K287"/>
    <mergeCell ref="H290:K290"/>
    <mergeCell ref="N290:O290"/>
    <mergeCell ref="N289:O289"/>
    <mergeCell ref="L290:M290"/>
    <mergeCell ref="D293:G293"/>
    <mergeCell ref="D313:G313"/>
    <mergeCell ref="H313:K313"/>
    <mergeCell ref="L295:M295"/>
    <mergeCell ref="U320:V320"/>
    <mergeCell ref="H297:K297"/>
    <mergeCell ref="U295:V295"/>
    <mergeCell ref="W298:Y298"/>
    <mergeCell ref="N293:O293"/>
    <mergeCell ref="U292:V292"/>
    <mergeCell ref="U300:V300"/>
    <mergeCell ref="L298:M298"/>
    <mergeCell ref="L299:M299"/>
    <mergeCell ref="L300:M300"/>
    <mergeCell ref="H298:K298"/>
    <mergeCell ref="W295:Y295"/>
    <mergeCell ref="H295:K295"/>
    <mergeCell ref="U299:V299"/>
    <mergeCell ref="U298:V298"/>
    <mergeCell ref="N300:O300"/>
    <mergeCell ref="N298:O298"/>
    <mergeCell ref="N299:O299"/>
    <mergeCell ref="H296:K296"/>
    <mergeCell ref="W294:Y294"/>
    <mergeCell ref="W313:Y313"/>
    <mergeCell ref="H292:K292"/>
    <mergeCell ref="U313:V313"/>
    <mergeCell ref="W329:Y330"/>
    <mergeCell ref="H294:K294"/>
    <mergeCell ref="U303:V303"/>
    <mergeCell ref="P327:P330"/>
    <mergeCell ref="U315:V315"/>
    <mergeCell ref="U314:V314"/>
    <mergeCell ref="U316:V316"/>
    <mergeCell ref="Q327:Q330"/>
    <mergeCell ref="S327:S330"/>
    <mergeCell ref="U318:V318"/>
    <mergeCell ref="R327:R330"/>
    <mergeCell ref="T327:T330"/>
    <mergeCell ref="W311:Y311"/>
    <mergeCell ref="U311:V311"/>
    <mergeCell ref="L319:M319"/>
    <mergeCell ref="L313:M313"/>
    <mergeCell ref="H340:K340"/>
    <mergeCell ref="R380:U380"/>
    <mergeCell ref="V349:AB349"/>
    <mergeCell ref="D302:G302"/>
    <mergeCell ref="D306:G306"/>
    <mergeCell ref="D311:G311"/>
    <mergeCell ref="D314:G314"/>
    <mergeCell ref="D319:G319"/>
    <mergeCell ref="Z305:AB305"/>
    <mergeCell ref="W336:Y336"/>
    <mergeCell ref="U335:V335"/>
    <mergeCell ref="Z331:AB331"/>
    <mergeCell ref="W331:Y331"/>
    <mergeCell ref="Z320:AB320"/>
    <mergeCell ref="Z317:AB317"/>
    <mergeCell ref="Z318:AB318"/>
    <mergeCell ref="U333:V333"/>
    <mergeCell ref="U334:V334"/>
    <mergeCell ref="U331:V331"/>
    <mergeCell ref="D339:G339"/>
    <mergeCell ref="L344:Q345"/>
    <mergeCell ref="Z311:AB311"/>
    <mergeCell ref="Z310:AB310"/>
    <mergeCell ref="Z308:AB308"/>
    <mergeCell ref="Z333:AB333"/>
    <mergeCell ref="L346:Q346"/>
    <mergeCell ref="Z307:AB307"/>
    <mergeCell ref="L340:M340"/>
    <mergeCell ref="N315:O315"/>
    <mergeCell ref="W317:Y317"/>
    <mergeCell ref="N319:O319"/>
    <mergeCell ref="N317:O317"/>
    <mergeCell ref="D301:G301"/>
    <mergeCell ref="L312:M312"/>
    <mergeCell ref="L311:M311"/>
    <mergeCell ref="L308:M308"/>
    <mergeCell ref="D335:G335"/>
    <mergeCell ref="D332:G332"/>
    <mergeCell ref="D333:G333"/>
    <mergeCell ref="H335:K335"/>
    <mergeCell ref="H336:K336"/>
    <mergeCell ref="L336:M336"/>
    <mergeCell ref="L337:M337"/>
    <mergeCell ref="W339:Y339"/>
    <mergeCell ref="N333:O333"/>
    <mergeCell ref="N332:O332"/>
    <mergeCell ref="H337:K337"/>
    <mergeCell ref="H339:K339"/>
    <mergeCell ref="N337:O337"/>
    <mergeCell ref="L332:M332"/>
    <mergeCell ref="H334:K334"/>
    <mergeCell ref="D316:G316"/>
    <mergeCell ref="L314:M314"/>
    <mergeCell ref="D304:G304"/>
    <mergeCell ref="D305:G305"/>
    <mergeCell ref="H314:K314"/>
    <mergeCell ref="D307:G307"/>
    <mergeCell ref="H310:K310"/>
    <mergeCell ref="D308:G308"/>
    <mergeCell ref="H311:K311"/>
    <mergeCell ref="H304:K304"/>
    <mergeCell ref="H303:K303"/>
    <mergeCell ref="H301:K301"/>
    <mergeCell ref="H302:K302"/>
    <mergeCell ref="AC333:AE333"/>
    <mergeCell ref="AC334:AE334"/>
    <mergeCell ref="Z332:AB332"/>
    <mergeCell ref="U337:V337"/>
    <mergeCell ref="AC338:AE338"/>
    <mergeCell ref="W337:Y337"/>
    <mergeCell ref="AC336:AE336"/>
    <mergeCell ref="AH427:AJ427"/>
    <mergeCell ref="AD382:AF382"/>
    <mergeCell ref="AH422:AK422"/>
    <mergeCell ref="AH380:AJ380"/>
    <mergeCell ref="AC347:AG347"/>
    <mergeCell ref="AC344:AG345"/>
    <mergeCell ref="AH344:AK345"/>
    <mergeCell ref="AH347:AJ347"/>
    <mergeCell ref="AH400:AJ400"/>
    <mergeCell ref="AH383:AJ383"/>
    <mergeCell ref="AD388:AF388"/>
    <mergeCell ref="Z392:AB392"/>
    <mergeCell ref="AD389:AF389"/>
    <mergeCell ref="Z397:AB397"/>
    <mergeCell ref="R394:U394"/>
    <mergeCell ref="V402:Y402"/>
    <mergeCell ref="V401:X401"/>
    <mergeCell ref="Z390:AB390"/>
    <mergeCell ref="AD390:AF390"/>
    <mergeCell ref="AD384:AF384"/>
    <mergeCell ref="AH384:AJ384"/>
    <mergeCell ref="AD385:AF385"/>
    <mergeCell ref="Z387:AB387"/>
    <mergeCell ref="AD387:AF387"/>
    <mergeCell ref="AH387:AJ387"/>
    <mergeCell ref="AD427:AF427"/>
    <mergeCell ref="AD392:AF392"/>
    <mergeCell ref="AH392:AJ392"/>
    <mergeCell ref="AD391:AF391"/>
    <mergeCell ref="AH393:AJ393"/>
    <mergeCell ref="AD394:AF394"/>
    <mergeCell ref="AH394:AJ394"/>
    <mergeCell ref="AH396:AJ396"/>
    <mergeCell ref="AD396:AF396"/>
    <mergeCell ref="AD395:AF395"/>
    <mergeCell ref="AH395:AJ395"/>
    <mergeCell ref="AD399:AF399"/>
    <mergeCell ref="AH399:AJ399"/>
    <mergeCell ref="AH397:AJ397"/>
    <mergeCell ref="AD402:AF402"/>
    <mergeCell ref="AD417:AF417"/>
    <mergeCell ref="AH417:AJ417"/>
    <mergeCell ref="AD414:AF414"/>
    <mergeCell ref="AH414:AJ414"/>
    <mergeCell ref="AD415:AF415"/>
    <mergeCell ref="AH415:AJ415"/>
    <mergeCell ref="AD416:AF416"/>
    <mergeCell ref="AH416:AJ416"/>
    <mergeCell ref="AH408:AJ408"/>
    <mergeCell ref="AH425:AJ425"/>
    <mergeCell ref="AH426:AJ426"/>
    <mergeCell ref="AD408:AF408"/>
    <mergeCell ref="AH402:AJ402"/>
    <mergeCell ref="AH403:AJ403"/>
    <mergeCell ref="AD411:AF411"/>
    <mergeCell ref="AH411:AJ411"/>
    <mergeCell ref="AH391:AJ391"/>
    <mergeCell ref="AH409:AJ409"/>
    <mergeCell ref="Z408:AB408"/>
    <mergeCell ref="AD404:AF404"/>
    <mergeCell ref="Z404:AB404"/>
    <mergeCell ref="V415:X415"/>
    <mergeCell ref="R346:U346"/>
    <mergeCell ref="N376:P377"/>
    <mergeCell ref="R374:U374"/>
    <mergeCell ref="Z379:AB379"/>
    <mergeCell ref="L349:Q349"/>
    <mergeCell ref="R377:T377"/>
    <mergeCell ref="R349:U349"/>
    <mergeCell ref="V410:Y410"/>
    <mergeCell ref="Z384:AB384"/>
    <mergeCell ref="L376:M377"/>
    <mergeCell ref="N404:P405"/>
    <mergeCell ref="N406:P407"/>
    <mergeCell ref="Z394:AB394"/>
    <mergeCell ref="Z391:AB391"/>
    <mergeCell ref="V400:Y400"/>
    <mergeCell ref="Z402:AB402"/>
    <mergeCell ref="Z411:AB411"/>
    <mergeCell ref="V411:X411"/>
    <mergeCell ref="P364:S364"/>
    <mergeCell ref="G365:N365"/>
    <mergeCell ref="P369:S369"/>
    <mergeCell ref="L380:M381"/>
    <mergeCell ref="H386:K387"/>
    <mergeCell ref="N378:P379"/>
    <mergeCell ref="R403:T403"/>
    <mergeCell ref="N388:P389"/>
    <mergeCell ref="V389:X389"/>
    <mergeCell ref="Q435:Q436"/>
    <mergeCell ref="N435:P436"/>
    <mergeCell ref="N445:P446"/>
    <mergeCell ref="Q445:Q446"/>
    <mergeCell ref="Q447:Q448"/>
    <mergeCell ref="AD405:AF405"/>
    <mergeCell ref="AH405:AJ405"/>
    <mergeCell ref="AH385:AJ385"/>
    <mergeCell ref="AH386:AJ386"/>
    <mergeCell ref="R390:U390"/>
    <mergeCell ref="Z388:AB388"/>
    <mergeCell ref="R382:U382"/>
    <mergeCell ref="L414:M415"/>
    <mergeCell ref="Z417:AB417"/>
    <mergeCell ref="Z409:AB409"/>
    <mergeCell ref="N386:P387"/>
    <mergeCell ref="L400:M401"/>
    <mergeCell ref="L402:M403"/>
    <mergeCell ref="Z414:AB414"/>
    <mergeCell ref="Z415:AB415"/>
    <mergeCell ref="Z416:AB416"/>
    <mergeCell ref="Z412:AB412"/>
    <mergeCell ref="Q392:Q393"/>
    <mergeCell ref="Z403:AB403"/>
    <mergeCell ref="V417:X417"/>
    <mergeCell ref="V413:X413"/>
    <mergeCell ref="R401:T401"/>
    <mergeCell ref="Q404:Q405"/>
    <mergeCell ref="V404:Y404"/>
    <mergeCell ref="V405:X405"/>
    <mergeCell ref="V407:X407"/>
    <mergeCell ref="R405:T405"/>
    <mergeCell ref="L439:M440"/>
    <mergeCell ref="Q461:Q462"/>
    <mergeCell ref="R460:T460"/>
    <mergeCell ref="Q451:Q452"/>
    <mergeCell ref="R457:U457"/>
    <mergeCell ref="N453:P454"/>
    <mergeCell ref="N457:P458"/>
    <mergeCell ref="N455:P456"/>
    <mergeCell ref="R456:T456"/>
    <mergeCell ref="R453:U453"/>
    <mergeCell ref="R454:T454"/>
    <mergeCell ref="N461:P462"/>
    <mergeCell ref="L459:M460"/>
    <mergeCell ref="Q453:Q454"/>
    <mergeCell ref="L443:M444"/>
    <mergeCell ref="N441:P442"/>
    <mergeCell ref="Q441:Q442"/>
    <mergeCell ref="L451:M452"/>
    <mergeCell ref="L453:M454"/>
    <mergeCell ref="H437:K438"/>
    <mergeCell ref="H435:K436"/>
    <mergeCell ref="L447:M448"/>
    <mergeCell ref="L449:M450"/>
    <mergeCell ref="H427:K428"/>
    <mergeCell ref="H431:K432"/>
    <mergeCell ref="L445:M446"/>
    <mergeCell ref="H433:K434"/>
    <mergeCell ref="N433:P434"/>
    <mergeCell ref="R440:T440"/>
    <mergeCell ref="R448:T448"/>
    <mergeCell ref="R439:U439"/>
    <mergeCell ref="AH428:AJ428"/>
    <mergeCell ref="V412:Y412"/>
    <mergeCell ref="AH424:AJ424"/>
    <mergeCell ref="Z423:AB423"/>
    <mergeCell ref="AD423:AF423"/>
    <mergeCell ref="V423:Y423"/>
    <mergeCell ref="R424:T424"/>
    <mergeCell ref="V424:X424"/>
    <mergeCell ref="Z424:AB424"/>
    <mergeCell ref="AD424:AF424"/>
    <mergeCell ref="N449:P450"/>
    <mergeCell ref="Q449:Q450"/>
    <mergeCell ref="N447:P448"/>
    <mergeCell ref="L435:M436"/>
    <mergeCell ref="H443:K444"/>
    <mergeCell ref="Q443:Q444"/>
    <mergeCell ref="N443:P444"/>
    <mergeCell ref="L441:M442"/>
    <mergeCell ref="AH423:AJ423"/>
    <mergeCell ref="R415:T415"/>
    <mergeCell ref="Q437:Q438"/>
    <mergeCell ref="AD426:AF426"/>
    <mergeCell ref="R425:U425"/>
    <mergeCell ref="V425:Y425"/>
    <mergeCell ref="Z425:AB425"/>
    <mergeCell ref="AD425:AF425"/>
    <mergeCell ref="R426:T426"/>
    <mergeCell ref="AD412:AF412"/>
    <mergeCell ref="AH412:AJ412"/>
    <mergeCell ref="Z413:AB413"/>
    <mergeCell ref="AD413:AF413"/>
    <mergeCell ref="AH413:AJ413"/>
    <mergeCell ref="AH406:AJ406"/>
    <mergeCell ref="Z406:AB406"/>
    <mergeCell ref="AD406:AF406"/>
    <mergeCell ref="AH404:AJ404"/>
    <mergeCell ref="Z405:AB405"/>
    <mergeCell ref="Z407:AB407"/>
    <mergeCell ref="AD407:AF407"/>
    <mergeCell ref="AH407:AJ407"/>
    <mergeCell ref="Z410:AB410"/>
    <mergeCell ref="AD410:AF410"/>
    <mergeCell ref="R407:T407"/>
    <mergeCell ref="AH410:AJ410"/>
    <mergeCell ref="AD409:AF409"/>
    <mergeCell ref="R435:U435"/>
    <mergeCell ref="R436:T436"/>
    <mergeCell ref="R427:U427"/>
    <mergeCell ref="R432:T432"/>
    <mergeCell ref="R429:U429"/>
    <mergeCell ref="R430:T430"/>
    <mergeCell ref="R437:U437"/>
    <mergeCell ref="Z428:AB428"/>
    <mergeCell ref="AD428:AF428"/>
    <mergeCell ref="Q431:Q432"/>
    <mergeCell ref="Q433:Q434"/>
    <mergeCell ref="R428:T428"/>
    <mergeCell ref="V428:X428"/>
    <mergeCell ref="V430:X430"/>
    <mergeCell ref="AD429:AF429"/>
    <mergeCell ref="AD432:AF432"/>
    <mergeCell ref="Z434:AB434"/>
    <mergeCell ref="AH429:AJ429"/>
    <mergeCell ref="Z430:AB430"/>
    <mergeCell ref="AD430:AF430"/>
    <mergeCell ref="AH430:AJ430"/>
    <mergeCell ref="Z431:AB431"/>
    <mergeCell ref="AD431:AF431"/>
    <mergeCell ref="AH431:AJ431"/>
    <mergeCell ref="AH432:AJ432"/>
    <mergeCell ref="V431:Y431"/>
    <mergeCell ref="R431:U431"/>
    <mergeCell ref="Z433:AB433"/>
    <mergeCell ref="AD433:AF433"/>
    <mergeCell ref="AH433:AJ433"/>
    <mergeCell ref="AD434:AF434"/>
    <mergeCell ref="AH434:AJ434"/>
    <mergeCell ref="V433:Y433"/>
    <mergeCell ref="R433:U433"/>
    <mergeCell ref="R434:T434"/>
    <mergeCell ref="Z432:AB432"/>
    <mergeCell ref="Z429:AB429"/>
    <mergeCell ref="R442:T442"/>
    <mergeCell ref="R444:T444"/>
    <mergeCell ref="V444:X444"/>
    <mergeCell ref="V443:Y443"/>
    <mergeCell ref="Z444:AB444"/>
    <mergeCell ref="V442:X442"/>
    <mergeCell ref="AH437:AJ437"/>
    <mergeCell ref="Z436:AB436"/>
    <mergeCell ref="Z435:AB435"/>
    <mergeCell ref="AD435:AF435"/>
    <mergeCell ref="AH435:AJ435"/>
    <mergeCell ref="AD436:AF436"/>
    <mergeCell ref="AH436:AJ436"/>
    <mergeCell ref="V438:X438"/>
    <mergeCell ref="Z438:AB438"/>
    <mergeCell ref="AD438:AF438"/>
    <mergeCell ref="Z439:AB439"/>
    <mergeCell ref="AD439:AF439"/>
    <mergeCell ref="Z437:AB437"/>
    <mergeCell ref="AD437:AF437"/>
    <mergeCell ref="V437:Y437"/>
    <mergeCell ref="AH439:AJ439"/>
    <mergeCell ref="AD440:AF440"/>
    <mergeCell ref="AH440:AJ440"/>
    <mergeCell ref="AH438:AJ438"/>
    <mergeCell ref="V440:X440"/>
    <mergeCell ref="Z440:AB440"/>
    <mergeCell ref="AB226:AI226"/>
    <mergeCell ref="AG238:AH238"/>
    <mergeCell ref="AI240:AK240"/>
    <mergeCell ref="AE203:AG203"/>
    <mergeCell ref="AG235:AH235"/>
    <mergeCell ref="X228:AA228"/>
    <mergeCell ref="AD452:AF452"/>
    <mergeCell ref="AH452:AJ452"/>
    <mergeCell ref="V451:Y451"/>
    <mergeCell ref="R451:U451"/>
    <mergeCell ref="AD459:AF459"/>
    <mergeCell ref="AD461:AF461"/>
    <mergeCell ref="Z459:AB459"/>
    <mergeCell ref="V457:Y457"/>
    <mergeCell ref="Z457:AB457"/>
    <mergeCell ref="V456:X456"/>
    <mergeCell ref="Z456:AB456"/>
    <mergeCell ref="AD456:AF456"/>
    <mergeCell ref="V459:Y459"/>
    <mergeCell ref="V461:Y461"/>
    <mergeCell ref="R455:U455"/>
    <mergeCell ref="R461:U461"/>
    <mergeCell ref="R458:T458"/>
    <mergeCell ref="V458:X458"/>
    <mergeCell ref="Z458:AB458"/>
    <mergeCell ref="AD458:AF458"/>
    <mergeCell ref="AH458:AJ458"/>
    <mergeCell ref="V455:Y455"/>
    <mergeCell ref="Z453:AB453"/>
    <mergeCell ref="AD453:AF453"/>
    <mergeCell ref="AH453:AJ453"/>
    <mergeCell ref="Z455:AB455"/>
    <mergeCell ref="P237:U237"/>
    <mergeCell ref="L236:M236"/>
    <mergeCell ref="H230:L230"/>
    <mergeCell ref="L235:M235"/>
    <mergeCell ref="R226:W226"/>
    <mergeCell ref="X226:AA226"/>
    <mergeCell ref="AI238:AK238"/>
    <mergeCell ref="N238:O238"/>
    <mergeCell ref="P238:U238"/>
    <mergeCell ref="Y176:AA176"/>
    <mergeCell ref="AB204:AD204"/>
    <mergeCell ref="W205:AA205"/>
    <mergeCell ref="Y177:AK178"/>
    <mergeCell ref="Z173:Z175"/>
    <mergeCell ref="AB200:AD201"/>
    <mergeCell ref="AH201:AI201"/>
    <mergeCell ref="AH204:AI204"/>
    <mergeCell ref="AJ201:AK201"/>
    <mergeCell ref="U179:X180"/>
    <mergeCell ref="Y173:Y175"/>
    <mergeCell ref="AH202:AI202"/>
    <mergeCell ref="AE204:AG204"/>
    <mergeCell ref="AJ204:AK204"/>
    <mergeCell ref="AJ202:AK202"/>
    <mergeCell ref="AJ203:AK203"/>
    <mergeCell ref="AH203:AI203"/>
    <mergeCell ref="AH175:AK175"/>
    <mergeCell ref="AH208:AI208"/>
    <mergeCell ref="AH209:AI209"/>
    <mergeCell ref="Y181:AK183"/>
    <mergeCell ref="AA173:AG173"/>
    <mergeCell ref="AH218:AK218"/>
    <mergeCell ref="U170:W170"/>
    <mergeCell ref="Y172:AG172"/>
    <mergeCell ref="AB176:AK176"/>
    <mergeCell ref="U173:X176"/>
    <mergeCell ref="AJ205:AK205"/>
    <mergeCell ref="AH206:AI206"/>
    <mergeCell ref="AJ206:AK206"/>
    <mergeCell ref="L205:M205"/>
    <mergeCell ref="N204:O204"/>
    <mergeCell ref="M225:N225"/>
    <mergeCell ref="X227:AA227"/>
    <mergeCell ref="V237:AB237"/>
    <mergeCell ref="V238:AB238"/>
    <mergeCell ref="AC239:AF239"/>
    <mergeCell ref="V239:AB239"/>
    <mergeCell ref="V236:AB236"/>
    <mergeCell ref="AG237:AH237"/>
    <mergeCell ref="R229:W229"/>
    <mergeCell ref="X225:AA225"/>
    <mergeCell ref="O228:P228"/>
    <mergeCell ref="AB229:AI229"/>
    <mergeCell ref="X229:AA229"/>
    <mergeCell ref="AE209:AG209"/>
    <mergeCell ref="W209:AA209"/>
    <mergeCell ref="R225:W225"/>
    <mergeCell ref="AB228:AI228"/>
    <mergeCell ref="M216:AB216"/>
    <mergeCell ref="M218:AB218"/>
    <mergeCell ref="AB225:AI225"/>
    <mergeCell ref="N209:O209"/>
    <mergeCell ref="O226:P226"/>
    <mergeCell ref="N236:O236"/>
    <mergeCell ref="Q156:T156"/>
    <mergeCell ref="Q158:T158"/>
    <mergeCell ref="AE208:AG208"/>
    <mergeCell ref="M178:O178"/>
    <mergeCell ref="AB207:AD207"/>
    <mergeCell ref="M179:O179"/>
    <mergeCell ref="C227:G227"/>
    <mergeCell ref="C208:G208"/>
    <mergeCell ref="N206:O206"/>
    <mergeCell ref="C207:G207"/>
    <mergeCell ref="W206:AA206"/>
    <mergeCell ref="C228:G228"/>
    <mergeCell ref="H228:L228"/>
    <mergeCell ref="R224:W224"/>
    <mergeCell ref="H206:K206"/>
    <mergeCell ref="W208:AA208"/>
    <mergeCell ref="N208:O208"/>
    <mergeCell ref="W207:AA207"/>
    <mergeCell ref="C177:C180"/>
    <mergeCell ref="D179:L179"/>
    <mergeCell ref="C200:G201"/>
    <mergeCell ref="N200:V201"/>
    <mergeCell ref="U177:X178"/>
    <mergeCell ref="M181:O181"/>
    <mergeCell ref="Q177:T178"/>
    <mergeCell ref="D202:G202"/>
    <mergeCell ref="H200:K201"/>
    <mergeCell ref="M182:O182"/>
    <mergeCell ref="M183:O183"/>
    <mergeCell ref="D181:L181"/>
    <mergeCell ref="L206:M206"/>
    <mergeCell ref="W202:AA202"/>
    <mergeCell ref="AC247:AF247"/>
    <mergeCell ref="P244:U244"/>
    <mergeCell ref="AH207:AI207"/>
    <mergeCell ref="R227:W227"/>
    <mergeCell ref="M227:N227"/>
    <mergeCell ref="AJ208:AK208"/>
    <mergeCell ref="AH215:AK215"/>
    <mergeCell ref="AJ209:AK209"/>
    <mergeCell ref="L204:M204"/>
    <mergeCell ref="C156:C172"/>
    <mergeCell ref="L202:M202"/>
    <mergeCell ref="Q173:T176"/>
    <mergeCell ref="H229:L229"/>
    <mergeCell ref="M224:N224"/>
    <mergeCell ref="O227:P227"/>
    <mergeCell ref="H208:K208"/>
    <mergeCell ref="H209:K209"/>
    <mergeCell ref="L209:M209"/>
    <mergeCell ref="O225:P225"/>
    <mergeCell ref="O224:P224"/>
    <mergeCell ref="H227:L227"/>
    <mergeCell ref="O229:P229"/>
    <mergeCell ref="C226:G226"/>
    <mergeCell ref="C218:G218"/>
    <mergeCell ref="H226:L226"/>
    <mergeCell ref="C225:G225"/>
    <mergeCell ref="H225:L225"/>
    <mergeCell ref="M226:N226"/>
    <mergeCell ref="H218:L218"/>
    <mergeCell ref="H224:L224"/>
    <mergeCell ref="L243:M243"/>
    <mergeCell ref="D224:G224"/>
    <mergeCell ref="H242:K242"/>
    <mergeCell ref="L241:M241"/>
    <mergeCell ref="H241:K241"/>
    <mergeCell ref="C240:G240"/>
    <mergeCell ref="L240:M240"/>
    <mergeCell ref="N240:O240"/>
    <mergeCell ref="N239:O239"/>
    <mergeCell ref="C246:G246"/>
    <mergeCell ref="N247:O247"/>
    <mergeCell ref="L247:M247"/>
    <mergeCell ref="H243:K243"/>
    <mergeCell ref="C241:G241"/>
    <mergeCell ref="N243:O243"/>
    <mergeCell ref="N242:O242"/>
    <mergeCell ref="C245:G245"/>
    <mergeCell ref="P242:U242"/>
    <mergeCell ref="C244:G244"/>
    <mergeCell ref="C243:G243"/>
    <mergeCell ref="H247:K247"/>
    <mergeCell ref="C242:G242"/>
    <mergeCell ref="P241:U241"/>
    <mergeCell ref="L239:M239"/>
    <mergeCell ref="AG247:AH247"/>
    <mergeCell ref="V241:AB241"/>
    <mergeCell ref="AI237:AK237"/>
    <mergeCell ref="AI247:AK247"/>
    <mergeCell ref="AC243:AF243"/>
    <mergeCell ref="H262:K262"/>
    <mergeCell ref="O258:P258"/>
    <mergeCell ref="P246:U246"/>
    <mergeCell ref="C247:G247"/>
    <mergeCell ref="P247:U247"/>
    <mergeCell ref="P243:U243"/>
    <mergeCell ref="N245:O245"/>
    <mergeCell ref="H260:K260"/>
    <mergeCell ref="H259:K259"/>
    <mergeCell ref="L261:N261"/>
    <mergeCell ref="O261:P261"/>
    <mergeCell ref="C262:G262"/>
    <mergeCell ref="D259:G259"/>
    <mergeCell ref="C261:G261"/>
    <mergeCell ref="C260:G260"/>
    <mergeCell ref="H261:K261"/>
    <mergeCell ref="L262:N262"/>
    <mergeCell ref="H245:K245"/>
    <mergeCell ref="L244:M244"/>
    <mergeCell ref="H244:K244"/>
    <mergeCell ref="AG243:AH243"/>
    <mergeCell ref="AI246:AK246"/>
    <mergeCell ref="AG246:AH246"/>
    <mergeCell ref="AC246:AF246"/>
    <mergeCell ref="P239:U239"/>
    <mergeCell ref="L238:M238"/>
    <mergeCell ref="C239:G239"/>
    <mergeCell ref="AG239:AH239"/>
    <mergeCell ref="AG240:AH240"/>
    <mergeCell ref="AB230:AI230"/>
    <mergeCell ref="N205:O205"/>
    <mergeCell ref="W204:AA204"/>
    <mergeCell ref="N241:O241"/>
    <mergeCell ref="N237:O237"/>
    <mergeCell ref="M230:N230"/>
    <mergeCell ref="P236:U236"/>
    <mergeCell ref="X259:AB259"/>
    <mergeCell ref="V247:AB247"/>
    <mergeCell ref="AC258:AD258"/>
    <mergeCell ref="O259:P259"/>
    <mergeCell ref="AC244:AF244"/>
    <mergeCell ref="O262:P262"/>
    <mergeCell ref="L260:N260"/>
    <mergeCell ref="O260:P260"/>
    <mergeCell ref="L259:N259"/>
    <mergeCell ref="AC261:AD261"/>
    <mergeCell ref="AC259:AD259"/>
    <mergeCell ref="X261:AB261"/>
    <mergeCell ref="X260:AB260"/>
    <mergeCell ref="AC260:AD260"/>
    <mergeCell ref="V245:AB245"/>
    <mergeCell ref="V246:AB246"/>
    <mergeCell ref="Q259:W259"/>
    <mergeCell ref="P245:U245"/>
    <mergeCell ref="N246:O246"/>
    <mergeCell ref="L245:M245"/>
    <mergeCell ref="AE259:AK259"/>
    <mergeCell ref="N244:O244"/>
    <mergeCell ref="AC262:AD262"/>
    <mergeCell ref="AH164:AJ164"/>
    <mergeCell ref="Y165:AF165"/>
    <mergeCell ref="Y164:AF164"/>
    <mergeCell ref="AI163:AJ163"/>
    <mergeCell ref="Y160:AB160"/>
    <mergeCell ref="V242:AB242"/>
    <mergeCell ref="H240:K240"/>
    <mergeCell ref="L207:M207"/>
    <mergeCell ref="L246:M246"/>
    <mergeCell ref="L242:M242"/>
    <mergeCell ref="H238:K238"/>
    <mergeCell ref="H239:K239"/>
    <mergeCell ref="H246:K246"/>
    <mergeCell ref="M229:N229"/>
    <mergeCell ref="M228:N228"/>
    <mergeCell ref="H215:L215"/>
    <mergeCell ref="H216:L216"/>
    <mergeCell ref="H202:K202"/>
    <mergeCell ref="H204:K204"/>
    <mergeCell ref="H217:L217"/>
    <mergeCell ref="L208:M208"/>
    <mergeCell ref="AC238:AF238"/>
    <mergeCell ref="AB208:AD208"/>
    <mergeCell ref="AC215:AG215"/>
    <mergeCell ref="AC236:AF236"/>
    <mergeCell ref="AB224:AI224"/>
    <mergeCell ref="AC218:AF218"/>
    <mergeCell ref="AB209:AD209"/>
    <mergeCell ref="L237:M237"/>
    <mergeCell ref="N202:O202"/>
    <mergeCell ref="W203:AA203"/>
    <mergeCell ref="AI239:AK239"/>
    <mergeCell ref="AH165:AJ165"/>
    <mergeCell ref="Q166:T166"/>
    <mergeCell ref="U157:X169"/>
    <mergeCell ref="Y158:AB158"/>
    <mergeCell ref="L200:M201"/>
    <mergeCell ref="AH158:AH162"/>
    <mergeCell ref="AE202:AG202"/>
    <mergeCell ref="AA175:AG175"/>
    <mergeCell ref="AE200:AG201"/>
    <mergeCell ref="W200:AA201"/>
    <mergeCell ref="U154:X155"/>
    <mergeCell ref="U153:X153"/>
    <mergeCell ref="U156:X156"/>
    <mergeCell ref="M155:O155"/>
    <mergeCell ref="M157:O157"/>
    <mergeCell ref="Q157:T157"/>
    <mergeCell ref="M156:O156"/>
    <mergeCell ref="Q160:T160"/>
    <mergeCell ref="AH172:AJ172"/>
    <mergeCell ref="M167:O167"/>
    <mergeCell ref="M153:P153"/>
    <mergeCell ref="M159:O159"/>
    <mergeCell ref="G171:L171"/>
    <mergeCell ref="M154:O154"/>
    <mergeCell ref="M161:O161"/>
    <mergeCell ref="M168:O168"/>
    <mergeCell ref="M169:O169"/>
    <mergeCell ref="M171:O171"/>
    <mergeCell ref="D172:T172"/>
    <mergeCell ref="Q163:T163"/>
    <mergeCell ref="M165:O165"/>
    <mergeCell ref="M164:O164"/>
    <mergeCell ref="Y161:AB161"/>
    <mergeCell ref="Y162:AB162"/>
    <mergeCell ref="M173:O173"/>
    <mergeCell ref="D174:D176"/>
    <mergeCell ref="M176:O176"/>
    <mergeCell ref="D173:L173"/>
    <mergeCell ref="D177:L177"/>
    <mergeCell ref="M177:O177"/>
    <mergeCell ref="Q164:T164"/>
    <mergeCell ref="M175:O175"/>
    <mergeCell ref="Q165:T165"/>
    <mergeCell ref="Q169:T169"/>
    <mergeCell ref="M166:O166"/>
    <mergeCell ref="Q167:T167"/>
    <mergeCell ref="AB202:AD202"/>
    <mergeCell ref="D157:D170"/>
    <mergeCell ref="E163:E169"/>
    <mergeCell ref="D171:F171"/>
    <mergeCell ref="M163:O163"/>
    <mergeCell ref="Z166:AE166"/>
    <mergeCell ref="Q181:T183"/>
    <mergeCell ref="Y166:Y171"/>
    <mergeCell ref="Z171:AE171"/>
    <mergeCell ref="U181:X183"/>
    <mergeCell ref="M174:O174"/>
    <mergeCell ref="U172:W172"/>
    <mergeCell ref="M170:P170"/>
    <mergeCell ref="AA174:AG174"/>
    <mergeCell ref="U171:X171"/>
    <mergeCell ref="Q170:T170"/>
    <mergeCell ref="Q168:T168"/>
    <mergeCell ref="Q171:T171"/>
    <mergeCell ref="AG236:AH236"/>
    <mergeCell ref="C173:C176"/>
    <mergeCell ref="C205:G205"/>
    <mergeCell ref="H207:K207"/>
    <mergeCell ref="C206:G206"/>
    <mergeCell ref="C181:C183"/>
    <mergeCell ref="D182:D183"/>
    <mergeCell ref="D178:L178"/>
    <mergeCell ref="C202:C203"/>
    <mergeCell ref="C217:G217"/>
    <mergeCell ref="C204:G204"/>
    <mergeCell ref="C209:G209"/>
    <mergeCell ref="D215:G215"/>
    <mergeCell ref="C216:G216"/>
    <mergeCell ref="C236:C237"/>
    <mergeCell ref="C238:G238"/>
    <mergeCell ref="D236:G236"/>
    <mergeCell ref="D237:G237"/>
    <mergeCell ref="C230:G230"/>
    <mergeCell ref="C229:G229"/>
    <mergeCell ref="D203:G203"/>
    <mergeCell ref="H205:K205"/>
    <mergeCell ref="H203:K203"/>
    <mergeCell ref="N203:O203"/>
    <mergeCell ref="L203:M203"/>
    <mergeCell ref="M223:N223"/>
    <mergeCell ref="N207:O207"/>
    <mergeCell ref="AB203:AD203"/>
    <mergeCell ref="AE207:AG207"/>
    <mergeCell ref="AB206:AD206"/>
    <mergeCell ref="AE205:AG205"/>
    <mergeCell ref="O230:P230"/>
    <mergeCell ref="AH118:AK118"/>
    <mergeCell ref="R109:S112"/>
    <mergeCell ref="AI242:AK242"/>
    <mergeCell ref="AI244:AK244"/>
    <mergeCell ref="AG245:AH245"/>
    <mergeCell ref="V243:AB243"/>
    <mergeCell ref="V244:AB244"/>
    <mergeCell ref="AI245:AK245"/>
    <mergeCell ref="AC245:AF245"/>
    <mergeCell ref="AG244:AH244"/>
    <mergeCell ref="AE206:AG206"/>
    <mergeCell ref="AH205:AI205"/>
    <mergeCell ref="AG242:AH242"/>
    <mergeCell ref="AC241:AF241"/>
    <mergeCell ref="X224:AA224"/>
    <mergeCell ref="AB227:AI227"/>
    <mergeCell ref="AC242:AF242"/>
    <mergeCell ref="AI241:AK241"/>
    <mergeCell ref="AJ207:AK207"/>
    <mergeCell ref="AC216:AF216"/>
    <mergeCell ref="AB205:AD205"/>
    <mergeCell ref="AH216:AK216"/>
    <mergeCell ref="AH217:AK217"/>
    <mergeCell ref="AC240:AF240"/>
    <mergeCell ref="R230:W230"/>
    <mergeCell ref="R228:W228"/>
    <mergeCell ref="M217:AB217"/>
    <mergeCell ref="AC217:AF217"/>
    <mergeCell ref="P240:U240"/>
    <mergeCell ref="AC237:AF237"/>
    <mergeCell ref="X230:AA230"/>
    <mergeCell ref="V240:AB240"/>
    <mergeCell ref="AD121:AG121"/>
    <mergeCell ref="R113:S116"/>
    <mergeCell ref="AD122:AG122"/>
    <mergeCell ref="Z113:AC113"/>
    <mergeCell ref="T129:U132"/>
    <mergeCell ref="AD135:AG135"/>
    <mergeCell ref="AD141:AG141"/>
    <mergeCell ref="Z141:AC141"/>
    <mergeCell ref="T133:U136"/>
    <mergeCell ref="Z135:AC135"/>
    <mergeCell ref="Z134:AC134"/>
    <mergeCell ref="Z131:AC131"/>
    <mergeCell ref="AD133:AG133"/>
    <mergeCell ref="T125:U128"/>
    <mergeCell ref="V125:Y126"/>
    <mergeCell ref="AD129:AG129"/>
    <mergeCell ref="AD131:AG131"/>
    <mergeCell ref="Z129:AC129"/>
    <mergeCell ref="AD130:AG130"/>
    <mergeCell ref="AD128:AG128"/>
    <mergeCell ref="Z128:AC128"/>
    <mergeCell ref="Z127:AC127"/>
    <mergeCell ref="C141:G144"/>
    <mergeCell ref="I141:J141"/>
    <mergeCell ref="I142:J142"/>
    <mergeCell ref="L142:M142"/>
    <mergeCell ref="N142:O142"/>
    <mergeCell ref="Z142:AC142"/>
    <mergeCell ref="N136:O136"/>
    <mergeCell ref="R133:S136"/>
    <mergeCell ref="V133:Y134"/>
    <mergeCell ref="Z133:AC133"/>
    <mergeCell ref="L143:M143"/>
    <mergeCell ref="N143:O143"/>
    <mergeCell ref="L134:M134"/>
    <mergeCell ref="N134:O134"/>
    <mergeCell ref="Z144:AC144"/>
    <mergeCell ref="V141:Y142"/>
    <mergeCell ref="N135:O135"/>
    <mergeCell ref="L137:M137"/>
    <mergeCell ref="L141:M141"/>
    <mergeCell ref="N141:O141"/>
    <mergeCell ref="I143:J143"/>
    <mergeCell ref="Z137:AC137"/>
    <mergeCell ref="Z136:AC136"/>
    <mergeCell ref="P133:Q136"/>
    <mergeCell ref="C137:G140"/>
    <mergeCell ref="I137:J137"/>
    <mergeCell ref="C133:G136"/>
    <mergeCell ref="L138:M138"/>
    <mergeCell ref="N138:O138"/>
    <mergeCell ref="I139:J139"/>
    <mergeCell ref="AH142:AK142"/>
    <mergeCell ref="P141:Q144"/>
    <mergeCell ref="R141:S144"/>
    <mergeCell ref="T141:U144"/>
    <mergeCell ref="AH143:AK143"/>
    <mergeCell ref="AH144:AK144"/>
    <mergeCell ref="AH141:AK141"/>
    <mergeCell ref="Z143:AC143"/>
    <mergeCell ref="AD142:AG142"/>
    <mergeCell ref="AD144:AG144"/>
    <mergeCell ref="I133:J133"/>
    <mergeCell ref="L133:M133"/>
    <mergeCell ref="N133:O133"/>
    <mergeCell ref="I134:J134"/>
    <mergeCell ref="N144:O144"/>
    <mergeCell ref="L135:M135"/>
    <mergeCell ref="I135:J135"/>
    <mergeCell ref="AD143:AG143"/>
    <mergeCell ref="N137:O137"/>
    <mergeCell ref="I138:J138"/>
    <mergeCell ref="L139:M139"/>
    <mergeCell ref="N139:O139"/>
    <mergeCell ref="H140:M140"/>
    <mergeCell ref="H144:M144"/>
    <mergeCell ref="N126:O126"/>
    <mergeCell ref="AH137:AK137"/>
    <mergeCell ref="Z138:AC138"/>
    <mergeCell ref="AD138:AG138"/>
    <mergeCell ref="AH138:AK138"/>
    <mergeCell ref="Z139:AC139"/>
    <mergeCell ref="AD139:AG139"/>
    <mergeCell ref="AD132:AG132"/>
    <mergeCell ref="AD134:AG134"/>
    <mergeCell ref="AD137:AG137"/>
    <mergeCell ref="N132:O132"/>
    <mergeCell ref="AD136:AG136"/>
    <mergeCell ref="Z130:AC130"/>
    <mergeCell ref="Z132:AC132"/>
    <mergeCell ref="L131:M131"/>
    <mergeCell ref="AH131:AK131"/>
    <mergeCell ref="AH129:AK129"/>
    <mergeCell ref="AH128:AK128"/>
    <mergeCell ref="L126:M126"/>
    <mergeCell ref="N127:O127"/>
    <mergeCell ref="N130:O130"/>
    <mergeCell ref="R129:S132"/>
    <mergeCell ref="R125:S128"/>
    <mergeCell ref="H136:M136"/>
    <mergeCell ref="H132:M132"/>
    <mergeCell ref="H128:M128"/>
    <mergeCell ref="I131:J131"/>
    <mergeCell ref="P129:Q132"/>
    <mergeCell ref="N129:O129"/>
    <mergeCell ref="L129:M129"/>
    <mergeCell ref="I129:J129"/>
    <mergeCell ref="AH126:AK126"/>
    <mergeCell ref="AD126:AG126"/>
    <mergeCell ref="V129:Y130"/>
    <mergeCell ref="C121:G124"/>
    <mergeCell ref="I121:J121"/>
    <mergeCell ref="C125:G128"/>
    <mergeCell ref="N128:O128"/>
    <mergeCell ref="N114:O114"/>
    <mergeCell ref="L114:M114"/>
    <mergeCell ref="C117:G120"/>
    <mergeCell ref="C113:G116"/>
    <mergeCell ref="I125:J125"/>
    <mergeCell ref="L125:M125"/>
    <mergeCell ref="N131:O131"/>
    <mergeCell ref="I127:J127"/>
    <mergeCell ref="L127:M127"/>
    <mergeCell ref="L130:M130"/>
    <mergeCell ref="P125:Q128"/>
    <mergeCell ref="N125:O125"/>
    <mergeCell ref="C129:G132"/>
    <mergeCell ref="V117:Y118"/>
    <mergeCell ref="P117:Q120"/>
    <mergeCell ref="L117:M117"/>
    <mergeCell ref="L118:M118"/>
    <mergeCell ref="I126:J126"/>
    <mergeCell ref="I130:J130"/>
    <mergeCell ref="AD117:AG117"/>
    <mergeCell ref="P121:Q124"/>
    <mergeCell ref="I123:J123"/>
    <mergeCell ref="L123:M123"/>
    <mergeCell ref="R121:S124"/>
    <mergeCell ref="N123:O123"/>
    <mergeCell ref="V121:Y122"/>
    <mergeCell ref="R117:S120"/>
    <mergeCell ref="I117:J117"/>
    <mergeCell ref="N118:O118"/>
    <mergeCell ref="N117:O117"/>
    <mergeCell ref="I118:J118"/>
    <mergeCell ref="I119:J119"/>
    <mergeCell ref="N124:O124"/>
    <mergeCell ref="I122:J122"/>
    <mergeCell ref="L122:M122"/>
    <mergeCell ref="N122:O122"/>
    <mergeCell ref="L119:M119"/>
    <mergeCell ref="L121:M121"/>
    <mergeCell ref="N121:O121"/>
    <mergeCell ref="N120:O120"/>
    <mergeCell ref="N119:O119"/>
    <mergeCell ref="H120:M120"/>
    <mergeCell ref="H124:M124"/>
    <mergeCell ref="Q91:Q92"/>
    <mergeCell ref="O91:P92"/>
    <mergeCell ref="O87:P88"/>
    <mergeCell ref="N89:N90"/>
    <mergeCell ref="F99:G100"/>
    <mergeCell ref="H99:H100"/>
    <mergeCell ref="I99:J100"/>
    <mergeCell ref="U89:W89"/>
    <mergeCell ref="O99:P100"/>
    <mergeCell ref="Q99:Q100"/>
    <mergeCell ref="H95:H96"/>
    <mergeCell ref="I95:J96"/>
    <mergeCell ref="K95:K96"/>
    <mergeCell ref="L95:M96"/>
    <mergeCell ref="N95:N96"/>
    <mergeCell ref="L97:M98"/>
    <mergeCell ref="N97:N98"/>
    <mergeCell ref="K99:K100"/>
    <mergeCell ref="L99:M100"/>
    <mergeCell ref="U96:W96"/>
    <mergeCell ref="U94:W94"/>
    <mergeCell ref="H87:H88"/>
    <mergeCell ref="L101:M102"/>
    <mergeCell ref="O80:Q80"/>
    <mergeCell ref="F79:W79"/>
    <mergeCell ref="I80:K80"/>
    <mergeCell ref="L80:N80"/>
    <mergeCell ref="R80:T80"/>
    <mergeCell ref="U80:W80"/>
    <mergeCell ref="C83:E84"/>
    <mergeCell ref="F81:G82"/>
    <mergeCell ref="H81:H82"/>
    <mergeCell ref="F85:G86"/>
    <mergeCell ref="F83:G84"/>
    <mergeCell ref="H85:H86"/>
    <mergeCell ref="H83:H84"/>
    <mergeCell ref="F87:G88"/>
    <mergeCell ref="K83:K84"/>
    <mergeCell ref="C79:E79"/>
    <mergeCell ref="F80:H80"/>
    <mergeCell ref="C80:E80"/>
    <mergeCell ref="C81:E82"/>
    <mergeCell ref="L83:M84"/>
    <mergeCell ref="I81:J82"/>
    <mergeCell ref="L81:M82"/>
    <mergeCell ref="L85:M86"/>
    <mergeCell ref="U83:W83"/>
    <mergeCell ref="Q85:Q86"/>
    <mergeCell ref="R81:T82"/>
    <mergeCell ref="U82:W82"/>
    <mergeCell ref="U81:W81"/>
    <mergeCell ref="U87:W87"/>
    <mergeCell ref="Q87:Q88"/>
    <mergeCell ref="O89:P90"/>
    <mergeCell ref="X101:Y102"/>
    <mergeCell ref="C101:E102"/>
    <mergeCell ref="F91:G92"/>
    <mergeCell ref="H91:H92"/>
    <mergeCell ref="C107:G108"/>
    <mergeCell ref="F93:G94"/>
    <mergeCell ref="H93:H94"/>
    <mergeCell ref="F95:G96"/>
    <mergeCell ref="D109:G112"/>
    <mergeCell ref="I91:J92"/>
    <mergeCell ref="K91:K92"/>
    <mergeCell ref="F101:G102"/>
    <mergeCell ref="H101:H102"/>
    <mergeCell ref="R107:U107"/>
    <mergeCell ref="U100:W100"/>
    <mergeCell ref="U93:W93"/>
    <mergeCell ref="R101:T102"/>
    <mergeCell ref="U101:W101"/>
    <mergeCell ref="C99:E100"/>
    <mergeCell ref="Q97:Q98"/>
    <mergeCell ref="I93:J94"/>
    <mergeCell ref="K93:K94"/>
    <mergeCell ref="L93:M94"/>
    <mergeCell ref="N93:N94"/>
    <mergeCell ref="O93:P94"/>
    <mergeCell ref="Q93:Q94"/>
    <mergeCell ref="C95:E96"/>
    <mergeCell ref="N111:O111"/>
    <mergeCell ref="L109:M109"/>
    <mergeCell ref="I111:J111"/>
    <mergeCell ref="P109:Q112"/>
    <mergeCell ref="C109:C112"/>
    <mergeCell ref="Z112:AC112"/>
    <mergeCell ref="P108:Q108"/>
    <mergeCell ref="I110:J110"/>
    <mergeCell ref="L110:M110"/>
    <mergeCell ref="N108:O108"/>
    <mergeCell ref="K108:M108"/>
    <mergeCell ref="I109:J109"/>
    <mergeCell ref="I114:J114"/>
    <mergeCell ref="N113:O113"/>
    <mergeCell ref="N109:O109"/>
    <mergeCell ref="N110:O110"/>
    <mergeCell ref="N112:O112"/>
    <mergeCell ref="H107:J108"/>
    <mergeCell ref="T109:U112"/>
    <mergeCell ref="L113:M113"/>
    <mergeCell ref="I113:J113"/>
    <mergeCell ref="P113:Q116"/>
    <mergeCell ref="V113:Y114"/>
    <mergeCell ref="I115:J115"/>
    <mergeCell ref="L115:M115"/>
    <mergeCell ref="V109:Y110"/>
    <mergeCell ref="N116:O116"/>
    <mergeCell ref="N115:O115"/>
    <mergeCell ref="H116:M116"/>
    <mergeCell ref="H112:M112"/>
    <mergeCell ref="AH123:AK123"/>
    <mergeCell ref="AD81:AE82"/>
    <mergeCell ref="AB85:AC86"/>
    <mergeCell ref="AD85:AE86"/>
    <mergeCell ref="AI99:AK100"/>
    <mergeCell ref="Z85:AA86"/>
    <mergeCell ref="AI101:AK102"/>
    <mergeCell ref="AH127:AK127"/>
    <mergeCell ref="AH124:AK124"/>
    <mergeCell ref="AH112:AK112"/>
    <mergeCell ref="AH109:AK109"/>
    <mergeCell ref="AH116:AK116"/>
    <mergeCell ref="AD120:AG120"/>
    <mergeCell ref="AD116:AG116"/>
    <mergeCell ref="AH125:AK125"/>
    <mergeCell ref="AF101:AH102"/>
    <mergeCell ref="AD125:AG125"/>
    <mergeCell ref="AD101:AE102"/>
    <mergeCell ref="Z118:AC118"/>
    <mergeCell ref="AD118:AG118"/>
    <mergeCell ref="AH113:AK113"/>
    <mergeCell ref="AH114:AK114"/>
    <mergeCell ref="AH117:AK117"/>
    <mergeCell ref="Z109:AC109"/>
    <mergeCell ref="Z116:AC116"/>
    <mergeCell ref="AD111:AG111"/>
    <mergeCell ref="AD113:AG113"/>
    <mergeCell ref="Z115:AC115"/>
    <mergeCell ref="AD114:AG114"/>
    <mergeCell ref="AD127:AG127"/>
    <mergeCell ref="Z126:AC126"/>
    <mergeCell ref="Z81:AA82"/>
    <mergeCell ref="U85:W85"/>
    <mergeCell ref="Z87:AA88"/>
    <mergeCell ref="AB93:AC94"/>
    <mergeCell ref="AI81:AK82"/>
    <mergeCell ref="AF85:AH86"/>
    <mergeCell ref="AB81:AC82"/>
    <mergeCell ref="O97:P98"/>
    <mergeCell ref="AH121:AK121"/>
    <mergeCell ref="Z125:AC125"/>
    <mergeCell ref="Z119:AC119"/>
    <mergeCell ref="Z122:AC122"/>
    <mergeCell ref="Z120:AC120"/>
    <mergeCell ref="AD123:AG123"/>
    <mergeCell ref="AD124:AG124"/>
    <mergeCell ref="Z121:AC121"/>
    <mergeCell ref="Z124:AC124"/>
    <mergeCell ref="Z123:AC123"/>
    <mergeCell ref="AI87:AK88"/>
    <mergeCell ref="T121:U124"/>
    <mergeCell ref="T117:U120"/>
    <mergeCell ref="AD119:AG119"/>
    <mergeCell ref="AD115:AG115"/>
    <mergeCell ref="AD112:AG112"/>
    <mergeCell ref="T113:U116"/>
    <mergeCell ref="Z117:AC117"/>
    <mergeCell ref="AF99:AH100"/>
    <mergeCell ref="AB99:AC100"/>
    <mergeCell ref="AF89:AH90"/>
    <mergeCell ref="AD87:AE88"/>
    <mergeCell ref="AD95:AE96"/>
    <mergeCell ref="AD91:AE92"/>
    <mergeCell ref="AD89:AE90"/>
    <mergeCell ref="C87:E88"/>
    <mergeCell ref="X89:Y90"/>
    <mergeCell ref="AD93:AE94"/>
    <mergeCell ref="AB89:AC90"/>
    <mergeCell ref="Z93:AA94"/>
    <mergeCell ref="Z97:AA98"/>
    <mergeCell ref="U92:W92"/>
    <mergeCell ref="U90:W90"/>
    <mergeCell ref="X99:Y100"/>
    <mergeCell ref="R97:T98"/>
    <mergeCell ref="Z95:AA96"/>
    <mergeCell ref="Q89:Q90"/>
    <mergeCell ref="AH120:AK120"/>
    <mergeCell ref="R99:T100"/>
    <mergeCell ref="U99:W99"/>
    <mergeCell ref="R93:T94"/>
    <mergeCell ref="AI97:AK98"/>
    <mergeCell ref="AF97:AH98"/>
    <mergeCell ref="AD97:AE98"/>
    <mergeCell ref="AB97:AC98"/>
    <mergeCell ref="U97:W97"/>
    <mergeCell ref="X97:Y98"/>
    <mergeCell ref="X95:Y96"/>
    <mergeCell ref="U95:W95"/>
    <mergeCell ref="U98:W98"/>
    <mergeCell ref="U88:W88"/>
    <mergeCell ref="AF93:AH94"/>
    <mergeCell ref="Z89:AA90"/>
    <mergeCell ref="Z101:AA102"/>
    <mergeCell ref="AD109:AG109"/>
    <mergeCell ref="L111:M111"/>
    <mergeCell ref="Z111:AC111"/>
    <mergeCell ref="I83:J84"/>
    <mergeCell ref="AH130:AK130"/>
    <mergeCell ref="AH135:AK135"/>
    <mergeCell ref="AH122:AK122"/>
    <mergeCell ref="AI91:AK92"/>
    <mergeCell ref="AH111:AK111"/>
    <mergeCell ref="O101:P102"/>
    <mergeCell ref="Q101:Q102"/>
    <mergeCell ref="I101:J102"/>
    <mergeCell ref="K101:K102"/>
    <mergeCell ref="AI83:AK84"/>
    <mergeCell ref="AH134:AK134"/>
    <mergeCell ref="AI93:AK94"/>
    <mergeCell ref="X91:Y92"/>
    <mergeCell ref="AD99:AE100"/>
    <mergeCell ref="C89:E90"/>
    <mergeCell ref="C91:E92"/>
    <mergeCell ref="I85:J86"/>
    <mergeCell ref="K85:K86"/>
    <mergeCell ref="I87:J88"/>
    <mergeCell ref="K87:K88"/>
    <mergeCell ref="F89:G90"/>
    <mergeCell ref="H89:H90"/>
    <mergeCell ref="I89:J90"/>
    <mergeCell ref="K89:K90"/>
    <mergeCell ref="C93:E94"/>
    <mergeCell ref="C85:E86"/>
    <mergeCell ref="O95:P96"/>
    <mergeCell ref="Q95:Q96"/>
    <mergeCell ref="F97:G98"/>
    <mergeCell ref="H97:H98"/>
    <mergeCell ref="C97:E98"/>
    <mergeCell ref="AG73:AK73"/>
    <mergeCell ref="AG71:AK71"/>
    <mergeCell ref="X81:Y82"/>
    <mergeCell ref="X85:Y86"/>
    <mergeCell ref="AF83:AH84"/>
    <mergeCell ref="AD83:AE84"/>
    <mergeCell ref="X83:Y84"/>
    <mergeCell ref="Z83:AA84"/>
    <mergeCell ref="AD140:AG140"/>
    <mergeCell ref="AH140:AK140"/>
    <mergeCell ref="N140:O140"/>
    <mergeCell ref="Z140:AC140"/>
    <mergeCell ref="P137:Q140"/>
    <mergeCell ref="R137:S140"/>
    <mergeCell ref="T137:U140"/>
    <mergeCell ref="V137:Y138"/>
    <mergeCell ref="K81:K82"/>
    <mergeCell ref="AB79:AE79"/>
    <mergeCell ref="AB80:AC80"/>
    <mergeCell ref="AF79:AK79"/>
    <mergeCell ref="AD80:AE80"/>
    <mergeCell ref="N81:N82"/>
    <mergeCell ref="O81:P82"/>
    <mergeCell ref="Q81:Q82"/>
    <mergeCell ref="R83:T84"/>
    <mergeCell ref="U86:W86"/>
    <mergeCell ref="N83:N84"/>
    <mergeCell ref="O83:P84"/>
    <mergeCell ref="Q83:Q84"/>
    <mergeCell ref="N85:N86"/>
    <mergeCell ref="O85:P86"/>
    <mergeCell ref="U84:W84"/>
    <mergeCell ref="C60:G60"/>
    <mergeCell ref="AG69:AK69"/>
    <mergeCell ref="C61:G61"/>
    <mergeCell ref="S53:W53"/>
    <mergeCell ref="Z79:AA80"/>
    <mergeCell ref="R91:T92"/>
    <mergeCell ref="X79:Y80"/>
    <mergeCell ref="R85:T86"/>
    <mergeCell ref="AI89:AK90"/>
    <mergeCell ref="AB91:AC92"/>
    <mergeCell ref="AF91:AH92"/>
    <mergeCell ref="AF87:AH88"/>
    <mergeCell ref="AF81:AH82"/>
    <mergeCell ref="AF80:AH80"/>
    <mergeCell ref="AI80:AK80"/>
    <mergeCell ref="Q68:AF68"/>
    <mergeCell ref="Q69:AF69"/>
    <mergeCell ref="AG68:AK68"/>
    <mergeCell ref="AG62:AK62"/>
    <mergeCell ref="C74:G74"/>
    <mergeCell ref="H62:I62"/>
    <mergeCell ref="H68:P68"/>
    <mergeCell ref="H69:P69"/>
    <mergeCell ref="C62:G62"/>
    <mergeCell ref="C70:G70"/>
    <mergeCell ref="C73:G73"/>
    <mergeCell ref="C68:G68"/>
    <mergeCell ref="C72:G72"/>
    <mergeCell ref="C71:G71"/>
    <mergeCell ref="AG74:AK74"/>
    <mergeCell ref="AG70:AK70"/>
    <mergeCell ref="Q73:AF73"/>
    <mergeCell ref="I51:M51"/>
    <mergeCell ref="N52:R52"/>
    <mergeCell ref="I54:M54"/>
    <mergeCell ref="C50:H50"/>
    <mergeCell ref="K58:L58"/>
    <mergeCell ref="F53:H53"/>
    <mergeCell ref="C53:E54"/>
    <mergeCell ref="N53:R53"/>
    <mergeCell ref="C57:G57"/>
    <mergeCell ref="H58:I58"/>
    <mergeCell ref="M59:Q59"/>
    <mergeCell ref="K59:L59"/>
    <mergeCell ref="M57:Q57"/>
    <mergeCell ref="H57:L57"/>
    <mergeCell ref="AH132:AK132"/>
    <mergeCell ref="AH133:AK133"/>
    <mergeCell ref="U91:W91"/>
    <mergeCell ref="R95:T96"/>
    <mergeCell ref="L91:M92"/>
    <mergeCell ref="N91:N92"/>
    <mergeCell ref="N87:N88"/>
    <mergeCell ref="L87:M88"/>
    <mergeCell ref="L89:M90"/>
    <mergeCell ref="AB83:AC84"/>
    <mergeCell ref="X87:Y88"/>
    <mergeCell ref="X93:Y94"/>
    <mergeCell ref="R89:T90"/>
    <mergeCell ref="R87:T88"/>
    <mergeCell ref="AI95:AK96"/>
    <mergeCell ref="Z91:AA92"/>
    <mergeCell ref="Z99:AA100"/>
    <mergeCell ref="AB87:AC88"/>
    <mergeCell ref="AI11:AJ12"/>
    <mergeCell ref="AG11:AG12"/>
    <mergeCell ref="M12:N12"/>
    <mergeCell ref="V11:Y12"/>
    <mergeCell ref="V3:Y4"/>
    <mergeCell ref="S12:T12"/>
    <mergeCell ref="Z3:AK4"/>
    <mergeCell ref="G4:U4"/>
    <mergeCell ref="G3:U3"/>
    <mergeCell ref="AE11:AF12"/>
    <mergeCell ref="Z17:AK17"/>
    <mergeCell ref="C8:F9"/>
    <mergeCell ref="C10:F10"/>
    <mergeCell ref="G12:H12"/>
    <mergeCell ref="J12:L12"/>
    <mergeCell ref="P12:R12"/>
    <mergeCell ref="C11:F12"/>
    <mergeCell ref="M17:Y17"/>
    <mergeCell ref="C14:F14"/>
    <mergeCell ref="J14:K14"/>
    <mergeCell ref="P14:Q14"/>
    <mergeCell ref="AI14:AJ14"/>
    <mergeCell ref="AE14:AF14"/>
    <mergeCell ref="C17:L17"/>
    <mergeCell ref="AD16:AJ16"/>
    <mergeCell ref="Z27:AK29"/>
    <mergeCell ref="N51:R51"/>
    <mergeCell ref="P46:T46"/>
    <mergeCell ref="P44:T44"/>
    <mergeCell ref="K46:O46"/>
    <mergeCell ref="S51:W51"/>
    <mergeCell ref="AG57:AK57"/>
    <mergeCell ref="I53:M53"/>
    <mergeCell ref="R58:AF58"/>
    <mergeCell ref="K62:L62"/>
    <mergeCell ref="C27:L29"/>
    <mergeCell ref="K61:L61"/>
    <mergeCell ref="S54:W54"/>
    <mergeCell ref="F51:H51"/>
    <mergeCell ref="H60:I60"/>
    <mergeCell ref="M58:Q58"/>
    <mergeCell ref="AG72:AK72"/>
    <mergeCell ref="Q71:AF71"/>
    <mergeCell ref="Q72:AF72"/>
    <mergeCell ref="AG59:AK59"/>
    <mergeCell ref="Q70:AF70"/>
    <mergeCell ref="AG61:AK61"/>
    <mergeCell ref="M61:Q61"/>
    <mergeCell ref="M62:Q62"/>
    <mergeCell ref="M60:Q60"/>
    <mergeCell ref="AG60:AK60"/>
    <mergeCell ref="R57:AF57"/>
    <mergeCell ref="AG58:AK58"/>
    <mergeCell ref="H61:I61"/>
    <mergeCell ref="M27:Y29"/>
    <mergeCell ref="S50:W50"/>
    <mergeCell ref="S52:W52"/>
    <mergeCell ref="C21:L23"/>
    <mergeCell ref="M21:Y23"/>
    <mergeCell ref="Z21:AK23"/>
    <mergeCell ref="C24:L26"/>
    <mergeCell ref="Z24:AK26"/>
    <mergeCell ref="C18:L20"/>
    <mergeCell ref="M18:Y20"/>
    <mergeCell ref="Z18:AK20"/>
    <mergeCell ref="C3:F4"/>
    <mergeCell ref="C5:F6"/>
    <mergeCell ref="C7:F7"/>
    <mergeCell ref="G10:U10"/>
    <mergeCell ref="S11:U11"/>
    <mergeCell ref="V8:Y9"/>
    <mergeCell ref="G7:U7"/>
    <mergeCell ref="P11:R11"/>
    <mergeCell ref="G6:AK6"/>
    <mergeCell ref="Z10:AK10"/>
    <mergeCell ref="H5:I5"/>
    <mergeCell ref="K5:M5"/>
    <mergeCell ref="M24:Y26"/>
    <mergeCell ref="V10:Y10"/>
    <mergeCell ref="G8:U9"/>
    <mergeCell ref="V7:Y7"/>
    <mergeCell ref="AK11:AK12"/>
    <mergeCell ref="AA11:AB12"/>
    <mergeCell ref="Z8:AK9"/>
    <mergeCell ref="AD11:AD12"/>
    <mergeCell ref="AH11:AH12"/>
    <mergeCell ref="Z7:AK7"/>
    <mergeCell ref="AC11:AC12"/>
    <mergeCell ref="Z11:Z12"/>
    <mergeCell ref="C32:C36"/>
    <mergeCell ref="D32:AK36"/>
    <mergeCell ref="C37:C41"/>
    <mergeCell ref="D37:AK41"/>
    <mergeCell ref="D266:AD266"/>
    <mergeCell ref="AF266:AJ266"/>
    <mergeCell ref="D267:AD267"/>
    <mergeCell ref="AF267:AJ267"/>
    <mergeCell ref="D268:AD268"/>
    <mergeCell ref="AF268:AJ268"/>
    <mergeCell ref="D269:AD269"/>
    <mergeCell ref="AF269:AJ269"/>
    <mergeCell ref="D270:AD270"/>
    <mergeCell ref="AF270:AJ270"/>
    <mergeCell ref="D271:AD271"/>
    <mergeCell ref="AF271:AJ271"/>
    <mergeCell ref="I52:M52"/>
    <mergeCell ref="C51:E52"/>
    <mergeCell ref="C44:E44"/>
    <mergeCell ref="C46:E46"/>
    <mergeCell ref="F54:H54"/>
    <mergeCell ref="F52:H52"/>
    <mergeCell ref="C45:E45"/>
    <mergeCell ref="P45:T45"/>
    <mergeCell ref="K45:O45"/>
    <mergeCell ref="AG241:AH241"/>
    <mergeCell ref="Q74:AF74"/>
    <mergeCell ref="F45:J45"/>
    <mergeCell ref="F46:J46"/>
    <mergeCell ref="N54:R54"/>
    <mergeCell ref="K60:L60"/>
    <mergeCell ref="H59:I59"/>
    <mergeCell ref="AH454:AJ454"/>
    <mergeCell ref="V453:Y453"/>
    <mergeCell ref="AD455:AF455"/>
    <mergeCell ref="AH456:AJ456"/>
    <mergeCell ref="V454:X454"/>
    <mergeCell ref="Z454:AB454"/>
    <mergeCell ref="AD451:AF451"/>
    <mergeCell ref="AH451:AJ451"/>
    <mergeCell ref="R452:T452"/>
    <mergeCell ref="V452:X452"/>
    <mergeCell ref="Z452:AB452"/>
    <mergeCell ref="AH455:AJ455"/>
    <mergeCell ref="AD447:AF447"/>
    <mergeCell ref="V448:X448"/>
    <mergeCell ref="Z448:AB448"/>
    <mergeCell ref="AH442:AJ442"/>
    <mergeCell ref="Z443:AB443"/>
    <mergeCell ref="AD443:AF443"/>
    <mergeCell ref="AH443:AJ443"/>
    <mergeCell ref="AH445:AJ445"/>
    <mergeCell ref="AD444:AF444"/>
    <mergeCell ref="R446:T446"/>
    <mergeCell ref="V446:X446"/>
    <mergeCell ref="Z446:AB446"/>
    <mergeCell ref="AD446:AF446"/>
    <mergeCell ref="Z445:AB445"/>
    <mergeCell ref="AD445:AF445"/>
    <mergeCell ref="R445:U445"/>
    <mergeCell ref="AH444:AJ444"/>
    <mergeCell ref="AH446:AJ446"/>
    <mergeCell ref="V445:Y445"/>
    <mergeCell ref="Z442:AB442"/>
    <mergeCell ref="AF835:AJ835"/>
    <mergeCell ref="AF836:AJ836"/>
    <mergeCell ref="G370:N370"/>
    <mergeCell ref="G371:N371"/>
    <mergeCell ref="AF464:AJ464"/>
    <mergeCell ref="AF465:AJ465"/>
    <mergeCell ref="AF466:AJ466"/>
    <mergeCell ref="AF467:AJ467"/>
    <mergeCell ref="AF468:AJ468"/>
    <mergeCell ref="AF469:AJ469"/>
    <mergeCell ref="D354:I355"/>
    <mergeCell ref="D356:I356"/>
    <mergeCell ref="J356:M356"/>
    <mergeCell ref="N356:Q356"/>
    <mergeCell ref="R356:U356"/>
    <mergeCell ref="D357:I357"/>
    <mergeCell ref="J357:M357"/>
    <mergeCell ref="N357:Q357"/>
    <mergeCell ref="R357:U357"/>
    <mergeCell ref="D358:D359"/>
    <mergeCell ref="E358:E359"/>
    <mergeCell ref="J358:M358"/>
    <mergeCell ref="N358:Q358"/>
    <mergeCell ref="R358:U358"/>
    <mergeCell ref="J359:M359"/>
    <mergeCell ref="N359:Q359"/>
    <mergeCell ref="R359:U359"/>
    <mergeCell ref="Z462:AB462"/>
    <mergeCell ref="AD462:AF462"/>
    <mergeCell ref="AH461:AJ461"/>
    <mergeCell ref="Z461:AB461"/>
    <mergeCell ref="AD448:AF448"/>
    <mergeCell ref="AF831:AJ831"/>
    <mergeCell ref="D832:AC832"/>
    <mergeCell ref="AF832:AJ832"/>
    <mergeCell ref="AF833:AJ833"/>
    <mergeCell ref="AF834:AJ834"/>
    <mergeCell ref="Z449:AB449"/>
    <mergeCell ref="AD449:AF449"/>
    <mergeCell ref="AH449:AJ449"/>
    <mergeCell ref="R450:T450"/>
    <mergeCell ref="V450:X450"/>
    <mergeCell ref="Z450:AB450"/>
    <mergeCell ref="AD450:AF450"/>
    <mergeCell ref="AH450:AJ450"/>
    <mergeCell ref="V449:Y449"/>
    <mergeCell ref="R449:U449"/>
    <mergeCell ref="AH448:AJ448"/>
    <mergeCell ref="AH447:AJ447"/>
    <mergeCell ref="L455:M456"/>
    <mergeCell ref="Q455:Q456"/>
    <mergeCell ref="N451:P452"/>
    <mergeCell ref="AH462:AJ462"/>
    <mergeCell ref="AH459:AJ459"/>
    <mergeCell ref="AD460:AF460"/>
    <mergeCell ref="AD457:AF457"/>
    <mergeCell ref="AH457:AJ457"/>
    <mergeCell ref="AH460:AJ460"/>
    <mergeCell ref="C775:G775"/>
    <mergeCell ref="H775:N775"/>
    <mergeCell ref="O775:Y775"/>
    <mergeCell ref="C530:L531"/>
    <mergeCell ref="M530:N530"/>
    <mergeCell ref="O530:R531"/>
    <mergeCell ref="E277:H277"/>
    <mergeCell ref="J277:P277"/>
    <mergeCell ref="W277:AK277"/>
    <mergeCell ref="E278:AK278"/>
    <mergeCell ref="C581:F581"/>
    <mergeCell ref="G581:I581"/>
    <mergeCell ref="R581:AF581"/>
    <mergeCell ref="AH581:AK581"/>
    <mergeCell ref="C582:F582"/>
    <mergeCell ref="G582:I582"/>
    <mergeCell ref="R582:AF582"/>
    <mergeCell ref="AH582:AK582"/>
    <mergeCell ref="AD441:AF441"/>
    <mergeCell ref="AH441:AJ441"/>
    <mergeCell ref="AD442:AF442"/>
    <mergeCell ref="D272:G272"/>
    <mergeCell ref="H272:T272"/>
    <mergeCell ref="U272:Y272"/>
    <mergeCell ref="Z272:AK272"/>
    <mergeCell ref="D273:AD273"/>
    <mergeCell ref="AF273:AJ273"/>
    <mergeCell ref="D274:G274"/>
    <mergeCell ref="H274:T274"/>
    <mergeCell ref="U274:Y274"/>
    <mergeCell ref="Z274:AK274"/>
    <mergeCell ref="AF275:AJ275"/>
    <mergeCell ref="AF276:AJ276"/>
    <mergeCell ref="AF279:AJ279"/>
    <mergeCell ref="AF280:AJ280"/>
    <mergeCell ref="R462:T462"/>
    <mergeCell ref="V462:X462"/>
    <mergeCell ref="AD454:AF454"/>
  </mergeCells>
  <phoneticPr fontId="2"/>
  <dataValidations count="28">
    <dataValidation imeMode="hiragana" allowBlank="1" showInputMessage="1" showErrorMessage="1" sqref="C216:M218 V238:V247 AN316:BN320 AN299:BP315 D378:K417 D331:M340 AN421:IW425 D347:AG349 AN427:BN431 AN208:AO209 C133 C113 C117 C125 C141 AN186:AN197 C137 C121 C129 X225:AI230 BO345:BP351 C260:N262 X260:AB262 D291:M320 D247:G247 I247:K247 H203:K209 W204:AA209 D238:G245 H238:H247 C238:C247 I238:K245 AI238:AI247 AD200 AO252:AP254 AD202:AD209 C225:L230 C204:G209 Z27 C27 M27 G6:AL6 J12:L12 G7:U10 Z8:AL10 M24 Z24 C24 M21 Z21 C21 M18 Z18 C18 R59:AF62 Q70:AF74 AZ125:BF126 AN348:BN351 G370:N371 P12:R12 C220:AK220 AL288 AL238:AL240 Z113:AK144 AL153:AL184 AF327:AK340 AL407:IW420 AH422:AK422 AH375:AK375 AL456 AK223:AK230 AL291:BN298 AM281:AM287 AL103:AR105 AL76:AR95 AL99:AR99 AZ106:BF121 AN128 AM106:AY108 AM127:BF127 AO128:BU129 AM132:AR136 AN137:BU145 AM146:AO146 AP146:BP185 AO186:BU190 AM198:AM207 AO191:BP197 AO210:AP241 AN210:AN254 AM255:AN258 AQ210:BP254 D32 AN259:BP261 AN288:BP290 AM324:AN344 BO316:BP323 AM372:AM405 AN372:IW406 BO426:IW431 AM421:AM462 AN432:IW462 D423:K462 G365:N365 V3 G3:G4 AL3:AL4 D37 AM262:AM264 AL264 AL281:AL285 D543:I544 K543:Q544 J542:J548 C542:C548 D547:I548 R542:W548 K547:Q548 AM552 H574:AK575 R581:AF582 S594:X598 C613:H613 S593:AK593 AA600:AJ600 AB594:AK598 O665:V667 AA767:AC767 W772:AI772 AN791:BM792 L742:AJ742 C712:AK713 C707:AK708 Q685:AK686 H766:AE766 W749 N756:AK759 G756:K759 E743:AK744 E624:K626 L620:V621 X616:AJ627 E636:E642 AM624:AN624 AN614:BM614 AM649 D630:D634 C649:E659 F649 G649:O659 P653:P659 P649:P651 Q649:V659 W653:W659 W649:W651 AE649:AE651 AG655:AK656 AG649:AK649 AG651:AK652 AG659:AK659 AF649:AF653 AE653 X649:Y659 Z649:AA652 AB649:AD653 AB655:AF659 Z655:AA656 Z659:AA659 BE625:BM640 AM625:AM640 AN625:BD632 AM647:BM647 BN625:BO655 BN659:BO659 BN803:BN819 AM801:AM802 AM791:AM793 AM810:BM819 BN791:BN798 Z795:Z804 M795:M804 L794:AK794 L815 L813 L817 Y809:AK818 N772:R772 D564:W567 D561:W562 C561:C567 K613:AK613 BN614:BO623 AM614:AM615 AA579:AF580" xr:uid="{00000000-0002-0000-0400-000000000000}"/>
    <dataValidation type="list" allowBlank="1" showInputMessage="1" showErrorMessage="1" sqref="AF464:AJ470 AF266:AJ271 AF273:AJ273 AF764:AJ764 AF553:AJ553 AF555:AJ556 AJ583:AJ588 AF771:AJ771 AF768:AJ769 AF741:AJ741 AF739:AJ739 AF716:AJ716 AF745:AJ745 AF719:AJ722 AF831:AJ834 AF836:AJ836 AF822:AJ822 AF577:AJ577 AJ607 AJ611 AJ571 AJ725 AF275:AJ276 AF279:AJ280" xr:uid="{00000000-0002-0000-0400-000001000000}">
      <formula1>"い　る　・　いない,い な い,い　　る"</formula1>
    </dataValidation>
    <dataValidation type="list" allowBlank="1" showInputMessage="1" showErrorMessage="1" sqref="AG69:AL73 AG58:AL62 AH215:AK218 AL257:AL260 P364 P369 AH583:AI588 AH607:AI607 AH611:AI611 AH571:AI571 AH725:AI725" xr:uid="{00000000-0002-0000-0400-000002000000}">
      <formula1>"有　・　無,有,無"</formula1>
    </dataValidation>
    <dataValidation type="list" imeMode="hiragana" allowBlank="1" showInputMessage="1" showErrorMessage="1" sqref="U331:V340 U291:V320" xr:uid="{00000000-0002-0000-0400-000003000000}">
      <formula1>"保育士,保・幼,看護師,保健師,栄養士,調理士"</formula1>
    </dataValidation>
    <dataValidation type="list" allowBlank="1" showInputMessage="1" showErrorMessage="1" sqref="R331:R340 R291:R320" xr:uid="{00000000-0002-0000-0400-000004000000}">
      <formula1>"有,無,－"</formula1>
    </dataValidation>
    <dataValidation type="list" allowBlank="1" showInputMessage="1" showErrorMessage="1" sqref="S331:S340 S287:S320" xr:uid="{00000000-0002-0000-0400-000005000000}">
      <formula1>"済,未,－"</formula1>
    </dataValidation>
    <dataValidation type="list" allowBlank="1" showInputMessage="1" showErrorMessage="1" sqref="N331:O340 N288:N289 N287:O287 N290:O320" xr:uid="{00000000-0002-0000-0400-000006000000}">
      <formula1>"専任,兼任"</formula1>
    </dataValidation>
    <dataValidation type="list" allowBlank="1" showInputMessage="1" showErrorMessage="1" sqref="T331:T340 T287:T320 R287:R290" xr:uid="{00000000-0002-0000-0400-000007000000}">
      <formula1>"有,無"</formula1>
    </dataValidation>
    <dataValidation type="list" allowBlank="1" showInputMessage="1" showErrorMessage="1" sqref="P331:P340 P287:P320" xr:uid="{00000000-0002-0000-0400-000008000000}">
      <formula1>"女,男"</formula1>
    </dataValidation>
    <dataValidation type="list" allowBlank="1" showInputMessage="1" showErrorMessage="1" sqref="O259:P262 AC259:AD262 AH247 M247 M236:M245 L236:L247 AL198:AL199 M224:N230 AB202:AD209 L202:M209 AJ154:AK155 AG236:AG247 AH236:AH245 R684:S684 W599:X600 N594:O600 AJ599:AK599 AE561:AE567 I613:J613 I749:J751 Z653:AA653 Z657:AA658 J813:K816 J811:K811 J795:K809 L682:M684 N602:O602 X601 AA601 H579:I580 AH579:AI582 H699:N703" xr:uid="{00000000-0002-0000-0400-000009000000}">
      <formula1>"有・無,有,無"</formula1>
    </dataValidation>
    <dataValidation type="list" allowBlank="1" showInputMessage="1" showErrorMessage="1" sqref="N247:O247 O244:O245 N236:N246 O236:O242" xr:uid="{00000000-0002-0000-0400-00000A000000}">
      <formula1>"採用,転出,転入"</formula1>
    </dataValidation>
    <dataValidation type="list" allowBlank="1" showInputMessage="1" showErrorMessage="1" sqref="AG166:AG171 AG156 M475:N514 AI475:AJ514 X475:Y514 M522:N528 S579:S580 W579:W580 M532:N535 K749 O751 S749 S751 O749 K751 F650:F659 AE652 P652 W652 N579:N582 J579:J582" xr:uid="{00000000-0002-0000-0400-00000B000000}">
      <formula1>"○"</formula1>
    </dataValidation>
    <dataValidation type="list" allowBlank="1" showInputMessage="1" showErrorMessage="1" sqref="H113:H115 H117:H119 K117:K119 H121:H123 K121:K123 H125:H127 K125:K127 H129:H131 K129:K131 H133:H135 K133:K135 H141:H143 K141:K143 K113:K115 H109:H111 K109:K111 H137:H139 K137:K139" xr:uid="{00000000-0002-0000-0400-00000C000000}">
      <formula1>"0,1,2,3,4,5,6"</formula1>
    </dataValidation>
    <dataValidation type="list" imeMode="hiragana" allowBlank="1" showInputMessage="1" showErrorMessage="1" sqref="Z3:AK4" xr:uid="{00000000-0002-0000-0400-000010000000}">
      <formula1>$AM$2:$AM$6</formula1>
    </dataValidation>
    <dataValidation type="list" allowBlank="1" showInputMessage="1" showErrorMessage="1" sqref="J356:U359" xr:uid="{200A5FBB-4121-4A60-BDE3-E4D028D5E44C}">
      <formula1>"有　・　無,有,無,－"</formula1>
    </dataValidation>
    <dataValidation type="list" allowBlank="1" showInputMessage="1" showErrorMessage="1" sqref="AG650:AK650 Z654:AK654" xr:uid="{C937D338-20AD-4FA2-9D99-A035E7436172}">
      <formula1>"異常なし・異常あり,異常なし,異常あり"</formula1>
    </dataValidation>
    <dataValidation type="list" allowBlank="1" showInputMessage="1" showErrorMessage="1" sqref="AG653:AK653 AG657:AK658" xr:uid="{1931C059-0DF4-42DC-954F-4A1B0A81FC4D}">
      <formula1>"改善済,未改善,改善計画中,－"</formula1>
    </dataValidation>
    <dataValidation type="list" imeMode="hiragana" allowBlank="1" showInputMessage="1" showErrorMessage="1" sqref="E630:G634" xr:uid="{048262E4-F22C-4DDD-998E-6562D6574A72}">
      <formula1>"０歳,１歳,２歳,０・１歳,１・２歳"</formula1>
    </dataValidation>
    <dataValidation type="list" allowBlank="1" showInputMessage="1" showErrorMessage="1" sqref="M731 S671:S675 AJ674:AJ675 S689:S693 S700:S703" xr:uid="{D182C87C-E407-42A2-A6B3-7A2C62C8D1E3}">
      <formula1>"無,－"</formula1>
    </dataValidation>
    <dataValidation type="list" allowBlank="1" showInputMessage="1" showErrorMessage="1" sqref="G731 AC674:AC675 L671:L675 M689:M693" xr:uid="{589595A1-F9A7-4BDF-B04A-4A907724FDDA}">
      <formula1>"有,－"</formula1>
    </dataValidation>
    <dataValidation type="list" allowBlank="1" showInputMessage="1" showErrorMessage="1" sqref="AF718:AH718 AC671:AJ673 L676:S678 AC676:AJ678 Q718:S718 H776:N777 C781:I781 H789:N791" xr:uid="{41A1CC5A-14AF-4574-BC20-4B7099445980}">
      <formula1>"有　　・　　無,有,無"</formula1>
    </dataValidation>
    <dataValidation type="list" allowBlank="1" showInputMessage="1" showErrorMessage="1" sqref="AD735:AJ735" xr:uid="{B1464539-263F-4C5A-A1A2-6FC7B0868B34}">
      <formula1>"保護者送迎・登園バス,保護者送迎,登園バス,保護者送迎＋登園バス"</formula1>
    </dataValidation>
    <dataValidation type="list" allowBlank="1" showInputMessage="1" showErrorMessage="1" sqref="N593:O593" xr:uid="{D28C6B66-9520-4506-93A9-144ECD824169}">
      <formula1>"有・無,有,整備中,無"</formula1>
    </dataValidation>
    <dataValidation type="list" allowBlank="1" showInputMessage="1" showErrorMessage="1" sqref="AF835:AJ835" xr:uid="{185FD3AB-B242-442D-84E8-5F974A692F18}">
      <formula1>"いる・いない・該当なし,い な い,い　　る,該当なし"</formula1>
    </dataValidation>
    <dataValidation type="list" allowBlank="1" showInputMessage="1" showErrorMessage="1" sqref="AA682:AA683" xr:uid="{FA735BBC-C14F-497A-8EB6-AD2CB1CCCDC1}">
      <formula1>"良・不良,良,不良"</formula1>
    </dataValidation>
    <dataValidation type="list" allowBlank="1" showInputMessage="1" showErrorMessage="1" sqref="X684:AK684" xr:uid="{17ECA8A7-7CCC-44B1-BC25-78A57DD3D4A4}">
      <formula1>"毎日,毎週,月１回,２ヶ月に1回,3ヶ月に1回,その他"</formula1>
    </dataValidation>
    <dataValidation type="list" allowBlank="1" showInputMessage="1" showErrorMessage="1" sqref="G581:G582" xr:uid="{9EFB1714-83B6-48BD-92B4-53CCAC356931}">
      <formula1>"有・無・該当なし,有,無,該当なし"</formula1>
    </dataValidation>
    <dataValidation type="list" allowBlank="1" showInputMessage="1" showErrorMessage="1" sqref="AD16:AJ16" xr:uid="{49FE008E-F4E7-44DE-AAC4-3AF3A9FD04B0}">
      <formula1>"実地監査　・　書面監査,実地監査,書面監査"</formula1>
    </dataValidation>
  </dataValidations>
  <printOptions horizontalCentered="1"/>
  <pageMargins left="0.39370078740157483" right="0.39370078740157483" top="0.59055118110236227" bottom="0.59055118110236227" header="0.51181102362204722" footer="0.27559055118110237"/>
  <pageSetup paperSize="9" scale="88" pageOrder="overThenDown" orientation="portrait" blackAndWhite="1" r:id="rId1"/>
  <headerFooter alignWithMargins="0">
    <oddFooter>&amp;C&amp;P</oddFooter>
  </headerFooter>
  <rowBreaks count="15" manualBreakCount="15">
    <brk id="41" min="1" max="36" man="1"/>
    <brk id="75" min="1" max="36" man="1"/>
    <brk id="105" min="1" max="36" man="1"/>
    <brk id="150" min="1" max="36" man="1"/>
    <brk id="198" min="1" max="36" man="1"/>
    <brk id="233" min="1" max="36" man="1"/>
    <brk id="278" min="1" max="36" man="1"/>
    <brk id="325" min="1" max="36" man="1"/>
    <brk id="371" min="1" max="36" man="1"/>
    <brk id="418" min="1" max="36" man="1"/>
    <brk id="462" min="1" max="36" man="1"/>
    <brk id="517" min="1" max="36" man="1"/>
    <brk id="613" min="1" max="36" man="1"/>
    <brk id="753" min="1" max="36" man="1"/>
    <brk id="791" min="1" max="36" man="1"/>
  </rowBreaks>
  <colBreaks count="1" manualBreakCount="1">
    <brk id="38" max="1048575"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AJ286"/>
  <sheetViews>
    <sheetView showZeros="0" view="pageBreakPreview" topLeftCell="A16" zoomScaleNormal="100" zoomScaleSheetLayoutView="100" workbookViewId="0">
      <selection activeCell="IW19" sqref="IW19"/>
    </sheetView>
  </sheetViews>
  <sheetFormatPr defaultColWidth="0" defaultRowHeight="12"/>
  <cols>
    <col min="1" max="1" width="4.625" style="717" customWidth="1"/>
    <col min="2" max="2" width="3.625" style="42" customWidth="1"/>
    <col min="3" max="3" width="2.375" style="42" bestFit="1" customWidth="1"/>
    <col min="4" max="9" width="2.875" style="42" customWidth="1"/>
    <col min="10" max="15" width="2.625" style="42" customWidth="1"/>
    <col min="16" max="19" width="2.875" style="42" customWidth="1"/>
    <col min="20" max="25" width="2.625" style="42" customWidth="1"/>
    <col min="26" max="34" width="3.125" style="42" customWidth="1"/>
    <col min="35" max="37" width="2.625" style="42" customWidth="1"/>
    <col min="38" max="39" width="9" style="42" customWidth="1"/>
    <col min="40" max="256" width="0" style="42" hidden="1"/>
    <col min="257" max="257" width="4.625" style="42" customWidth="1"/>
    <col min="258" max="258" width="3.625" style="42" customWidth="1"/>
    <col min="259" max="259" width="2.375" style="42" bestFit="1" customWidth="1"/>
    <col min="260" max="265" width="2.875" style="42" customWidth="1"/>
    <col min="266" max="271" width="2.625" style="42" customWidth="1"/>
    <col min="272" max="275" width="2.875" style="42" customWidth="1"/>
    <col min="276" max="281" width="2.625" style="42" customWidth="1"/>
    <col min="282" max="290" width="3.125" style="42" customWidth="1"/>
    <col min="291" max="293" width="2.625" style="42" customWidth="1"/>
    <col min="294" max="295" width="9" style="42" customWidth="1"/>
    <col min="296" max="512" width="0" style="42" hidden="1"/>
    <col min="513" max="513" width="4.625" style="42" customWidth="1"/>
    <col min="514" max="514" width="3.625" style="42" customWidth="1"/>
    <col min="515" max="515" width="2.375" style="42" bestFit="1" customWidth="1"/>
    <col min="516" max="521" width="2.875" style="42" customWidth="1"/>
    <col min="522" max="527" width="2.625" style="42" customWidth="1"/>
    <col min="528" max="531" width="2.875" style="42" customWidth="1"/>
    <col min="532" max="537" width="2.625" style="42" customWidth="1"/>
    <col min="538" max="546" width="3.125" style="42" customWidth="1"/>
    <col min="547" max="549" width="2.625" style="42" customWidth="1"/>
    <col min="550" max="551" width="9" style="42" customWidth="1"/>
    <col min="552" max="768" width="0" style="42" hidden="1"/>
    <col min="769" max="769" width="4.625" style="42" customWidth="1"/>
    <col min="770" max="770" width="3.625" style="42" customWidth="1"/>
    <col min="771" max="771" width="2.375" style="42" bestFit="1" customWidth="1"/>
    <col min="772" max="777" width="2.875" style="42" customWidth="1"/>
    <col min="778" max="783" width="2.625" style="42" customWidth="1"/>
    <col min="784" max="787" width="2.875" style="42" customWidth="1"/>
    <col min="788" max="793" width="2.625" style="42" customWidth="1"/>
    <col min="794" max="802" width="3.125" style="42" customWidth="1"/>
    <col min="803" max="805" width="2.625" style="42" customWidth="1"/>
    <col min="806" max="807" width="9" style="42" customWidth="1"/>
    <col min="808" max="1024" width="0" style="42" hidden="1"/>
    <col min="1025" max="1025" width="4.625" style="42" customWidth="1"/>
    <col min="1026" max="1026" width="3.625" style="42" customWidth="1"/>
    <col min="1027" max="1027" width="2.375" style="42" bestFit="1" customWidth="1"/>
    <col min="1028" max="1033" width="2.875" style="42" customWidth="1"/>
    <col min="1034" max="1039" width="2.625" style="42" customWidth="1"/>
    <col min="1040" max="1043" width="2.875" style="42" customWidth="1"/>
    <col min="1044" max="1049" width="2.625" style="42" customWidth="1"/>
    <col min="1050" max="1058" width="3.125" style="42" customWidth="1"/>
    <col min="1059" max="1061" width="2.625" style="42" customWidth="1"/>
    <col min="1062" max="1063" width="9" style="42" customWidth="1"/>
    <col min="1064" max="1280" width="0" style="42" hidden="1"/>
    <col min="1281" max="1281" width="4.625" style="42" customWidth="1"/>
    <col min="1282" max="1282" width="3.625" style="42" customWidth="1"/>
    <col min="1283" max="1283" width="2.375" style="42" bestFit="1" customWidth="1"/>
    <col min="1284" max="1289" width="2.875" style="42" customWidth="1"/>
    <col min="1290" max="1295" width="2.625" style="42" customWidth="1"/>
    <col min="1296" max="1299" width="2.875" style="42" customWidth="1"/>
    <col min="1300" max="1305" width="2.625" style="42" customWidth="1"/>
    <col min="1306" max="1314" width="3.125" style="42" customWidth="1"/>
    <col min="1315" max="1317" width="2.625" style="42" customWidth="1"/>
    <col min="1318" max="1319" width="9" style="42" customWidth="1"/>
    <col min="1320" max="1536" width="0" style="42" hidden="1"/>
    <col min="1537" max="1537" width="4.625" style="42" customWidth="1"/>
    <col min="1538" max="1538" width="3.625" style="42" customWidth="1"/>
    <col min="1539" max="1539" width="2.375" style="42" bestFit="1" customWidth="1"/>
    <col min="1540" max="1545" width="2.875" style="42" customWidth="1"/>
    <col min="1546" max="1551" width="2.625" style="42" customWidth="1"/>
    <col min="1552" max="1555" width="2.875" style="42" customWidth="1"/>
    <col min="1556" max="1561" width="2.625" style="42" customWidth="1"/>
    <col min="1562" max="1570" width="3.125" style="42" customWidth="1"/>
    <col min="1571" max="1573" width="2.625" style="42" customWidth="1"/>
    <col min="1574" max="1575" width="9" style="42" customWidth="1"/>
    <col min="1576" max="1792" width="0" style="42" hidden="1"/>
    <col min="1793" max="1793" width="4.625" style="42" customWidth="1"/>
    <col min="1794" max="1794" width="3.625" style="42" customWidth="1"/>
    <col min="1795" max="1795" width="2.375" style="42" bestFit="1" customWidth="1"/>
    <col min="1796" max="1801" width="2.875" style="42" customWidth="1"/>
    <col min="1802" max="1807" width="2.625" style="42" customWidth="1"/>
    <col min="1808" max="1811" width="2.875" style="42" customWidth="1"/>
    <col min="1812" max="1817" width="2.625" style="42" customWidth="1"/>
    <col min="1818" max="1826" width="3.125" style="42" customWidth="1"/>
    <col min="1827" max="1829" width="2.625" style="42" customWidth="1"/>
    <col min="1830" max="1831" width="9" style="42" customWidth="1"/>
    <col min="1832" max="2048" width="0" style="42" hidden="1"/>
    <col min="2049" max="2049" width="4.625" style="42" customWidth="1"/>
    <col min="2050" max="2050" width="3.625" style="42" customWidth="1"/>
    <col min="2051" max="2051" width="2.375" style="42" bestFit="1" customWidth="1"/>
    <col min="2052" max="2057" width="2.875" style="42" customWidth="1"/>
    <col min="2058" max="2063" width="2.625" style="42" customWidth="1"/>
    <col min="2064" max="2067" width="2.875" style="42" customWidth="1"/>
    <col min="2068" max="2073" width="2.625" style="42" customWidth="1"/>
    <col min="2074" max="2082" width="3.125" style="42" customWidth="1"/>
    <col min="2083" max="2085" width="2.625" style="42" customWidth="1"/>
    <col min="2086" max="2087" width="9" style="42" customWidth="1"/>
    <col min="2088" max="2304" width="0" style="42" hidden="1"/>
    <col min="2305" max="2305" width="4.625" style="42" customWidth="1"/>
    <col min="2306" max="2306" width="3.625" style="42" customWidth="1"/>
    <col min="2307" max="2307" width="2.375" style="42" bestFit="1" customWidth="1"/>
    <col min="2308" max="2313" width="2.875" style="42" customWidth="1"/>
    <col min="2314" max="2319" width="2.625" style="42" customWidth="1"/>
    <col min="2320" max="2323" width="2.875" style="42" customWidth="1"/>
    <col min="2324" max="2329" width="2.625" style="42" customWidth="1"/>
    <col min="2330" max="2338" width="3.125" style="42" customWidth="1"/>
    <col min="2339" max="2341" width="2.625" style="42" customWidth="1"/>
    <col min="2342" max="2343" width="9" style="42" customWidth="1"/>
    <col min="2344" max="2560" width="0" style="42" hidden="1"/>
    <col min="2561" max="2561" width="4.625" style="42" customWidth="1"/>
    <col min="2562" max="2562" width="3.625" style="42" customWidth="1"/>
    <col min="2563" max="2563" width="2.375" style="42" bestFit="1" customWidth="1"/>
    <col min="2564" max="2569" width="2.875" style="42" customWidth="1"/>
    <col min="2570" max="2575" width="2.625" style="42" customWidth="1"/>
    <col min="2576" max="2579" width="2.875" style="42" customWidth="1"/>
    <col min="2580" max="2585" width="2.625" style="42" customWidth="1"/>
    <col min="2586" max="2594" width="3.125" style="42" customWidth="1"/>
    <col min="2595" max="2597" width="2.625" style="42" customWidth="1"/>
    <col min="2598" max="2599" width="9" style="42" customWidth="1"/>
    <col min="2600" max="2816" width="0" style="42" hidden="1"/>
    <col min="2817" max="2817" width="4.625" style="42" customWidth="1"/>
    <col min="2818" max="2818" width="3.625" style="42" customWidth="1"/>
    <col min="2819" max="2819" width="2.375" style="42" bestFit="1" customWidth="1"/>
    <col min="2820" max="2825" width="2.875" style="42" customWidth="1"/>
    <col min="2826" max="2831" width="2.625" style="42" customWidth="1"/>
    <col min="2832" max="2835" width="2.875" style="42" customWidth="1"/>
    <col min="2836" max="2841" width="2.625" style="42" customWidth="1"/>
    <col min="2842" max="2850" width="3.125" style="42" customWidth="1"/>
    <col min="2851" max="2853" width="2.625" style="42" customWidth="1"/>
    <col min="2854" max="2855" width="9" style="42" customWidth="1"/>
    <col min="2856" max="3072" width="0" style="42" hidden="1"/>
    <col min="3073" max="3073" width="4.625" style="42" customWidth="1"/>
    <col min="3074" max="3074" width="3.625" style="42" customWidth="1"/>
    <col min="3075" max="3075" width="2.375" style="42" bestFit="1" customWidth="1"/>
    <col min="3076" max="3081" width="2.875" style="42" customWidth="1"/>
    <col min="3082" max="3087" width="2.625" style="42" customWidth="1"/>
    <col min="3088" max="3091" width="2.875" style="42" customWidth="1"/>
    <col min="3092" max="3097" width="2.625" style="42" customWidth="1"/>
    <col min="3098" max="3106" width="3.125" style="42" customWidth="1"/>
    <col min="3107" max="3109" width="2.625" style="42" customWidth="1"/>
    <col min="3110" max="3111" width="9" style="42" customWidth="1"/>
    <col min="3112" max="3328" width="0" style="42" hidden="1"/>
    <col min="3329" max="3329" width="4.625" style="42" customWidth="1"/>
    <col min="3330" max="3330" width="3.625" style="42" customWidth="1"/>
    <col min="3331" max="3331" width="2.375" style="42" bestFit="1" customWidth="1"/>
    <col min="3332" max="3337" width="2.875" style="42" customWidth="1"/>
    <col min="3338" max="3343" width="2.625" style="42" customWidth="1"/>
    <col min="3344" max="3347" width="2.875" style="42" customWidth="1"/>
    <col min="3348" max="3353" width="2.625" style="42" customWidth="1"/>
    <col min="3354" max="3362" width="3.125" style="42" customWidth="1"/>
    <col min="3363" max="3365" width="2.625" style="42" customWidth="1"/>
    <col min="3366" max="3367" width="9" style="42" customWidth="1"/>
    <col min="3368" max="3584" width="0" style="42" hidden="1"/>
    <col min="3585" max="3585" width="4.625" style="42" customWidth="1"/>
    <col min="3586" max="3586" width="3.625" style="42" customWidth="1"/>
    <col min="3587" max="3587" width="2.375" style="42" bestFit="1" customWidth="1"/>
    <col min="3588" max="3593" width="2.875" style="42" customWidth="1"/>
    <col min="3594" max="3599" width="2.625" style="42" customWidth="1"/>
    <col min="3600" max="3603" width="2.875" style="42" customWidth="1"/>
    <col min="3604" max="3609" width="2.625" style="42" customWidth="1"/>
    <col min="3610" max="3618" width="3.125" style="42" customWidth="1"/>
    <col min="3619" max="3621" width="2.625" style="42" customWidth="1"/>
    <col min="3622" max="3623" width="9" style="42" customWidth="1"/>
    <col min="3624" max="3840" width="0" style="42" hidden="1"/>
    <col min="3841" max="3841" width="4.625" style="42" customWidth="1"/>
    <col min="3842" max="3842" width="3.625" style="42" customWidth="1"/>
    <col min="3843" max="3843" width="2.375" style="42" bestFit="1" customWidth="1"/>
    <col min="3844" max="3849" width="2.875" style="42" customWidth="1"/>
    <col min="3850" max="3855" width="2.625" style="42" customWidth="1"/>
    <col min="3856" max="3859" width="2.875" style="42" customWidth="1"/>
    <col min="3860" max="3865" width="2.625" style="42" customWidth="1"/>
    <col min="3866" max="3874" width="3.125" style="42" customWidth="1"/>
    <col min="3875" max="3877" width="2.625" style="42" customWidth="1"/>
    <col min="3878" max="3879" width="9" style="42" customWidth="1"/>
    <col min="3880" max="4096" width="0" style="42" hidden="1"/>
    <col min="4097" max="4097" width="4.625" style="42" customWidth="1"/>
    <col min="4098" max="4098" width="3.625" style="42" customWidth="1"/>
    <col min="4099" max="4099" width="2.375" style="42" bestFit="1" customWidth="1"/>
    <col min="4100" max="4105" width="2.875" style="42" customWidth="1"/>
    <col min="4106" max="4111" width="2.625" style="42" customWidth="1"/>
    <col min="4112" max="4115" width="2.875" style="42" customWidth="1"/>
    <col min="4116" max="4121" width="2.625" style="42" customWidth="1"/>
    <col min="4122" max="4130" width="3.125" style="42" customWidth="1"/>
    <col min="4131" max="4133" width="2.625" style="42" customWidth="1"/>
    <col min="4134" max="4135" width="9" style="42" customWidth="1"/>
    <col min="4136" max="4352" width="0" style="42" hidden="1"/>
    <col min="4353" max="4353" width="4.625" style="42" customWidth="1"/>
    <col min="4354" max="4354" width="3.625" style="42" customWidth="1"/>
    <col min="4355" max="4355" width="2.375" style="42" bestFit="1" customWidth="1"/>
    <col min="4356" max="4361" width="2.875" style="42" customWidth="1"/>
    <col min="4362" max="4367" width="2.625" style="42" customWidth="1"/>
    <col min="4368" max="4371" width="2.875" style="42" customWidth="1"/>
    <col min="4372" max="4377" width="2.625" style="42" customWidth="1"/>
    <col min="4378" max="4386" width="3.125" style="42" customWidth="1"/>
    <col min="4387" max="4389" width="2.625" style="42" customWidth="1"/>
    <col min="4390" max="4391" width="9" style="42" customWidth="1"/>
    <col min="4392" max="4608" width="0" style="42" hidden="1"/>
    <col min="4609" max="4609" width="4.625" style="42" customWidth="1"/>
    <col min="4610" max="4610" width="3.625" style="42" customWidth="1"/>
    <col min="4611" max="4611" width="2.375" style="42" bestFit="1" customWidth="1"/>
    <col min="4612" max="4617" width="2.875" style="42" customWidth="1"/>
    <col min="4618" max="4623" width="2.625" style="42" customWidth="1"/>
    <col min="4624" max="4627" width="2.875" style="42" customWidth="1"/>
    <col min="4628" max="4633" width="2.625" style="42" customWidth="1"/>
    <col min="4634" max="4642" width="3.125" style="42" customWidth="1"/>
    <col min="4643" max="4645" width="2.625" style="42" customWidth="1"/>
    <col min="4646" max="4647" width="9" style="42" customWidth="1"/>
    <col min="4648" max="4864" width="0" style="42" hidden="1"/>
    <col min="4865" max="4865" width="4.625" style="42" customWidth="1"/>
    <col min="4866" max="4866" width="3.625" style="42" customWidth="1"/>
    <col min="4867" max="4867" width="2.375" style="42" bestFit="1" customWidth="1"/>
    <col min="4868" max="4873" width="2.875" style="42" customWidth="1"/>
    <col min="4874" max="4879" width="2.625" style="42" customWidth="1"/>
    <col min="4880" max="4883" width="2.875" style="42" customWidth="1"/>
    <col min="4884" max="4889" width="2.625" style="42" customWidth="1"/>
    <col min="4890" max="4898" width="3.125" style="42" customWidth="1"/>
    <col min="4899" max="4901" width="2.625" style="42" customWidth="1"/>
    <col min="4902" max="4903" width="9" style="42" customWidth="1"/>
    <col min="4904" max="5120" width="0" style="42" hidden="1"/>
    <col min="5121" max="5121" width="4.625" style="42" customWidth="1"/>
    <col min="5122" max="5122" width="3.625" style="42" customWidth="1"/>
    <col min="5123" max="5123" width="2.375" style="42" bestFit="1" customWidth="1"/>
    <col min="5124" max="5129" width="2.875" style="42" customWidth="1"/>
    <col min="5130" max="5135" width="2.625" style="42" customWidth="1"/>
    <col min="5136" max="5139" width="2.875" style="42" customWidth="1"/>
    <col min="5140" max="5145" width="2.625" style="42" customWidth="1"/>
    <col min="5146" max="5154" width="3.125" style="42" customWidth="1"/>
    <col min="5155" max="5157" width="2.625" style="42" customWidth="1"/>
    <col min="5158" max="5159" width="9" style="42" customWidth="1"/>
    <col min="5160" max="5376" width="0" style="42" hidden="1"/>
    <col min="5377" max="5377" width="4.625" style="42" customWidth="1"/>
    <col min="5378" max="5378" width="3.625" style="42" customWidth="1"/>
    <col min="5379" max="5379" width="2.375" style="42" bestFit="1" customWidth="1"/>
    <col min="5380" max="5385" width="2.875" style="42" customWidth="1"/>
    <col min="5386" max="5391" width="2.625" style="42" customWidth="1"/>
    <col min="5392" max="5395" width="2.875" style="42" customWidth="1"/>
    <col min="5396" max="5401" width="2.625" style="42" customWidth="1"/>
    <col min="5402" max="5410" width="3.125" style="42" customWidth="1"/>
    <col min="5411" max="5413" width="2.625" style="42" customWidth="1"/>
    <col min="5414" max="5415" width="9" style="42" customWidth="1"/>
    <col min="5416" max="5632" width="0" style="42" hidden="1"/>
    <col min="5633" max="5633" width="4.625" style="42" customWidth="1"/>
    <col min="5634" max="5634" width="3.625" style="42" customWidth="1"/>
    <col min="5635" max="5635" width="2.375" style="42" bestFit="1" customWidth="1"/>
    <col min="5636" max="5641" width="2.875" style="42" customWidth="1"/>
    <col min="5642" max="5647" width="2.625" style="42" customWidth="1"/>
    <col min="5648" max="5651" width="2.875" style="42" customWidth="1"/>
    <col min="5652" max="5657" width="2.625" style="42" customWidth="1"/>
    <col min="5658" max="5666" width="3.125" style="42" customWidth="1"/>
    <col min="5667" max="5669" width="2.625" style="42" customWidth="1"/>
    <col min="5670" max="5671" width="9" style="42" customWidth="1"/>
    <col min="5672" max="5888" width="0" style="42" hidden="1"/>
    <col min="5889" max="5889" width="4.625" style="42" customWidth="1"/>
    <col min="5890" max="5890" width="3.625" style="42" customWidth="1"/>
    <col min="5891" max="5891" width="2.375" style="42" bestFit="1" customWidth="1"/>
    <col min="5892" max="5897" width="2.875" style="42" customWidth="1"/>
    <col min="5898" max="5903" width="2.625" style="42" customWidth="1"/>
    <col min="5904" max="5907" width="2.875" style="42" customWidth="1"/>
    <col min="5908" max="5913" width="2.625" style="42" customWidth="1"/>
    <col min="5914" max="5922" width="3.125" style="42" customWidth="1"/>
    <col min="5923" max="5925" width="2.625" style="42" customWidth="1"/>
    <col min="5926" max="5927" width="9" style="42" customWidth="1"/>
    <col min="5928" max="6144" width="0" style="42" hidden="1"/>
    <col min="6145" max="6145" width="4.625" style="42" customWidth="1"/>
    <col min="6146" max="6146" width="3.625" style="42" customWidth="1"/>
    <col min="6147" max="6147" width="2.375" style="42" bestFit="1" customWidth="1"/>
    <col min="6148" max="6153" width="2.875" style="42" customWidth="1"/>
    <col min="6154" max="6159" width="2.625" style="42" customWidth="1"/>
    <col min="6160" max="6163" width="2.875" style="42" customWidth="1"/>
    <col min="6164" max="6169" width="2.625" style="42" customWidth="1"/>
    <col min="6170" max="6178" width="3.125" style="42" customWidth="1"/>
    <col min="6179" max="6181" width="2.625" style="42" customWidth="1"/>
    <col min="6182" max="6183" width="9" style="42" customWidth="1"/>
    <col min="6184" max="6400" width="0" style="42" hidden="1"/>
    <col min="6401" max="6401" width="4.625" style="42" customWidth="1"/>
    <col min="6402" max="6402" width="3.625" style="42" customWidth="1"/>
    <col min="6403" max="6403" width="2.375" style="42" bestFit="1" customWidth="1"/>
    <col min="6404" max="6409" width="2.875" style="42" customWidth="1"/>
    <col min="6410" max="6415" width="2.625" style="42" customWidth="1"/>
    <col min="6416" max="6419" width="2.875" style="42" customWidth="1"/>
    <col min="6420" max="6425" width="2.625" style="42" customWidth="1"/>
    <col min="6426" max="6434" width="3.125" style="42" customWidth="1"/>
    <col min="6435" max="6437" width="2.625" style="42" customWidth="1"/>
    <col min="6438" max="6439" width="9" style="42" customWidth="1"/>
    <col min="6440" max="6656" width="0" style="42" hidden="1"/>
    <col min="6657" max="6657" width="4.625" style="42" customWidth="1"/>
    <col min="6658" max="6658" width="3.625" style="42" customWidth="1"/>
    <col min="6659" max="6659" width="2.375" style="42" bestFit="1" customWidth="1"/>
    <col min="6660" max="6665" width="2.875" style="42" customWidth="1"/>
    <col min="6666" max="6671" width="2.625" style="42" customWidth="1"/>
    <col min="6672" max="6675" width="2.875" style="42" customWidth="1"/>
    <col min="6676" max="6681" width="2.625" style="42" customWidth="1"/>
    <col min="6682" max="6690" width="3.125" style="42" customWidth="1"/>
    <col min="6691" max="6693" width="2.625" style="42" customWidth="1"/>
    <col min="6694" max="6695" width="9" style="42" customWidth="1"/>
    <col min="6696" max="6912" width="0" style="42" hidden="1"/>
    <col min="6913" max="6913" width="4.625" style="42" customWidth="1"/>
    <col min="6914" max="6914" width="3.625" style="42" customWidth="1"/>
    <col min="6915" max="6915" width="2.375" style="42" bestFit="1" customWidth="1"/>
    <col min="6916" max="6921" width="2.875" style="42" customWidth="1"/>
    <col min="6922" max="6927" width="2.625" style="42" customWidth="1"/>
    <col min="6928" max="6931" width="2.875" style="42" customWidth="1"/>
    <col min="6932" max="6937" width="2.625" style="42" customWidth="1"/>
    <col min="6938" max="6946" width="3.125" style="42" customWidth="1"/>
    <col min="6947" max="6949" width="2.625" style="42" customWidth="1"/>
    <col min="6950" max="6951" width="9" style="42" customWidth="1"/>
    <col min="6952" max="7168" width="0" style="42" hidden="1"/>
    <col min="7169" max="7169" width="4.625" style="42" customWidth="1"/>
    <col min="7170" max="7170" width="3.625" style="42" customWidth="1"/>
    <col min="7171" max="7171" width="2.375" style="42" bestFit="1" customWidth="1"/>
    <col min="7172" max="7177" width="2.875" style="42" customWidth="1"/>
    <col min="7178" max="7183" width="2.625" style="42" customWidth="1"/>
    <col min="7184" max="7187" width="2.875" style="42" customWidth="1"/>
    <col min="7188" max="7193" width="2.625" style="42" customWidth="1"/>
    <col min="7194" max="7202" width="3.125" style="42" customWidth="1"/>
    <col min="7203" max="7205" width="2.625" style="42" customWidth="1"/>
    <col min="7206" max="7207" width="9" style="42" customWidth="1"/>
    <col min="7208" max="7424" width="0" style="42" hidden="1"/>
    <col min="7425" max="7425" width="4.625" style="42" customWidth="1"/>
    <col min="7426" max="7426" width="3.625" style="42" customWidth="1"/>
    <col min="7427" max="7427" width="2.375" style="42" bestFit="1" customWidth="1"/>
    <col min="7428" max="7433" width="2.875" style="42" customWidth="1"/>
    <col min="7434" max="7439" width="2.625" style="42" customWidth="1"/>
    <col min="7440" max="7443" width="2.875" style="42" customWidth="1"/>
    <col min="7444" max="7449" width="2.625" style="42" customWidth="1"/>
    <col min="7450" max="7458" width="3.125" style="42" customWidth="1"/>
    <col min="7459" max="7461" width="2.625" style="42" customWidth="1"/>
    <col min="7462" max="7463" width="9" style="42" customWidth="1"/>
    <col min="7464" max="7680" width="0" style="42" hidden="1"/>
    <col min="7681" max="7681" width="4.625" style="42" customWidth="1"/>
    <col min="7682" max="7682" width="3.625" style="42" customWidth="1"/>
    <col min="7683" max="7683" width="2.375" style="42" bestFit="1" customWidth="1"/>
    <col min="7684" max="7689" width="2.875" style="42" customWidth="1"/>
    <col min="7690" max="7695" width="2.625" style="42" customWidth="1"/>
    <col min="7696" max="7699" width="2.875" style="42" customWidth="1"/>
    <col min="7700" max="7705" width="2.625" style="42" customWidth="1"/>
    <col min="7706" max="7714" width="3.125" style="42" customWidth="1"/>
    <col min="7715" max="7717" width="2.625" style="42" customWidth="1"/>
    <col min="7718" max="7719" width="9" style="42" customWidth="1"/>
    <col min="7720" max="7936" width="0" style="42" hidden="1"/>
    <col min="7937" max="7937" width="4.625" style="42" customWidth="1"/>
    <col min="7938" max="7938" width="3.625" style="42" customWidth="1"/>
    <col min="7939" max="7939" width="2.375" style="42" bestFit="1" customWidth="1"/>
    <col min="7940" max="7945" width="2.875" style="42" customWidth="1"/>
    <col min="7946" max="7951" width="2.625" style="42" customWidth="1"/>
    <col min="7952" max="7955" width="2.875" style="42" customWidth="1"/>
    <col min="7956" max="7961" width="2.625" style="42" customWidth="1"/>
    <col min="7962" max="7970" width="3.125" style="42" customWidth="1"/>
    <col min="7971" max="7973" width="2.625" style="42" customWidth="1"/>
    <col min="7974" max="7975" width="9" style="42" customWidth="1"/>
    <col min="7976" max="8192" width="0" style="42" hidden="1"/>
    <col min="8193" max="8193" width="4.625" style="42" customWidth="1"/>
    <col min="8194" max="8194" width="3.625" style="42" customWidth="1"/>
    <col min="8195" max="8195" width="2.375" style="42" bestFit="1" customWidth="1"/>
    <col min="8196" max="8201" width="2.875" style="42" customWidth="1"/>
    <col min="8202" max="8207" width="2.625" style="42" customWidth="1"/>
    <col min="8208" max="8211" width="2.875" style="42" customWidth="1"/>
    <col min="8212" max="8217" width="2.625" style="42" customWidth="1"/>
    <col min="8218" max="8226" width="3.125" style="42" customWidth="1"/>
    <col min="8227" max="8229" width="2.625" style="42" customWidth="1"/>
    <col min="8230" max="8231" width="9" style="42" customWidth="1"/>
    <col min="8232" max="8448" width="0" style="42" hidden="1"/>
    <col min="8449" max="8449" width="4.625" style="42" customWidth="1"/>
    <col min="8450" max="8450" width="3.625" style="42" customWidth="1"/>
    <col min="8451" max="8451" width="2.375" style="42" bestFit="1" customWidth="1"/>
    <col min="8452" max="8457" width="2.875" style="42" customWidth="1"/>
    <col min="8458" max="8463" width="2.625" style="42" customWidth="1"/>
    <col min="8464" max="8467" width="2.875" style="42" customWidth="1"/>
    <col min="8468" max="8473" width="2.625" style="42" customWidth="1"/>
    <col min="8474" max="8482" width="3.125" style="42" customWidth="1"/>
    <col min="8483" max="8485" width="2.625" style="42" customWidth="1"/>
    <col min="8486" max="8487" width="9" style="42" customWidth="1"/>
    <col min="8488" max="8704" width="0" style="42" hidden="1"/>
    <col min="8705" max="8705" width="4.625" style="42" customWidth="1"/>
    <col min="8706" max="8706" width="3.625" style="42" customWidth="1"/>
    <col min="8707" max="8707" width="2.375" style="42" bestFit="1" customWidth="1"/>
    <col min="8708" max="8713" width="2.875" style="42" customWidth="1"/>
    <col min="8714" max="8719" width="2.625" style="42" customWidth="1"/>
    <col min="8720" max="8723" width="2.875" style="42" customWidth="1"/>
    <col min="8724" max="8729" width="2.625" style="42" customWidth="1"/>
    <col min="8730" max="8738" width="3.125" style="42" customWidth="1"/>
    <col min="8739" max="8741" width="2.625" style="42" customWidth="1"/>
    <col min="8742" max="8743" width="9" style="42" customWidth="1"/>
    <col min="8744" max="8960" width="0" style="42" hidden="1"/>
    <col min="8961" max="8961" width="4.625" style="42" customWidth="1"/>
    <col min="8962" max="8962" width="3.625" style="42" customWidth="1"/>
    <col min="8963" max="8963" width="2.375" style="42" bestFit="1" customWidth="1"/>
    <col min="8964" max="8969" width="2.875" style="42" customWidth="1"/>
    <col min="8970" max="8975" width="2.625" style="42" customWidth="1"/>
    <col min="8976" max="8979" width="2.875" style="42" customWidth="1"/>
    <col min="8980" max="8985" width="2.625" style="42" customWidth="1"/>
    <col min="8986" max="8994" width="3.125" style="42" customWidth="1"/>
    <col min="8995" max="8997" width="2.625" style="42" customWidth="1"/>
    <col min="8998" max="8999" width="9" style="42" customWidth="1"/>
    <col min="9000" max="9216" width="0" style="42" hidden="1"/>
    <col min="9217" max="9217" width="4.625" style="42" customWidth="1"/>
    <col min="9218" max="9218" width="3.625" style="42" customWidth="1"/>
    <col min="9219" max="9219" width="2.375" style="42" bestFit="1" customWidth="1"/>
    <col min="9220" max="9225" width="2.875" style="42" customWidth="1"/>
    <col min="9226" max="9231" width="2.625" style="42" customWidth="1"/>
    <col min="9232" max="9235" width="2.875" style="42" customWidth="1"/>
    <col min="9236" max="9241" width="2.625" style="42" customWidth="1"/>
    <col min="9242" max="9250" width="3.125" style="42" customWidth="1"/>
    <col min="9251" max="9253" width="2.625" style="42" customWidth="1"/>
    <col min="9254" max="9255" width="9" style="42" customWidth="1"/>
    <col min="9256" max="9472" width="0" style="42" hidden="1"/>
    <col min="9473" max="9473" width="4.625" style="42" customWidth="1"/>
    <col min="9474" max="9474" width="3.625" style="42" customWidth="1"/>
    <col min="9475" max="9475" width="2.375" style="42" bestFit="1" customWidth="1"/>
    <col min="9476" max="9481" width="2.875" style="42" customWidth="1"/>
    <col min="9482" max="9487" width="2.625" style="42" customWidth="1"/>
    <col min="9488" max="9491" width="2.875" style="42" customWidth="1"/>
    <col min="9492" max="9497" width="2.625" style="42" customWidth="1"/>
    <col min="9498" max="9506" width="3.125" style="42" customWidth="1"/>
    <col min="9507" max="9509" width="2.625" style="42" customWidth="1"/>
    <col min="9510" max="9511" width="9" style="42" customWidth="1"/>
    <col min="9512" max="9728" width="0" style="42" hidden="1"/>
    <col min="9729" max="9729" width="4.625" style="42" customWidth="1"/>
    <col min="9730" max="9730" width="3.625" style="42" customWidth="1"/>
    <col min="9731" max="9731" width="2.375" style="42" bestFit="1" customWidth="1"/>
    <col min="9732" max="9737" width="2.875" style="42" customWidth="1"/>
    <col min="9738" max="9743" width="2.625" style="42" customWidth="1"/>
    <col min="9744" max="9747" width="2.875" style="42" customWidth="1"/>
    <col min="9748" max="9753" width="2.625" style="42" customWidth="1"/>
    <col min="9754" max="9762" width="3.125" style="42" customWidth="1"/>
    <col min="9763" max="9765" width="2.625" style="42" customWidth="1"/>
    <col min="9766" max="9767" width="9" style="42" customWidth="1"/>
    <col min="9768" max="9984" width="0" style="42" hidden="1"/>
    <col min="9985" max="9985" width="4.625" style="42" customWidth="1"/>
    <col min="9986" max="9986" width="3.625" style="42" customWidth="1"/>
    <col min="9987" max="9987" width="2.375" style="42" bestFit="1" customWidth="1"/>
    <col min="9988" max="9993" width="2.875" style="42" customWidth="1"/>
    <col min="9994" max="9999" width="2.625" style="42" customWidth="1"/>
    <col min="10000" max="10003" width="2.875" style="42" customWidth="1"/>
    <col min="10004" max="10009" width="2.625" style="42" customWidth="1"/>
    <col min="10010" max="10018" width="3.125" style="42" customWidth="1"/>
    <col min="10019" max="10021" width="2.625" style="42" customWidth="1"/>
    <col min="10022" max="10023" width="9" style="42" customWidth="1"/>
    <col min="10024" max="10240" width="0" style="42" hidden="1"/>
    <col min="10241" max="10241" width="4.625" style="42" customWidth="1"/>
    <col min="10242" max="10242" width="3.625" style="42" customWidth="1"/>
    <col min="10243" max="10243" width="2.375" style="42" bestFit="1" customWidth="1"/>
    <col min="10244" max="10249" width="2.875" style="42" customWidth="1"/>
    <col min="10250" max="10255" width="2.625" style="42" customWidth="1"/>
    <col min="10256" max="10259" width="2.875" style="42" customWidth="1"/>
    <col min="10260" max="10265" width="2.625" style="42" customWidth="1"/>
    <col min="10266" max="10274" width="3.125" style="42" customWidth="1"/>
    <col min="10275" max="10277" width="2.625" style="42" customWidth="1"/>
    <col min="10278" max="10279" width="9" style="42" customWidth="1"/>
    <col min="10280" max="10496" width="0" style="42" hidden="1"/>
    <col min="10497" max="10497" width="4.625" style="42" customWidth="1"/>
    <col min="10498" max="10498" width="3.625" style="42" customWidth="1"/>
    <col min="10499" max="10499" width="2.375" style="42" bestFit="1" customWidth="1"/>
    <col min="10500" max="10505" width="2.875" style="42" customWidth="1"/>
    <col min="10506" max="10511" width="2.625" style="42" customWidth="1"/>
    <col min="10512" max="10515" width="2.875" style="42" customWidth="1"/>
    <col min="10516" max="10521" width="2.625" style="42" customWidth="1"/>
    <col min="10522" max="10530" width="3.125" style="42" customWidth="1"/>
    <col min="10531" max="10533" width="2.625" style="42" customWidth="1"/>
    <col min="10534" max="10535" width="9" style="42" customWidth="1"/>
    <col min="10536" max="10752" width="0" style="42" hidden="1"/>
    <col min="10753" max="10753" width="4.625" style="42" customWidth="1"/>
    <col min="10754" max="10754" width="3.625" style="42" customWidth="1"/>
    <col min="10755" max="10755" width="2.375" style="42" bestFit="1" customWidth="1"/>
    <col min="10756" max="10761" width="2.875" style="42" customWidth="1"/>
    <col min="10762" max="10767" width="2.625" style="42" customWidth="1"/>
    <col min="10768" max="10771" width="2.875" style="42" customWidth="1"/>
    <col min="10772" max="10777" width="2.625" style="42" customWidth="1"/>
    <col min="10778" max="10786" width="3.125" style="42" customWidth="1"/>
    <col min="10787" max="10789" width="2.625" style="42" customWidth="1"/>
    <col min="10790" max="10791" width="9" style="42" customWidth="1"/>
    <col min="10792" max="11008" width="0" style="42" hidden="1"/>
    <col min="11009" max="11009" width="4.625" style="42" customWidth="1"/>
    <col min="11010" max="11010" width="3.625" style="42" customWidth="1"/>
    <col min="11011" max="11011" width="2.375" style="42" bestFit="1" customWidth="1"/>
    <col min="11012" max="11017" width="2.875" style="42" customWidth="1"/>
    <col min="11018" max="11023" width="2.625" style="42" customWidth="1"/>
    <col min="11024" max="11027" width="2.875" style="42" customWidth="1"/>
    <col min="11028" max="11033" width="2.625" style="42" customWidth="1"/>
    <col min="11034" max="11042" width="3.125" style="42" customWidth="1"/>
    <col min="11043" max="11045" width="2.625" style="42" customWidth="1"/>
    <col min="11046" max="11047" width="9" style="42" customWidth="1"/>
    <col min="11048" max="11264" width="0" style="42" hidden="1"/>
    <col min="11265" max="11265" width="4.625" style="42" customWidth="1"/>
    <col min="11266" max="11266" width="3.625" style="42" customWidth="1"/>
    <col min="11267" max="11267" width="2.375" style="42" bestFit="1" customWidth="1"/>
    <col min="11268" max="11273" width="2.875" style="42" customWidth="1"/>
    <col min="11274" max="11279" width="2.625" style="42" customWidth="1"/>
    <col min="11280" max="11283" width="2.875" style="42" customWidth="1"/>
    <col min="11284" max="11289" width="2.625" style="42" customWidth="1"/>
    <col min="11290" max="11298" width="3.125" style="42" customWidth="1"/>
    <col min="11299" max="11301" width="2.625" style="42" customWidth="1"/>
    <col min="11302" max="11303" width="9" style="42" customWidth="1"/>
    <col min="11304" max="11520" width="0" style="42" hidden="1"/>
    <col min="11521" max="11521" width="4.625" style="42" customWidth="1"/>
    <col min="11522" max="11522" width="3.625" style="42" customWidth="1"/>
    <col min="11523" max="11523" width="2.375" style="42" bestFit="1" customWidth="1"/>
    <col min="11524" max="11529" width="2.875" style="42" customWidth="1"/>
    <col min="11530" max="11535" width="2.625" style="42" customWidth="1"/>
    <col min="11536" max="11539" width="2.875" style="42" customWidth="1"/>
    <col min="11540" max="11545" width="2.625" style="42" customWidth="1"/>
    <col min="11546" max="11554" width="3.125" style="42" customWidth="1"/>
    <col min="11555" max="11557" width="2.625" style="42" customWidth="1"/>
    <col min="11558" max="11559" width="9" style="42" customWidth="1"/>
    <col min="11560" max="11776" width="0" style="42" hidden="1"/>
    <col min="11777" max="11777" width="4.625" style="42" customWidth="1"/>
    <col min="11778" max="11778" width="3.625" style="42" customWidth="1"/>
    <col min="11779" max="11779" width="2.375" style="42" bestFit="1" customWidth="1"/>
    <col min="11780" max="11785" width="2.875" style="42" customWidth="1"/>
    <col min="11786" max="11791" width="2.625" style="42" customWidth="1"/>
    <col min="11792" max="11795" width="2.875" style="42" customWidth="1"/>
    <col min="11796" max="11801" width="2.625" style="42" customWidth="1"/>
    <col min="11802" max="11810" width="3.125" style="42" customWidth="1"/>
    <col min="11811" max="11813" width="2.625" style="42" customWidth="1"/>
    <col min="11814" max="11815" width="9" style="42" customWidth="1"/>
    <col min="11816" max="12032" width="0" style="42" hidden="1"/>
    <col min="12033" max="12033" width="4.625" style="42" customWidth="1"/>
    <col min="12034" max="12034" width="3.625" style="42" customWidth="1"/>
    <col min="12035" max="12035" width="2.375" style="42" bestFit="1" customWidth="1"/>
    <col min="12036" max="12041" width="2.875" style="42" customWidth="1"/>
    <col min="12042" max="12047" width="2.625" style="42" customWidth="1"/>
    <col min="12048" max="12051" width="2.875" style="42" customWidth="1"/>
    <col min="12052" max="12057" width="2.625" style="42" customWidth="1"/>
    <col min="12058" max="12066" width="3.125" style="42" customWidth="1"/>
    <col min="12067" max="12069" width="2.625" style="42" customWidth="1"/>
    <col min="12070" max="12071" width="9" style="42" customWidth="1"/>
    <col min="12072" max="12288" width="0" style="42" hidden="1"/>
    <col min="12289" max="12289" width="4.625" style="42" customWidth="1"/>
    <col min="12290" max="12290" width="3.625" style="42" customWidth="1"/>
    <col min="12291" max="12291" width="2.375" style="42" bestFit="1" customWidth="1"/>
    <col min="12292" max="12297" width="2.875" style="42" customWidth="1"/>
    <col min="12298" max="12303" width="2.625" style="42" customWidth="1"/>
    <col min="12304" max="12307" width="2.875" style="42" customWidth="1"/>
    <col min="12308" max="12313" width="2.625" style="42" customWidth="1"/>
    <col min="12314" max="12322" width="3.125" style="42" customWidth="1"/>
    <col min="12323" max="12325" width="2.625" style="42" customWidth="1"/>
    <col min="12326" max="12327" width="9" style="42" customWidth="1"/>
    <col min="12328" max="12544" width="0" style="42" hidden="1"/>
    <col min="12545" max="12545" width="4.625" style="42" customWidth="1"/>
    <col min="12546" max="12546" width="3.625" style="42" customWidth="1"/>
    <col min="12547" max="12547" width="2.375" style="42" bestFit="1" customWidth="1"/>
    <col min="12548" max="12553" width="2.875" style="42" customWidth="1"/>
    <col min="12554" max="12559" width="2.625" style="42" customWidth="1"/>
    <col min="12560" max="12563" width="2.875" style="42" customWidth="1"/>
    <col min="12564" max="12569" width="2.625" style="42" customWidth="1"/>
    <col min="12570" max="12578" width="3.125" style="42" customWidth="1"/>
    <col min="12579" max="12581" width="2.625" style="42" customWidth="1"/>
    <col min="12582" max="12583" width="9" style="42" customWidth="1"/>
    <col min="12584" max="12800" width="0" style="42" hidden="1"/>
    <col min="12801" max="12801" width="4.625" style="42" customWidth="1"/>
    <col min="12802" max="12802" width="3.625" style="42" customWidth="1"/>
    <col min="12803" max="12803" width="2.375" style="42" bestFit="1" customWidth="1"/>
    <col min="12804" max="12809" width="2.875" style="42" customWidth="1"/>
    <col min="12810" max="12815" width="2.625" style="42" customWidth="1"/>
    <col min="12816" max="12819" width="2.875" style="42" customWidth="1"/>
    <col min="12820" max="12825" width="2.625" style="42" customWidth="1"/>
    <col min="12826" max="12834" width="3.125" style="42" customWidth="1"/>
    <col min="12835" max="12837" width="2.625" style="42" customWidth="1"/>
    <col min="12838" max="12839" width="9" style="42" customWidth="1"/>
    <col min="12840" max="13056" width="0" style="42" hidden="1"/>
    <col min="13057" max="13057" width="4.625" style="42" customWidth="1"/>
    <col min="13058" max="13058" width="3.625" style="42" customWidth="1"/>
    <col min="13059" max="13059" width="2.375" style="42" bestFit="1" customWidth="1"/>
    <col min="13060" max="13065" width="2.875" style="42" customWidth="1"/>
    <col min="13066" max="13071" width="2.625" style="42" customWidth="1"/>
    <col min="13072" max="13075" width="2.875" style="42" customWidth="1"/>
    <col min="13076" max="13081" width="2.625" style="42" customWidth="1"/>
    <col min="13082" max="13090" width="3.125" style="42" customWidth="1"/>
    <col min="13091" max="13093" width="2.625" style="42" customWidth="1"/>
    <col min="13094" max="13095" width="9" style="42" customWidth="1"/>
    <col min="13096" max="13312" width="0" style="42" hidden="1"/>
    <col min="13313" max="13313" width="4.625" style="42" customWidth="1"/>
    <col min="13314" max="13314" width="3.625" style="42" customWidth="1"/>
    <col min="13315" max="13315" width="2.375" style="42" bestFit="1" customWidth="1"/>
    <col min="13316" max="13321" width="2.875" style="42" customWidth="1"/>
    <col min="13322" max="13327" width="2.625" style="42" customWidth="1"/>
    <col min="13328" max="13331" width="2.875" style="42" customWidth="1"/>
    <col min="13332" max="13337" width="2.625" style="42" customWidth="1"/>
    <col min="13338" max="13346" width="3.125" style="42" customWidth="1"/>
    <col min="13347" max="13349" width="2.625" style="42" customWidth="1"/>
    <col min="13350" max="13351" width="9" style="42" customWidth="1"/>
    <col min="13352" max="13568" width="0" style="42" hidden="1"/>
    <col min="13569" max="13569" width="4.625" style="42" customWidth="1"/>
    <col min="13570" max="13570" width="3.625" style="42" customWidth="1"/>
    <col min="13571" max="13571" width="2.375" style="42" bestFit="1" customWidth="1"/>
    <col min="13572" max="13577" width="2.875" style="42" customWidth="1"/>
    <col min="13578" max="13583" width="2.625" style="42" customWidth="1"/>
    <col min="13584" max="13587" width="2.875" style="42" customWidth="1"/>
    <col min="13588" max="13593" width="2.625" style="42" customWidth="1"/>
    <col min="13594" max="13602" width="3.125" style="42" customWidth="1"/>
    <col min="13603" max="13605" width="2.625" style="42" customWidth="1"/>
    <col min="13606" max="13607" width="9" style="42" customWidth="1"/>
    <col min="13608" max="13824" width="0" style="42" hidden="1"/>
    <col min="13825" max="13825" width="4.625" style="42" customWidth="1"/>
    <col min="13826" max="13826" width="3.625" style="42" customWidth="1"/>
    <col min="13827" max="13827" width="2.375" style="42" bestFit="1" customWidth="1"/>
    <col min="13828" max="13833" width="2.875" style="42" customWidth="1"/>
    <col min="13834" max="13839" width="2.625" style="42" customWidth="1"/>
    <col min="13840" max="13843" width="2.875" style="42" customWidth="1"/>
    <col min="13844" max="13849" width="2.625" style="42" customWidth="1"/>
    <col min="13850" max="13858" width="3.125" style="42" customWidth="1"/>
    <col min="13859" max="13861" width="2.625" style="42" customWidth="1"/>
    <col min="13862" max="13863" width="9" style="42" customWidth="1"/>
    <col min="13864" max="14080" width="0" style="42" hidden="1"/>
    <col min="14081" max="14081" width="4.625" style="42" customWidth="1"/>
    <col min="14082" max="14082" width="3.625" style="42" customWidth="1"/>
    <col min="14083" max="14083" width="2.375" style="42" bestFit="1" customWidth="1"/>
    <col min="14084" max="14089" width="2.875" style="42" customWidth="1"/>
    <col min="14090" max="14095" width="2.625" style="42" customWidth="1"/>
    <col min="14096" max="14099" width="2.875" style="42" customWidth="1"/>
    <col min="14100" max="14105" width="2.625" style="42" customWidth="1"/>
    <col min="14106" max="14114" width="3.125" style="42" customWidth="1"/>
    <col min="14115" max="14117" width="2.625" style="42" customWidth="1"/>
    <col min="14118" max="14119" width="9" style="42" customWidth="1"/>
    <col min="14120" max="14336" width="0" style="42" hidden="1"/>
    <col min="14337" max="14337" width="4.625" style="42" customWidth="1"/>
    <col min="14338" max="14338" width="3.625" style="42" customWidth="1"/>
    <col min="14339" max="14339" width="2.375" style="42" bestFit="1" customWidth="1"/>
    <col min="14340" max="14345" width="2.875" style="42" customWidth="1"/>
    <col min="14346" max="14351" width="2.625" style="42" customWidth="1"/>
    <col min="14352" max="14355" width="2.875" style="42" customWidth="1"/>
    <col min="14356" max="14361" width="2.625" style="42" customWidth="1"/>
    <col min="14362" max="14370" width="3.125" style="42" customWidth="1"/>
    <col min="14371" max="14373" width="2.625" style="42" customWidth="1"/>
    <col min="14374" max="14375" width="9" style="42" customWidth="1"/>
    <col min="14376" max="14592" width="0" style="42" hidden="1"/>
    <col min="14593" max="14593" width="4.625" style="42" customWidth="1"/>
    <col min="14594" max="14594" width="3.625" style="42" customWidth="1"/>
    <col min="14595" max="14595" width="2.375" style="42" bestFit="1" customWidth="1"/>
    <col min="14596" max="14601" width="2.875" style="42" customWidth="1"/>
    <col min="14602" max="14607" width="2.625" style="42" customWidth="1"/>
    <col min="14608" max="14611" width="2.875" style="42" customWidth="1"/>
    <col min="14612" max="14617" width="2.625" style="42" customWidth="1"/>
    <col min="14618" max="14626" width="3.125" style="42" customWidth="1"/>
    <col min="14627" max="14629" width="2.625" style="42" customWidth="1"/>
    <col min="14630" max="14631" width="9" style="42" customWidth="1"/>
    <col min="14632" max="14848" width="0" style="42" hidden="1"/>
    <col min="14849" max="14849" width="4.625" style="42" customWidth="1"/>
    <col min="14850" max="14850" width="3.625" style="42" customWidth="1"/>
    <col min="14851" max="14851" width="2.375" style="42" bestFit="1" customWidth="1"/>
    <col min="14852" max="14857" width="2.875" style="42" customWidth="1"/>
    <col min="14858" max="14863" width="2.625" style="42" customWidth="1"/>
    <col min="14864" max="14867" width="2.875" style="42" customWidth="1"/>
    <col min="14868" max="14873" width="2.625" style="42" customWidth="1"/>
    <col min="14874" max="14882" width="3.125" style="42" customWidth="1"/>
    <col min="14883" max="14885" width="2.625" style="42" customWidth="1"/>
    <col min="14886" max="14887" width="9" style="42" customWidth="1"/>
    <col min="14888" max="15104" width="0" style="42" hidden="1"/>
    <col min="15105" max="15105" width="4.625" style="42" customWidth="1"/>
    <col min="15106" max="15106" width="3.625" style="42" customWidth="1"/>
    <col min="15107" max="15107" width="2.375" style="42" bestFit="1" customWidth="1"/>
    <col min="15108" max="15113" width="2.875" style="42" customWidth="1"/>
    <col min="15114" max="15119" width="2.625" style="42" customWidth="1"/>
    <col min="15120" max="15123" width="2.875" style="42" customWidth="1"/>
    <col min="15124" max="15129" width="2.625" style="42" customWidth="1"/>
    <col min="15130" max="15138" width="3.125" style="42" customWidth="1"/>
    <col min="15139" max="15141" width="2.625" style="42" customWidth="1"/>
    <col min="15142" max="15143" width="9" style="42" customWidth="1"/>
    <col min="15144" max="15360" width="0" style="42" hidden="1"/>
    <col min="15361" max="15361" width="4.625" style="42" customWidth="1"/>
    <col min="15362" max="15362" width="3.625" style="42" customWidth="1"/>
    <col min="15363" max="15363" width="2.375" style="42" bestFit="1" customWidth="1"/>
    <col min="15364" max="15369" width="2.875" style="42" customWidth="1"/>
    <col min="15370" max="15375" width="2.625" style="42" customWidth="1"/>
    <col min="15376" max="15379" width="2.875" style="42" customWidth="1"/>
    <col min="15380" max="15385" width="2.625" style="42" customWidth="1"/>
    <col min="15386" max="15394" width="3.125" style="42" customWidth="1"/>
    <col min="15395" max="15397" width="2.625" style="42" customWidth="1"/>
    <col min="15398" max="15399" width="9" style="42" customWidth="1"/>
    <col min="15400" max="15616" width="0" style="42" hidden="1"/>
    <col min="15617" max="15617" width="4.625" style="42" customWidth="1"/>
    <col min="15618" max="15618" width="3.625" style="42" customWidth="1"/>
    <col min="15619" max="15619" width="2.375" style="42" bestFit="1" customWidth="1"/>
    <col min="15620" max="15625" width="2.875" style="42" customWidth="1"/>
    <col min="15626" max="15631" width="2.625" style="42" customWidth="1"/>
    <col min="15632" max="15635" width="2.875" style="42" customWidth="1"/>
    <col min="15636" max="15641" width="2.625" style="42" customWidth="1"/>
    <col min="15642" max="15650" width="3.125" style="42" customWidth="1"/>
    <col min="15651" max="15653" width="2.625" style="42" customWidth="1"/>
    <col min="15654" max="15655" width="9" style="42" customWidth="1"/>
    <col min="15656" max="15872" width="0" style="42" hidden="1"/>
    <col min="15873" max="15873" width="4.625" style="42" customWidth="1"/>
    <col min="15874" max="15874" width="3.625" style="42" customWidth="1"/>
    <col min="15875" max="15875" width="2.375" style="42" bestFit="1" customWidth="1"/>
    <col min="15876" max="15881" width="2.875" style="42" customWidth="1"/>
    <col min="15882" max="15887" width="2.625" style="42" customWidth="1"/>
    <col min="15888" max="15891" width="2.875" style="42" customWidth="1"/>
    <col min="15892" max="15897" width="2.625" style="42" customWidth="1"/>
    <col min="15898" max="15906" width="3.125" style="42" customWidth="1"/>
    <col min="15907" max="15909" width="2.625" style="42" customWidth="1"/>
    <col min="15910" max="15911" width="9" style="42" customWidth="1"/>
    <col min="15912" max="16128" width="0" style="42" hidden="1"/>
    <col min="16129" max="16129" width="4.625" style="42" customWidth="1"/>
    <col min="16130" max="16130" width="3.625" style="42" customWidth="1"/>
    <col min="16131" max="16131" width="2.375" style="42" bestFit="1" customWidth="1"/>
    <col min="16132" max="16137" width="2.875" style="42" customWidth="1"/>
    <col min="16138" max="16143" width="2.625" style="42" customWidth="1"/>
    <col min="16144" max="16147" width="2.875" style="42" customWidth="1"/>
    <col min="16148" max="16153" width="2.625" style="42" customWidth="1"/>
    <col min="16154" max="16162" width="3.125" style="42" customWidth="1"/>
    <col min="16163" max="16165" width="2.625" style="42" customWidth="1"/>
    <col min="16166" max="16167" width="9" style="42" customWidth="1"/>
    <col min="16168" max="16384" width="0" style="42" hidden="1"/>
  </cols>
  <sheetData>
    <row r="1" spans="1:31" s="699" customFormat="1" ht="17.25">
      <c r="A1" s="698" t="s">
        <v>901</v>
      </c>
    </row>
    <row r="2" spans="1:31" s="699" customFormat="1" ht="8.1" customHeight="1">
      <c r="A2" s="698"/>
    </row>
    <row r="3" spans="1:31" s="464" customFormat="1" ht="20.100000000000001" customHeight="1" thickBot="1">
      <c r="A3" s="700" t="s">
        <v>239</v>
      </c>
      <c r="B3" s="464" t="s">
        <v>902</v>
      </c>
      <c r="U3" s="587"/>
      <c r="V3" s="587"/>
      <c r="W3" s="587" t="s">
        <v>1342</v>
      </c>
      <c r="X3" s="587"/>
      <c r="Y3" s="587"/>
      <c r="Z3" s="587"/>
      <c r="AA3" s="587"/>
    </row>
    <row r="4" spans="1:31" s="703" customFormat="1" ht="27" customHeight="1" thickBot="1">
      <c r="A4" s="701"/>
      <c r="B4" s="444" t="s">
        <v>903</v>
      </c>
      <c r="C4" s="445"/>
      <c r="D4" s="445"/>
      <c r="E4" s="1670" t="s">
        <v>46</v>
      </c>
      <c r="F4" s="1671"/>
      <c r="G4" s="1672" t="s">
        <v>311</v>
      </c>
      <c r="H4" s="1672"/>
      <c r="I4" s="1672"/>
      <c r="J4" s="1670" t="s">
        <v>904</v>
      </c>
      <c r="K4" s="1673"/>
      <c r="L4" s="1673"/>
      <c r="M4" s="1673"/>
      <c r="N4" s="1673"/>
      <c r="O4" s="1673"/>
      <c r="P4" s="1673"/>
      <c r="Q4" s="1673"/>
      <c r="R4" s="1673"/>
      <c r="S4" s="1673"/>
      <c r="T4" s="1673"/>
      <c r="U4" s="1673"/>
      <c r="V4" s="1673"/>
      <c r="W4" s="1674"/>
      <c r="X4" s="445" t="s">
        <v>905</v>
      </c>
      <c r="Y4" s="445"/>
      <c r="Z4" s="445"/>
      <c r="AA4" s="446"/>
      <c r="AB4" s="1670" t="s">
        <v>906</v>
      </c>
      <c r="AC4" s="1675"/>
      <c r="AD4" s="702"/>
      <c r="AE4" s="702"/>
    </row>
    <row r="5" spans="1:31" s="683" customFormat="1" ht="18" customHeight="1">
      <c r="A5" s="684"/>
      <c r="B5" s="1676" t="s">
        <v>907</v>
      </c>
      <c r="C5" s="1677"/>
      <c r="D5" s="1677"/>
      <c r="E5" s="1677" t="s">
        <v>908</v>
      </c>
      <c r="F5" s="1677"/>
      <c r="G5" s="1682"/>
      <c r="H5" s="1682"/>
      <c r="I5" s="1682"/>
      <c r="J5" s="1684">
        <v>3.3</v>
      </c>
      <c r="K5" s="1685"/>
      <c r="L5" s="1685"/>
      <c r="M5" s="1369" t="s">
        <v>909</v>
      </c>
      <c r="N5" s="1685"/>
      <c r="O5" s="1688"/>
      <c r="P5" s="1689"/>
      <c r="Q5" s="1689"/>
      <c r="R5" s="1369" t="s">
        <v>910</v>
      </c>
      <c r="S5" s="1685"/>
      <c r="T5" s="1369">
        <f>O5*3.3</f>
        <v>0</v>
      </c>
      <c r="U5" s="1691"/>
      <c r="V5" s="1691"/>
      <c r="W5" s="1693" t="s">
        <v>911</v>
      </c>
      <c r="X5" s="1695"/>
      <c r="Y5" s="1696"/>
      <c r="Z5" s="1696"/>
      <c r="AA5" s="704" t="s">
        <v>912</v>
      </c>
      <c r="AB5" s="1699" t="str">
        <f>IF(AND(X5&lt;&gt;"",X5&gt;=T5),"適",IF(AND(X5&lt;&gt;"",X5&lt;T5),"否",""))</f>
        <v/>
      </c>
      <c r="AC5" s="1700"/>
      <c r="AD5" s="705"/>
      <c r="AE5" s="706"/>
    </row>
    <row r="6" spans="1:31" s="683" customFormat="1" ht="18" customHeight="1">
      <c r="A6" s="684"/>
      <c r="B6" s="1678"/>
      <c r="C6" s="1679"/>
      <c r="D6" s="1679"/>
      <c r="E6" s="1679"/>
      <c r="F6" s="1679"/>
      <c r="G6" s="1683"/>
      <c r="H6" s="1683"/>
      <c r="I6" s="1683"/>
      <c r="J6" s="1686"/>
      <c r="K6" s="1687"/>
      <c r="L6" s="1687"/>
      <c r="M6" s="1687"/>
      <c r="N6" s="1687"/>
      <c r="O6" s="1690"/>
      <c r="P6" s="1690"/>
      <c r="Q6" s="1690"/>
      <c r="R6" s="1687"/>
      <c r="S6" s="1687"/>
      <c r="T6" s="1692"/>
      <c r="U6" s="1692"/>
      <c r="V6" s="1692"/>
      <c r="W6" s="1694"/>
      <c r="X6" s="1697"/>
      <c r="Y6" s="1698"/>
      <c r="Z6" s="1698"/>
      <c r="AA6" s="687" t="s">
        <v>911</v>
      </c>
      <c r="AB6" s="1701"/>
      <c r="AC6" s="1702"/>
      <c r="AD6" s="705"/>
      <c r="AE6" s="706"/>
    </row>
    <row r="7" spans="1:31" s="683" customFormat="1" ht="18" customHeight="1">
      <c r="A7" s="684"/>
      <c r="B7" s="1678"/>
      <c r="C7" s="1679"/>
      <c r="D7" s="1679"/>
      <c r="E7" s="1679"/>
      <c r="F7" s="1679"/>
      <c r="G7" s="1683"/>
      <c r="H7" s="1683"/>
      <c r="I7" s="1683"/>
      <c r="J7" s="1703">
        <v>3.3</v>
      </c>
      <c r="K7" s="1704"/>
      <c r="L7" s="1704"/>
      <c r="M7" s="1705" t="s">
        <v>909</v>
      </c>
      <c r="N7" s="1704"/>
      <c r="O7" s="1706"/>
      <c r="P7" s="1707"/>
      <c r="Q7" s="1707"/>
      <c r="R7" s="1705" t="s">
        <v>910</v>
      </c>
      <c r="S7" s="1704"/>
      <c r="T7" s="1705">
        <f>O7*3.3</f>
        <v>0</v>
      </c>
      <c r="U7" s="1708"/>
      <c r="V7" s="1708"/>
      <c r="W7" s="1709" t="s">
        <v>911</v>
      </c>
      <c r="X7" s="1710"/>
      <c r="Y7" s="1711"/>
      <c r="Z7" s="1711"/>
      <c r="AA7" s="686" t="s">
        <v>912</v>
      </c>
      <c r="AB7" s="1699" t="str">
        <f t="shared" ref="AB7" si="0">IF(AND(X7&lt;&gt;"",X7&gt;=T7),"適",IF(AND(X7&lt;&gt;"",X7&lt;T7),"否",""))</f>
        <v/>
      </c>
      <c r="AC7" s="1700"/>
      <c r="AD7" s="705"/>
      <c r="AE7" s="706"/>
    </row>
    <row r="8" spans="1:31" s="683" customFormat="1" ht="18" customHeight="1">
      <c r="A8" s="684"/>
      <c r="B8" s="1678"/>
      <c r="C8" s="1679"/>
      <c r="D8" s="1679"/>
      <c r="E8" s="1679"/>
      <c r="F8" s="1679"/>
      <c r="G8" s="1683"/>
      <c r="H8" s="1683"/>
      <c r="I8" s="1683"/>
      <c r="J8" s="1686"/>
      <c r="K8" s="1687"/>
      <c r="L8" s="1687"/>
      <c r="M8" s="1687"/>
      <c r="N8" s="1687"/>
      <c r="O8" s="1690"/>
      <c r="P8" s="1690"/>
      <c r="Q8" s="1690"/>
      <c r="R8" s="1687"/>
      <c r="S8" s="1687"/>
      <c r="T8" s="1692"/>
      <c r="U8" s="1692"/>
      <c r="V8" s="1692"/>
      <c r="W8" s="1694"/>
      <c r="X8" s="1697"/>
      <c r="Y8" s="1698"/>
      <c r="Z8" s="1698"/>
      <c r="AA8" s="687" t="s">
        <v>911</v>
      </c>
      <c r="AB8" s="1701"/>
      <c r="AC8" s="1702"/>
      <c r="AD8" s="705"/>
      <c r="AE8" s="706"/>
    </row>
    <row r="9" spans="1:31" s="683" customFormat="1" ht="18" customHeight="1">
      <c r="A9" s="684"/>
      <c r="B9" s="1678"/>
      <c r="C9" s="1679"/>
      <c r="D9" s="1679"/>
      <c r="E9" s="1679"/>
      <c r="F9" s="1679"/>
      <c r="G9" s="1683"/>
      <c r="H9" s="1683"/>
      <c r="I9" s="1683"/>
      <c r="J9" s="1703">
        <v>3.3</v>
      </c>
      <c r="K9" s="1704"/>
      <c r="L9" s="1704"/>
      <c r="M9" s="1705" t="s">
        <v>909</v>
      </c>
      <c r="N9" s="1704"/>
      <c r="O9" s="1706"/>
      <c r="P9" s="1707"/>
      <c r="Q9" s="1707"/>
      <c r="R9" s="1705" t="s">
        <v>910</v>
      </c>
      <c r="S9" s="1704"/>
      <c r="T9" s="1705">
        <f>O9*3.3</f>
        <v>0</v>
      </c>
      <c r="U9" s="1708"/>
      <c r="V9" s="1708"/>
      <c r="W9" s="1709" t="s">
        <v>911</v>
      </c>
      <c r="X9" s="1710"/>
      <c r="Y9" s="1711"/>
      <c r="Z9" s="1711"/>
      <c r="AA9" s="686" t="s">
        <v>912</v>
      </c>
      <c r="AB9" s="1699" t="str">
        <f t="shared" ref="AB9" si="1">IF(AND(X9&lt;&gt;"",X9&gt;=T9),"適",IF(AND(X9&lt;&gt;"",X9&lt;T9),"否",""))</f>
        <v/>
      </c>
      <c r="AC9" s="1700"/>
      <c r="AD9" s="705"/>
      <c r="AE9" s="706"/>
    </row>
    <row r="10" spans="1:31" s="683" customFormat="1" ht="18" customHeight="1">
      <c r="A10" s="684"/>
      <c r="B10" s="1678"/>
      <c r="C10" s="1679"/>
      <c r="D10" s="1679"/>
      <c r="E10" s="1679"/>
      <c r="F10" s="1679"/>
      <c r="G10" s="1683"/>
      <c r="H10" s="1683"/>
      <c r="I10" s="1683"/>
      <c r="J10" s="1686"/>
      <c r="K10" s="1687"/>
      <c r="L10" s="1687"/>
      <c r="M10" s="1687"/>
      <c r="N10" s="1687"/>
      <c r="O10" s="1690"/>
      <c r="P10" s="1690"/>
      <c r="Q10" s="1690"/>
      <c r="R10" s="1687"/>
      <c r="S10" s="1687"/>
      <c r="T10" s="1692"/>
      <c r="U10" s="1692"/>
      <c r="V10" s="1692"/>
      <c r="W10" s="1694"/>
      <c r="X10" s="1697"/>
      <c r="Y10" s="1698"/>
      <c r="Z10" s="1698"/>
      <c r="AA10" s="687" t="s">
        <v>911</v>
      </c>
      <c r="AB10" s="1701"/>
      <c r="AC10" s="1702"/>
      <c r="AD10" s="705"/>
      <c r="AE10" s="706"/>
    </row>
    <row r="11" spans="1:31" s="683" customFormat="1" ht="18" customHeight="1">
      <c r="A11" s="684"/>
      <c r="B11" s="1678"/>
      <c r="C11" s="1679"/>
      <c r="D11" s="1679"/>
      <c r="E11" s="1679"/>
      <c r="F11" s="1679"/>
      <c r="G11" s="1683"/>
      <c r="H11" s="1683"/>
      <c r="I11" s="1683"/>
      <c r="J11" s="1703">
        <v>3.3</v>
      </c>
      <c r="K11" s="1704"/>
      <c r="L11" s="1704"/>
      <c r="M11" s="1705" t="s">
        <v>909</v>
      </c>
      <c r="N11" s="1704"/>
      <c r="O11" s="1706"/>
      <c r="P11" s="1707"/>
      <c r="Q11" s="1707"/>
      <c r="R11" s="1705" t="s">
        <v>910</v>
      </c>
      <c r="S11" s="1704"/>
      <c r="T11" s="1705">
        <f>O11*3.3</f>
        <v>0</v>
      </c>
      <c r="U11" s="1708"/>
      <c r="V11" s="1708"/>
      <c r="W11" s="1709" t="s">
        <v>911</v>
      </c>
      <c r="X11" s="1710"/>
      <c r="Y11" s="1711"/>
      <c r="Z11" s="1711"/>
      <c r="AA11" s="686" t="s">
        <v>912</v>
      </c>
      <c r="AB11" s="1699" t="str">
        <f>IF(AND(X11&lt;&gt;"",X11&gt;=T11),"適",IF(AND(X11&lt;&gt;"",X11&lt;T11),"否",""))</f>
        <v/>
      </c>
      <c r="AC11" s="1700"/>
      <c r="AD11" s="705"/>
      <c r="AE11" s="706"/>
    </row>
    <row r="12" spans="1:31" s="683" customFormat="1" ht="18" customHeight="1">
      <c r="A12" s="684"/>
      <c r="B12" s="1678"/>
      <c r="C12" s="1679"/>
      <c r="D12" s="1679"/>
      <c r="E12" s="1679"/>
      <c r="F12" s="1679"/>
      <c r="G12" s="1683"/>
      <c r="H12" s="1683"/>
      <c r="I12" s="1683"/>
      <c r="J12" s="1686"/>
      <c r="K12" s="1687"/>
      <c r="L12" s="1687"/>
      <c r="M12" s="1687"/>
      <c r="N12" s="1687"/>
      <c r="O12" s="1690"/>
      <c r="P12" s="1690"/>
      <c r="Q12" s="1690"/>
      <c r="R12" s="1687"/>
      <c r="S12" s="1687"/>
      <c r="T12" s="1692"/>
      <c r="U12" s="1692"/>
      <c r="V12" s="1692"/>
      <c r="W12" s="1694"/>
      <c r="X12" s="1697"/>
      <c r="Y12" s="1698"/>
      <c r="Z12" s="1698"/>
      <c r="AA12" s="687" t="s">
        <v>911</v>
      </c>
      <c r="AB12" s="1701"/>
      <c r="AC12" s="1702"/>
      <c r="AD12" s="705"/>
      <c r="AE12" s="706"/>
    </row>
    <row r="13" spans="1:31" s="683" customFormat="1" ht="18" customHeight="1">
      <c r="A13" s="684"/>
      <c r="B13" s="1678"/>
      <c r="C13" s="1679"/>
      <c r="D13" s="1679"/>
      <c r="E13" s="1679"/>
      <c r="F13" s="1679"/>
      <c r="G13" s="1683"/>
      <c r="H13" s="1683"/>
      <c r="I13" s="1683"/>
      <c r="J13" s="1703">
        <v>3.3</v>
      </c>
      <c r="K13" s="1704"/>
      <c r="L13" s="1704"/>
      <c r="M13" s="1705" t="s">
        <v>909</v>
      </c>
      <c r="N13" s="1704"/>
      <c r="O13" s="1706"/>
      <c r="P13" s="1707"/>
      <c r="Q13" s="1707"/>
      <c r="R13" s="1705" t="s">
        <v>910</v>
      </c>
      <c r="S13" s="1704"/>
      <c r="T13" s="1705">
        <f>O13*3.3</f>
        <v>0</v>
      </c>
      <c r="U13" s="1708"/>
      <c r="V13" s="1708"/>
      <c r="W13" s="1709" t="s">
        <v>911</v>
      </c>
      <c r="X13" s="1710"/>
      <c r="Y13" s="1711"/>
      <c r="Z13" s="1711"/>
      <c r="AA13" s="686" t="s">
        <v>912</v>
      </c>
      <c r="AB13" s="1699" t="str">
        <f t="shared" ref="AB13" si="2">IF(AND(X13&lt;&gt;"",X13&gt;=T13),"適",IF(AND(X13&lt;&gt;"",X13&lt;T13),"否",""))</f>
        <v/>
      </c>
      <c r="AC13" s="1700"/>
      <c r="AD13" s="705"/>
      <c r="AE13" s="706"/>
    </row>
    <row r="14" spans="1:31" s="683" customFormat="1" ht="18" customHeight="1">
      <c r="A14" s="684"/>
      <c r="B14" s="1678"/>
      <c r="C14" s="1679"/>
      <c r="D14" s="1679"/>
      <c r="E14" s="1679"/>
      <c r="F14" s="1679"/>
      <c r="G14" s="1683"/>
      <c r="H14" s="1683"/>
      <c r="I14" s="1683"/>
      <c r="J14" s="1686"/>
      <c r="K14" s="1687"/>
      <c r="L14" s="1687"/>
      <c r="M14" s="1687"/>
      <c r="N14" s="1687"/>
      <c r="O14" s="1690"/>
      <c r="P14" s="1690"/>
      <c r="Q14" s="1690"/>
      <c r="R14" s="1687"/>
      <c r="S14" s="1687"/>
      <c r="T14" s="1692"/>
      <c r="U14" s="1692"/>
      <c r="V14" s="1692"/>
      <c r="W14" s="1694"/>
      <c r="X14" s="1697"/>
      <c r="Y14" s="1698"/>
      <c r="Z14" s="1698"/>
      <c r="AA14" s="687" t="s">
        <v>911</v>
      </c>
      <c r="AB14" s="1701"/>
      <c r="AC14" s="1702"/>
      <c r="AD14" s="705"/>
      <c r="AE14" s="706"/>
    </row>
    <row r="15" spans="1:31" s="683" customFormat="1" ht="18" customHeight="1">
      <c r="A15" s="684"/>
      <c r="B15" s="1678"/>
      <c r="C15" s="1679"/>
      <c r="D15" s="1679"/>
      <c r="E15" s="1679"/>
      <c r="F15" s="1679"/>
      <c r="G15" s="1679" t="s">
        <v>18</v>
      </c>
      <c r="H15" s="1679"/>
      <c r="I15" s="1679"/>
      <c r="J15" s="1703">
        <v>3.3</v>
      </c>
      <c r="K15" s="1704"/>
      <c r="L15" s="1704"/>
      <c r="M15" s="1705" t="s">
        <v>909</v>
      </c>
      <c r="N15" s="1704"/>
      <c r="O15" s="1714">
        <f>SUM(O5:Q14)</f>
        <v>0</v>
      </c>
      <c r="P15" s="1704"/>
      <c r="Q15" s="1704"/>
      <c r="R15" s="1705" t="s">
        <v>910</v>
      </c>
      <c r="S15" s="1704"/>
      <c r="T15" s="1705">
        <f>O15*3.3</f>
        <v>0</v>
      </c>
      <c r="U15" s="1708"/>
      <c r="V15" s="1708"/>
      <c r="W15" s="1709" t="s">
        <v>911</v>
      </c>
      <c r="X15" s="1717">
        <f>SUM(X5:Z14)</f>
        <v>0</v>
      </c>
      <c r="Y15" s="1708"/>
      <c r="Z15" s="1708"/>
      <c r="AA15" s="686" t="s">
        <v>912</v>
      </c>
      <c r="AB15" s="1719"/>
      <c r="AC15" s="1720"/>
      <c r="AD15" s="705"/>
      <c r="AE15" s="706"/>
    </row>
    <row r="16" spans="1:31" s="683" customFormat="1" ht="18" customHeight="1" thickBot="1">
      <c r="A16" s="684"/>
      <c r="B16" s="1680"/>
      <c r="C16" s="1681"/>
      <c r="D16" s="1681"/>
      <c r="E16" s="1681"/>
      <c r="F16" s="1681"/>
      <c r="G16" s="1681"/>
      <c r="H16" s="1681"/>
      <c r="I16" s="1681"/>
      <c r="J16" s="1712"/>
      <c r="K16" s="1713"/>
      <c r="L16" s="1713"/>
      <c r="M16" s="1713"/>
      <c r="N16" s="1713"/>
      <c r="O16" s="1713"/>
      <c r="P16" s="1713"/>
      <c r="Q16" s="1713"/>
      <c r="R16" s="1713"/>
      <c r="S16" s="1713"/>
      <c r="T16" s="1715"/>
      <c r="U16" s="1715"/>
      <c r="V16" s="1715"/>
      <c r="W16" s="1716"/>
      <c r="X16" s="1718"/>
      <c r="Y16" s="1715"/>
      <c r="Z16" s="1715"/>
      <c r="AA16" s="707" t="s">
        <v>911</v>
      </c>
      <c r="AB16" s="1721"/>
      <c r="AC16" s="1722"/>
      <c r="AD16" s="705"/>
      <c r="AE16" s="706"/>
    </row>
    <row r="17" spans="1:31" s="683" customFormat="1" ht="18" customHeight="1">
      <c r="A17" s="684"/>
      <c r="B17" s="1737" t="s">
        <v>913</v>
      </c>
      <c r="C17" s="1738"/>
      <c r="D17" s="1738"/>
      <c r="E17" s="1738" t="s">
        <v>914</v>
      </c>
      <c r="F17" s="1738"/>
      <c r="G17" s="1729"/>
      <c r="H17" s="1729"/>
      <c r="I17" s="1729"/>
      <c r="J17" s="1730">
        <v>1.98</v>
      </c>
      <c r="K17" s="1724"/>
      <c r="L17" s="1724"/>
      <c r="M17" s="1723" t="s">
        <v>909</v>
      </c>
      <c r="N17" s="1724"/>
      <c r="O17" s="1731"/>
      <c r="P17" s="1732"/>
      <c r="Q17" s="1732"/>
      <c r="R17" s="1723" t="s">
        <v>910</v>
      </c>
      <c r="S17" s="1724"/>
      <c r="T17" s="1723">
        <f>O17*1.98</f>
        <v>0</v>
      </c>
      <c r="U17" s="1725"/>
      <c r="V17" s="1725"/>
      <c r="W17" s="1726" t="s">
        <v>911</v>
      </c>
      <c r="X17" s="1727"/>
      <c r="Y17" s="1728"/>
      <c r="Z17" s="1728"/>
      <c r="AA17" s="708"/>
      <c r="AB17" s="1699" t="str">
        <f t="shared" ref="AB17" si="3">IF(AND(X17&lt;&gt;"",X17&gt;=T17),"適",IF(AND(X17&lt;&gt;"",X17&lt;T17),"否",""))</f>
        <v/>
      </c>
      <c r="AC17" s="1700"/>
      <c r="AD17" s="705"/>
      <c r="AE17" s="706"/>
    </row>
    <row r="18" spans="1:31" s="683" customFormat="1" ht="18" customHeight="1">
      <c r="A18" s="684"/>
      <c r="B18" s="1678"/>
      <c r="C18" s="1679"/>
      <c r="D18" s="1679"/>
      <c r="E18" s="1679"/>
      <c r="F18" s="1679"/>
      <c r="G18" s="1683"/>
      <c r="H18" s="1683"/>
      <c r="I18" s="1683"/>
      <c r="J18" s="1686"/>
      <c r="K18" s="1687"/>
      <c r="L18" s="1687"/>
      <c r="M18" s="1687"/>
      <c r="N18" s="1687"/>
      <c r="O18" s="1690"/>
      <c r="P18" s="1690"/>
      <c r="Q18" s="1690"/>
      <c r="R18" s="1687"/>
      <c r="S18" s="1687"/>
      <c r="T18" s="1692"/>
      <c r="U18" s="1692"/>
      <c r="V18" s="1692"/>
      <c r="W18" s="1694"/>
      <c r="X18" s="1697"/>
      <c r="Y18" s="1698"/>
      <c r="Z18" s="1698"/>
      <c r="AA18" s="687" t="s">
        <v>911</v>
      </c>
      <c r="AB18" s="1701"/>
      <c r="AC18" s="1702"/>
      <c r="AD18" s="705"/>
      <c r="AE18" s="706"/>
    </row>
    <row r="19" spans="1:31" s="683" customFormat="1" ht="18" customHeight="1">
      <c r="A19" s="684"/>
      <c r="B19" s="1678"/>
      <c r="C19" s="1679"/>
      <c r="D19" s="1679"/>
      <c r="E19" s="1679"/>
      <c r="F19" s="1679"/>
      <c r="G19" s="1683"/>
      <c r="H19" s="1683"/>
      <c r="I19" s="1683"/>
      <c r="J19" s="1703">
        <v>1.98</v>
      </c>
      <c r="K19" s="1704"/>
      <c r="L19" s="1704"/>
      <c r="M19" s="1705" t="s">
        <v>909</v>
      </c>
      <c r="N19" s="1704"/>
      <c r="O19" s="1706"/>
      <c r="P19" s="1707"/>
      <c r="Q19" s="1707"/>
      <c r="R19" s="1705" t="s">
        <v>910</v>
      </c>
      <c r="S19" s="1704"/>
      <c r="T19" s="1705">
        <f>O19*1.98</f>
        <v>0</v>
      </c>
      <c r="U19" s="1708"/>
      <c r="V19" s="1708"/>
      <c r="W19" s="1709" t="s">
        <v>911</v>
      </c>
      <c r="X19" s="1710"/>
      <c r="Y19" s="1711"/>
      <c r="Z19" s="1711"/>
      <c r="AA19" s="686"/>
      <c r="AB19" s="1699" t="str">
        <f t="shared" ref="AB19" si="4">IF(AND(X19&lt;&gt;"",X19&gt;=T19),"適",IF(AND(X19&lt;&gt;"",X19&lt;T19),"否",""))</f>
        <v/>
      </c>
      <c r="AC19" s="1700"/>
      <c r="AD19" s="705"/>
      <c r="AE19" s="706"/>
    </row>
    <row r="20" spans="1:31" s="683" customFormat="1" ht="18" customHeight="1">
      <c r="A20" s="684"/>
      <c r="B20" s="1678"/>
      <c r="C20" s="1679"/>
      <c r="D20" s="1679"/>
      <c r="E20" s="1679"/>
      <c r="F20" s="1679"/>
      <c r="G20" s="1683"/>
      <c r="H20" s="1683"/>
      <c r="I20" s="1683"/>
      <c r="J20" s="1686"/>
      <c r="K20" s="1687"/>
      <c r="L20" s="1687"/>
      <c r="M20" s="1687"/>
      <c r="N20" s="1687"/>
      <c r="O20" s="1690"/>
      <c r="P20" s="1690"/>
      <c r="Q20" s="1690"/>
      <c r="R20" s="1687"/>
      <c r="S20" s="1687"/>
      <c r="T20" s="1692"/>
      <c r="U20" s="1692"/>
      <c r="V20" s="1692"/>
      <c r="W20" s="1694"/>
      <c r="X20" s="1697"/>
      <c r="Y20" s="1698"/>
      <c r="Z20" s="1698"/>
      <c r="AA20" s="687" t="s">
        <v>911</v>
      </c>
      <c r="AB20" s="1701"/>
      <c r="AC20" s="1702"/>
      <c r="AD20" s="705"/>
      <c r="AE20" s="706"/>
    </row>
    <row r="21" spans="1:31" s="683" customFormat="1" ht="18" customHeight="1">
      <c r="A21" s="684"/>
      <c r="B21" s="1678"/>
      <c r="C21" s="1679"/>
      <c r="D21" s="1679"/>
      <c r="E21" s="1679"/>
      <c r="F21" s="1679"/>
      <c r="G21" s="1683"/>
      <c r="H21" s="1683"/>
      <c r="I21" s="1683"/>
      <c r="J21" s="1703">
        <v>1.98</v>
      </c>
      <c r="K21" s="1704"/>
      <c r="L21" s="1704"/>
      <c r="M21" s="1705" t="s">
        <v>909</v>
      </c>
      <c r="N21" s="1704"/>
      <c r="O21" s="1706"/>
      <c r="P21" s="1707"/>
      <c r="Q21" s="1707"/>
      <c r="R21" s="1705" t="s">
        <v>910</v>
      </c>
      <c r="S21" s="1704"/>
      <c r="T21" s="1705">
        <f>O21*1.98</f>
        <v>0</v>
      </c>
      <c r="U21" s="1708"/>
      <c r="V21" s="1708"/>
      <c r="W21" s="1709" t="s">
        <v>911</v>
      </c>
      <c r="X21" s="1710"/>
      <c r="Y21" s="1711"/>
      <c r="Z21" s="1711"/>
      <c r="AA21" s="686"/>
      <c r="AB21" s="1699" t="str">
        <f t="shared" ref="AB21" si="5">IF(AND(X21&lt;&gt;"",X21&gt;=T21),"適",IF(AND(X21&lt;&gt;"",X21&lt;T21),"否",""))</f>
        <v/>
      </c>
      <c r="AC21" s="1700"/>
      <c r="AD21" s="705"/>
      <c r="AE21" s="706"/>
    </row>
    <row r="22" spans="1:31" s="683" customFormat="1" ht="18" customHeight="1">
      <c r="A22" s="684"/>
      <c r="B22" s="1678"/>
      <c r="C22" s="1679"/>
      <c r="D22" s="1679"/>
      <c r="E22" s="1679"/>
      <c r="F22" s="1679"/>
      <c r="G22" s="1683"/>
      <c r="H22" s="1683"/>
      <c r="I22" s="1683"/>
      <c r="J22" s="1686"/>
      <c r="K22" s="1687"/>
      <c r="L22" s="1687"/>
      <c r="M22" s="1687"/>
      <c r="N22" s="1687"/>
      <c r="O22" s="1690"/>
      <c r="P22" s="1690"/>
      <c r="Q22" s="1690"/>
      <c r="R22" s="1687"/>
      <c r="S22" s="1687"/>
      <c r="T22" s="1692"/>
      <c r="U22" s="1692"/>
      <c r="V22" s="1692"/>
      <c r="W22" s="1694"/>
      <c r="X22" s="1697"/>
      <c r="Y22" s="1698"/>
      <c r="Z22" s="1698"/>
      <c r="AA22" s="687" t="s">
        <v>911</v>
      </c>
      <c r="AB22" s="1701"/>
      <c r="AC22" s="1702"/>
      <c r="AD22" s="705"/>
      <c r="AE22" s="706"/>
    </row>
    <row r="23" spans="1:31" s="683" customFormat="1" ht="18" customHeight="1">
      <c r="A23" s="684"/>
      <c r="B23" s="1678"/>
      <c r="C23" s="1679"/>
      <c r="D23" s="1679"/>
      <c r="E23" s="1679"/>
      <c r="F23" s="1679"/>
      <c r="G23" s="1683"/>
      <c r="H23" s="1683"/>
      <c r="I23" s="1683"/>
      <c r="J23" s="1703">
        <v>1.98</v>
      </c>
      <c r="K23" s="1704"/>
      <c r="L23" s="1704"/>
      <c r="M23" s="1705" t="s">
        <v>909</v>
      </c>
      <c r="N23" s="1704"/>
      <c r="O23" s="1706"/>
      <c r="P23" s="1707"/>
      <c r="Q23" s="1707"/>
      <c r="R23" s="1705" t="s">
        <v>910</v>
      </c>
      <c r="S23" s="1704"/>
      <c r="T23" s="1705">
        <f>O23*1.98</f>
        <v>0</v>
      </c>
      <c r="U23" s="1708"/>
      <c r="V23" s="1708"/>
      <c r="W23" s="1709" t="s">
        <v>911</v>
      </c>
      <c r="X23" s="1710"/>
      <c r="Y23" s="1711"/>
      <c r="Z23" s="1711"/>
      <c r="AA23" s="686"/>
      <c r="AB23" s="1699" t="str">
        <f t="shared" ref="AB23" si="6">IF(AND(X23&lt;&gt;"",X23&gt;=T23),"適",IF(AND(X23&lt;&gt;"",X23&lt;T23),"否",""))</f>
        <v/>
      </c>
      <c r="AC23" s="1700"/>
      <c r="AD23" s="705"/>
      <c r="AE23" s="706"/>
    </row>
    <row r="24" spans="1:31" s="683" customFormat="1" ht="18" customHeight="1">
      <c r="A24" s="684"/>
      <c r="B24" s="1678"/>
      <c r="C24" s="1679"/>
      <c r="D24" s="1679"/>
      <c r="E24" s="1679"/>
      <c r="F24" s="1679"/>
      <c r="G24" s="1683"/>
      <c r="H24" s="1683"/>
      <c r="I24" s="1683"/>
      <c r="J24" s="1686"/>
      <c r="K24" s="1687"/>
      <c r="L24" s="1687"/>
      <c r="M24" s="1687"/>
      <c r="N24" s="1687"/>
      <c r="O24" s="1690"/>
      <c r="P24" s="1690"/>
      <c r="Q24" s="1690"/>
      <c r="R24" s="1687"/>
      <c r="S24" s="1687"/>
      <c r="T24" s="1692"/>
      <c r="U24" s="1692"/>
      <c r="V24" s="1692"/>
      <c r="W24" s="1694"/>
      <c r="X24" s="1697"/>
      <c r="Y24" s="1698"/>
      <c r="Z24" s="1698"/>
      <c r="AA24" s="687" t="s">
        <v>911</v>
      </c>
      <c r="AB24" s="1701"/>
      <c r="AC24" s="1702"/>
      <c r="AD24" s="705"/>
      <c r="AE24" s="706"/>
    </row>
    <row r="25" spans="1:31" s="683" customFormat="1" ht="18" customHeight="1">
      <c r="A25" s="684"/>
      <c r="B25" s="1678"/>
      <c r="C25" s="1679"/>
      <c r="D25" s="1679"/>
      <c r="E25" s="1679"/>
      <c r="F25" s="1679"/>
      <c r="G25" s="1683"/>
      <c r="H25" s="1683"/>
      <c r="I25" s="1683"/>
      <c r="J25" s="1703">
        <v>1.98</v>
      </c>
      <c r="K25" s="1704"/>
      <c r="L25" s="1704"/>
      <c r="M25" s="1705" t="s">
        <v>909</v>
      </c>
      <c r="N25" s="1704"/>
      <c r="O25" s="1706"/>
      <c r="P25" s="1707"/>
      <c r="Q25" s="1707"/>
      <c r="R25" s="1705" t="s">
        <v>910</v>
      </c>
      <c r="S25" s="1704"/>
      <c r="T25" s="1705">
        <f>O25*1.98</f>
        <v>0</v>
      </c>
      <c r="U25" s="1708"/>
      <c r="V25" s="1708"/>
      <c r="W25" s="1709" t="s">
        <v>911</v>
      </c>
      <c r="X25" s="1710"/>
      <c r="Y25" s="1711"/>
      <c r="Z25" s="1711"/>
      <c r="AA25" s="686"/>
      <c r="AB25" s="1699" t="str">
        <f t="shared" ref="AB25" si="7">IF(AND(X25&lt;&gt;"",X25&gt;=T25),"適",IF(AND(X25&lt;&gt;"",X25&lt;T25),"否",""))</f>
        <v/>
      </c>
      <c r="AC25" s="1700"/>
      <c r="AD25" s="705"/>
      <c r="AE25" s="706"/>
    </row>
    <row r="26" spans="1:31" s="683" customFormat="1" ht="18" customHeight="1">
      <c r="A26" s="684"/>
      <c r="B26" s="1678"/>
      <c r="C26" s="1679"/>
      <c r="D26" s="1679"/>
      <c r="E26" s="1679"/>
      <c r="F26" s="1679"/>
      <c r="G26" s="1683"/>
      <c r="H26" s="1683"/>
      <c r="I26" s="1683"/>
      <c r="J26" s="1686"/>
      <c r="K26" s="1687"/>
      <c r="L26" s="1687"/>
      <c r="M26" s="1687"/>
      <c r="N26" s="1687"/>
      <c r="O26" s="1690"/>
      <c r="P26" s="1690"/>
      <c r="Q26" s="1690"/>
      <c r="R26" s="1687"/>
      <c r="S26" s="1687"/>
      <c r="T26" s="1692"/>
      <c r="U26" s="1692"/>
      <c r="V26" s="1692"/>
      <c r="W26" s="1694"/>
      <c r="X26" s="1697"/>
      <c r="Y26" s="1698"/>
      <c r="Z26" s="1698"/>
      <c r="AA26" s="687" t="s">
        <v>911</v>
      </c>
      <c r="AB26" s="1701"/>
      <c r="AC26" s="1702"/>
      <c r="AD26" s="705"/>
      <c r="AE26" s="706"/>
    </row>
    <row r="27" spans="1:31" s="683" customFormat="1" ht="18" customHeight="1">
      <c r="A27" s="684"/>
      <c r="B27" s="1678"/>
      <c r="C27" s="1679"/>
      <c r="D27" s="1679"/>
      <c r="E27" s="1679"/>
      <c r="F27" s="1679"/>
      <c r="G27" s="772" t="s">
        <v>915</v>
      </c>
      <c r="H27" s="772"/>
      <c r="I27" s="772"/>
      <c r="J27" s="1739"/>
      <c r="K27" s="1740"/>
      <c r="L27" s="1740"/>
      <c r="M27" s="1740"/>
      <c r="N27" s="1740"/>
      <c r="O27" s="1740"/>
      <c r="P27" s="1740"/>
      <c r="Q27" s="1740"/>
      <c r="R27" s="1740"/>
      <c r="S27" s="1740"/>
      <c r="T27" s="1740"/>
      <c r="U27" s="1740"/>
      <c r="V27" s="1740"/>
      <c r="W27" s="1741"/>
      <c r="X27" s="1717"/>
      <c r="Y27" s="1708"/>
      <c r="Z27" s="1708"/>
      <c r="AA27" s="686"/>
      <c r="AB27" s="1746"/>
      <c r="AC27" s="1720"/>
      <c r="AD27" s="705"/>
      <c r="AE27" s="706"/>
    </row>
    <row r="28" spans="1:31" s="683" customFormat="1" ht="18" customHeight="1">
      <c r="A28" s="684"/>
      <c r="B28" s="1678"/>
      <c r="C28" s="1679"/>
      <c r="D28" s="1679"/>
      <c r="E28" s="1679"/>
      <c r="F28" s="1679"/>
      <c r="G28" s="772"/>
      <c r="H28" s="772"/>
      <c r="I28" s="772"/>
      <c r="J28" s="1742"/>
      <c r="K28" s="1743"/>
      <c r="L28" s="1743"/>
      <c r="M28" s="1743"/>
      <c r="N28" s="1743"/>
      <c r="O28" s="1743"/>
      <c r="P28" s="1743"/>
      <c r="Q28" s="1743"/>
      <c r="R28" s="1743"/>
      <c r="S28" s="1743"/>
      <c r="T28" s="1743"/>
      <c r="U28" s="1743"/>
      <c r="V28" s="1743"/>
      <c r="W28" s="1744"/>
      <c r="X28" s="1745"/>
      <c r="Y28" s="1692"/>
      <c r="Z28" s="1692"/>
      <c r="AA28" s="687" t="s">
        <v>911</v>
      </c>
      <c r="AB28" s="1747"/>
      <c r="AC28" s="1748"/>
      <c r="AD28" s="705"/>
      <c r="AE28" s="706"/>
    </row>
    <row r="29" spans="1:31" s="683" customFormat="1" ht="18" customHeight="1">
      <c r="A29" s="684"/>
      <c r="B29" s="1678"/>
      <c r="C29" s="1679"/>
      <c r="D29" s="1679"/>
      <c r="E29" s="1679"/>
      <c r="F29" s="1679"/>
      <c r="G29" s="772" t="s">
        <v>18</v>
      </c>
      <c r="H29" s="772"/>
      <c r="I29" s="772"/>
      <c r="J29" s="1703">
        <v>1.98</v>
      </c>
      <c r="K29" s="1704"/>
      <c r="L29" s="1704"/>
      <c r="M29" s="1705" t="s">
        <v>909</v>
      </c>
      <c r="N29" s="1704"/>
      <c r="O29" s="1714">
        <f>SUM(O17:Q26)</f>
        <v>0</v>
      </c>
      <c r="P29" s="1704"/>
      <c r="Q29" s="1704"/>
      <c r="R29" s="1705" t="s">
        <v>910</v>
      </c>
      <c r="S29" s="1704"/>
      <c r="T29" s="1705">
        <f>O29*1.98</f>
        <v>0</v>
      </c>
      <c r="U29" s="1708"/>
      <c r="V29" s="1708"/>
      <c r="W29" s="1709" t="s">
        <v>911</v>
      </c>
      <c r="X29" s="1717">
        <f>SUM(X17:Z28)</f>
        <v>0</v>
      </c>
      <c r="Y29" s="1708"/>
      <c r="Z29" s="1708"/>
      <c r="AA29" s="686"/>
      <c r="AB29" s="1719"/>
      <c r="AC29" s="1720"/>
      <c r="AD29" s="705"/>
      <c r="AE29" s="706"/>
    </row>
    <row r="30" spans="1:31" s="683" customFormat="1" ht="18" customHeight="1">
      <c r="A30" s="684"/>
      <c r="B30" s="1678"/>
      <c r="C30" s="1679"/>
      <c r="D30" s="1679"/>
      <c r="E30" s="1679"/>
      <c r="F30" s="1679"/>
      <c r="G30" s="772"/>
      <c r="H30" s="772"/>
      <c r="I30" s="772"/>
      <c r="J30" s="1686"/>
      <c r="K30" s="1687"/>
      <c r="L30" s="1687"/>
      <c r="M30" s="1687"/>
      <c r="N30" s="1687"/>
      <c r="O30" s="1687"/>
      <c r="P30" s="1687"/>
      <c r="Q30" s="1687"/>
      <c r="R30" s="1687"/>
      <c r="S30" s="1687"/>
      <c r="T30" s="1692"/>
      <c r="U30" s="1692"/>
      <c r="V30" s="1692"/>
      <c r="W30" s="1694"/>
      <c r="X30" s="1745"/>
      <c r="Y30" s="1692"/>
      <c r="Z30" s="1692"/>
      <c r="AA30" s="687" t="s">
        <v>911</v>
      </c>
      <c r="AB30" s="1747"/>
      <c r="AC30" s="1748"/>
      <c r="AD30" s="705"/>
      <c r="AE30" s="706"/>
    </row>
    <row r="31" spans="1:31" s="683" customFormat="1" ht="18" customHeight="1">
      <c r="A31" s="684"/>
      <c r="B31" s="1678"/>
      <c r="C31" s="1679"/>
      <c r="D31" s="1679"/>
      <c r="E31" s="772" t="s">
        <v>916</v>
      </c>
      <c r="F31" s="772"/>
      <c r="G31" s="772"/>
      <c r="H31" s="772"/>
      <c r="I31" s="772"/>
      <c r="J31" s="1703">
        <v>3.3</v>
      </c>
      <c r="K31" s="1704"/>
      <c r="L31" s="1704"/>
      <c r="M31" s="1705" t="s">
        <v>909</v>
      </c>
      <c r="N31" s="1704"/>
      <c r="O31" s="1714">
        <f>O29</f>
        <v>0</v>
      </c>
      <c r="P31" s="1704"/>
      <c r="Q31" s="1704"/>
      <c r="R31" s="1705" t="s">
        <v>910</v>
      </c>
      <c r="S31" s="1704"/>
      <c r="T31" s="1705">
        <f>O31*3.3</f>
        <v>0</v>
      </c>
      <c r="U31" s="1708"/>
      <c r="V31" s="1708"/>
      <c r="W31" s="1709" t="s">
        <v>911</v>
      </c>
      <c r="X31" s="1710"/>
      <c r="Y31" s="1711"/>
      <c r="Z31" s="1711"/>
      <c r="AA31" s="686"/>
      <c r="AB31" s="1699" t="str">
        <f t="shared" ref="AB31" si="8">IF(AND(X31&lt;&gt;"",X31&gt;=T31),"適",IF(AND(X31&lt;&gt;"",X31&lt;T31),"否",""))</f>
        <v/>
      </c>
      <c r="AC31" s="1700"/>
      <c r="AD31" s="705"/>
      <c r="AE31" s="706"/>
    </row>
    <row r="32" spans="1:31" s="683" customFormat="1" ht="18" customHeight="1" thickBot="1">
      <c r="A32" s="684"/>
      <c r="B32" s="1680"/>
      <c r="C32" s="1681"/>
      <c r="D32" s="1681"/>
      <c r="E32" s="1751"/>
      <c r="F32" s="1751"/>
      <c r="G32" s="1751"/>
      <c r="H32" s="1751"/>
      <c r="I32" s="1751"/>
      <c r="J32" s="1712"/>
      <c r="K32" s="1713"/>
      <c r="L32" s="1713"/>
      <c r="M32" s="1713"/>
      <c r="N32" s="1713"/>
      <c r="O32" s="1713"/>
      <c r="P32" s="1713"/>
      <c r="Q32" s="1713"/>
      <c r="R32" s="1713"/>
      <c r="S32" s="1713"/>
      <c r="T32" s="1715"/>
      <c r="U32" s="1715"/>
      <c r="V32" s="1715"/>
      <c r="W32" s="1716"/>
      <c r="X32" s="1749"/>
      <c r="Y32" s="1750"/>
      <c r="Z32" s="1750"/>
      <c r="AA32" s="707" t="s">
        <v>911</v>
      </c>
      <c r="AB32" s="1701"/>
      <c r="AC32" s="1702"/>
      <c r="AD32" s="705"/>
      <c r="AE32" s="706"/>
    </row>
    <row r="33" spans="1:36" s="442" customFormat="1" ht="18.75" customHeight="1">
      <c r="A33" s="688"/>
      <c r="B33" s="685" t="s">
        <v>884</v>
      </c>
      <c r="C33" s="709" t="s">
        <v>917</v>
      </c>
      <c r="D33" s="710"/>
      <c r="E33" s="710"/>
      <c r="F33" s="710"/>
      <c r="G33" s="710"/>
      <c r="H33" s="710"/>
      <c r="I33" s="710"/>
      <c r="J33" s="710"/>
      <c r="K33" s="710"/>
      <c r="L33" s="710"/>
      <c r="M33" s="710"/>
      <c r="N33" s="710"/>
      <c r="O33" s="710"/>
      <c r="P33" s="710"/>
      <c r="Q33" s="710"/>
      <c r="R33" s="710"/>
      <c r="S33" s="710"/>
      <c r="T33" s="710"/>
      <c r="U33" s="710"/>
      <c r="V33" s="710"/>
      <c r="W33" s="710"/>
      <c r="X33" s="710"/>
      <c r="Y33" s="710"/>
      <c r="Z33" s="710"/>
      <c r="AA33" s="710"/>
      <c r="AB33" s="711"/>
      <c r="AC33" s="711"/>
      <c r="AD33" s="710"/>
      <c r="AE33" s="710"/>
      <c r="AF33" s="710"/>
      <c r="AG33" s="710"/>
      <c r="AH33" s="710"/>
      <c r="AI33" s="710"/>
      <c r="AJ33" s="710"/>
    </row>
    <row r="34" spans="1:36" s="464" customFormat="1" ht="29.25" customHeight="1">
      <c r="A34" s="712"/>
      <c r="B34" s="685" t="s">
        <v>918</v>
      </c>
      <c r="C34" s="773" t="s">
        <v>919</v>
      </c>
      <c r="D34" s="773"/>
      <c r="E34" s="773"/>
      <c r="F34" s="773"/>
      <c r="G34" s="773"/>
      <c r="H34" s="773"/>
      <c r="I34" s="773"/>
      <c r="J34" s="773"/>
      <c r="K34" s="773"/>
      <c r="L34" s="773"/>
      <c r="M34" s="773"/>
      <c r="N34" s="773"/>
      <c r="O34" s="773"/>
      <c r="P34" s="773"/>
      <c r="Q34" s="773"/>
      <c r="R34" s="773"/>
      <c r="S34" s="773"/>
      <c r="T34" s="773"/>
      <c r="U34" s="773"/>
      <c r="V34" s="773"/>
      <c r="W34" s="773"/>
      <c r="X34" s="773"/>
      <c r="Y34" s="773"/>
      <c r="Z34" s="773"/>
      <c r="AA34" s="773"/>
      <c r="AB34" s="773"/>
      <c r="AC34" s="773"/>
      <c r="AD34" s="683"/>
      <c r="AE34" s="683"/>
      <c r="AF34" s="683"/>
      <c r="AG34" s="683"/>
      <c r="AH34" s="683"/>
      <c r="AI34" s="683"/>
      <c r="AJ34" s="683"/>
    </row>
    <row r="35" spans="1:36" s="464" customFormat="1" ht="38.25" customHeight="1">
      <c r="A35" s="712"/>
      <c r="B35" s="685" t="s">
        <v>918</v>
      </c>
      <c r="C35" s="773" t="s">
        <v>920</v>
      </c>
      <c r="D35" s="773"/>
      <c r="E35" s="773"/>
      <c r="F35" s="773"/>
      <c r="G35" s="773"/>
      <c r="H35" s="773"/>
      <c r="I35" s="773"/>
      <c r="J35" s="773"/>
      <c r="K35" s="773"/>
      <c r="L35" s="773"/>
      <c r="M35" s="773"/>
      <c r="N35" s="773"/>
      <c r="O35" s="773"/>
      <c r="P35" s="773"/>
      <c r="Q35" s="773"/>
      <c r="R35" s="773"/>
      <c r="S35" s="773"/>
      <c r="T35" s="773"/>
      <c r="U35" s="773"/>
      <c r="V35" s="773"/>
      <c r="W35" s="773"/>
      <c r="X35" s="773"/>
      <c r="Y35" s="773"/>
      <c r="Z35" s="773"/>
      <c r="AA35" s="773"/>
      <c r="AB35" s="773"/>
      <c r="AC35" s="773"/>
      <c r="AD35" s="683"/>
      <c r="AE35" s="683"/>
      <c r="AF35" s="683"/>
      <c r="AG35" s="683"/>
      <c r="AH35" s="683"/>
      <c r="AI35" s="683"/>
      <c r="AJ35" s="683"/>
    </row>
    <row r="36" spans="1:36" s="464" customFormat="1" ht="20.100000000000001" customHeight="1">
      <c r="A36" s="712"/>
      <c r="B36" s="713"/>
      <c r="C36" s="447"/>
      <c r="D36" s="447"/>
      <c r="E36" s="447"/>
      <c r="F36" s="447"/>
      <c r="G36" s="447"/>
      <c r="H36" s="447"/>
      <c r="I36" s="447"/>
      <c r="J36" s="447"/>
      <c r="K36" s="447"/>
      <c r="L36" s="447"/>
      <c r="M36" s="447"/>
      <c r="N36" s="447"/>
      <c r="O36" s="447"/>
      <c r="P36" s="447"/>
      <c r="Q36" s="447"/>
      <c r="R36" s="447"/>
      <c r="S36" s="447"/>
      <c r="T36" s="447"/>
      <c r="U36" s="447"/>
      <c r="V36" s="447"/>
      <c r="W36" s="447"/>
      <c r="X36" s="447"/>
      <c r="Y36" s="447"/>
      <c r="Z36" s="447"/>
      <c r="AA36" s="447"/>
      <c r="AB36" s="447"/>
      <c r="AC36" s="447"/>
      <c r="AD36" s="447"/>
      <c r="AE36" s="447"/>
      <c r="AF36" s="447"/>
      <c r="AG36" s="447"/>
      <c r="AH36" s="447"/>
      <c r="AI36" s="447"/>
      <c r="AJ36" s="447"/>
    </row>
    <row r="37" spans="1:36" s="464" customFormat="1" ht="20.100000000000001" customHeight="1">
      <c r="A37" s="712"/>
      <c r="B37" s="464" t="s">
        <v>921</v>
      </c>
    </row>
    <row r="38" spans="1:36" s="464" customFormat="1" ht="27.75" customHeight="1">
      <c r="A38" s="712"/>
      <c r="B38" s="714" t="s">
        <v>922</v>
      </c>
      <c r="C38" s="1733" t="s">
        <v>923</v>
      </c>
      <c r="D38" s="1733"/>
      <c r="E38" s="1733"/>
      <c r="F38" s="1733"/>
      <c r="G38" s="1733"/>
      <c r="H38" s="1733"/>
      <c r="I38" s="1733"/>
      <c r="J38" s="1733"/>
      <c r="K38" s="1733"/>
      <c r="L38" s="1733"/>
      <c r="M38" s="1733"/>
      <c r="N38" s="1733"/>
      <c r="O38" s="1733"/>
      <c r="P38" s="1733"/>
      <c r="Q38" s="1733"/>
      <c r="R38" s="1733"/>
      <c r="S38" s="1733"/>
      <c r="T38" s="1733"/>
      <c r="U38" s="1733"/>
      <c r="V38" s="1733"/>
      <c r="W38" s="1733"/>
      <c r="X38" s="1733"/>
      <c r="Y38" s="1733"/>
      <c r="Z38" s="1733"/>
      <c r="AA38" s="1733"/>
      <c r="AB38" s="1733"/>
      <c r="AC38" s="1733"/>
      <c r="AD38" s="715"/>
      <c r="AE38" s="715"/>
      <c r="AF38" s="715"/>
      <c r="AG38" s="715"/>
      <c r="AH38" s="715"/>
      <c r="AI38" s="715"/>
      <c r="AJ38" s="715"/>
    </row>
    <row r="39" spans="1:36" s="703" customFormat="1" ht="18" customHeight="1">
      <c r="A39" s="701"/>
      <c r="B39" s="1734" t="s">
        <v>208</v>
      </c>
      <c r="C39" s="1735"/>
      <c r="D39" s="1735"/>
      <c r="E39" s="1736"/>
      <c r="F39" s="1734" t="s">
        <v>46</v>
      </c>
      <c r="G39" s="1735"/>
      <c r="H39" s="1735"/>
      <c r="I39" s="1736"/>
      <c r="J39" s="1734" t="s">
        <v>904</v>
      </c>
      <c r="K39" s="1735"/>
      <c r="L39" s="1735"/>
      <c r="M39" s="1735"/>
      <c r="N39" s="1735"/>
      <c r="O39" s="1735"/>
      <c r="P39" s="1735"/>
      <c r="Q39" s="1735"/>
      <c r="R39" s="1735"/>
      <c r="S39" s="1735"/>
      <c r="T39" s="1735"/>
      <c r="U39" s="1735"/>
      <c r="V39" s="1735"/>
      <c r="W39" s="1736"/>
      <c r="X39" s="1734" t="s">
        <v>729</v>
      </c>
      <c r="Y39" s="1735"/>
      <c r="Z39" s="1735"/>
      <c r="AA39" s="1736"/>
      <c r="AB39" s="448"/>
      <c r="AC39" s="702"/>
      <c r="AD39" s="702"/>
      <c r="AE39" s="702"/>
    </row>
    <row r="40" spans="1:36" s="683" customFormat="1" ht="13.5" customHeight="1">
      <c r="A40" s="684"/>
      <c r="B40" s="1759" t="s">
        <v>907</v>
      </c>
      <c r="C40" s="1705"/>
      <c r="D40" s="1705"/>
      <c r="E40" s="1709"/>
      <c r="F40" s="1759" t="s">
        <v>924</v>
      </c>
      <c r="G40" s="1705"/>
      <c r="H40" s="1705"/>
      <c r="I40" s="1709"/>
      <c r="J40" s="1703">
        <v>1.65</v>
      </c>
      <c r="K40" s="1763"/>
      <c r="L40" s="1763"/>
      <c r="M40" s="1705" t="s">
        <v>909</v>
      </c>
      <c r="N40" s="1705"/>
      <c r="O40" s="1714"/>
      <c r="P40" s="1714"/>
      <c r="Q40" s="1714"/>
      <c r="R40" s="1705" t="s">
        <v>910</v>
      </c>
      <c r="S40" s="1705"/>
      <c r="T40" s="1752">
        <f>O40*1.65</f>
        <v>0</v>
      </c>
      <c r="U40" s="1752"/>
      <c r="V40" s="1752"/>
      <c r="W40" s="892" t="s">
        <v>911</v>
      </c>
      <c r="X40" s="1710"/>
      <c r="Y40" s="1752"/>
      <c r="Z40" s="1752"/>
      <c r="AA40" s="1757" t="s">
        <v>911</v>
      </c>
      <c r="AB40" s="716">
        <f>+Y40*1.65</f>
        <v>0</v>
      </c>
      <c r="AC40" s="705"/>
      <c r="AD40" s="705"/>
      <c r="AE40" s="706"/>
    </row>
    <row r="41" spans="1:36" s="683" customFormat="1" ht="13.5" customHeight="1">
      <c r="A41" s="684"/>
      <c r="B41" s="1767"/>
      <c r="C41" s="1369"/>
      <c r="D41" s="1369"/>
      <c r="E41" s="1693"/>
      <c r="F41" s="1760"/>
      <c r="G41" s="1761"/>
      <c r="H41" s="1761"/>
      <c r="I41" s="1762"/>
      <c r="J41" s="1764"/>
      <c r="K41" s="1765"/>
      <c r="L41" s="1765"/>
      <c r="M41" s="1761"/>
      <c r="N41" s="1761"/>
      <c r="O41" s="1766"/>
      <c r="P41" s="1766"/>
      <c r="Q41" s="1766"/>
      <c r="R41" s="1761"/>
      <c r="S41" s="1761"/>
      <c r="T41" s="1753"/>
      <c r="U41" s="1753"/>
      <c r="V41" s="1753"/>
      <c r="W41" s="1754"/>
      <c r="X41" s="1695"/>
      <c r="Y41" s="1755"/>
      <c r="Z41" s="1755"/>
      <c r="AA41" s="1758"/>
      <c r="AB41" s="716">
        <f>+Y41*1.65</f>
        <v>0</v>
      </c>
      <c r="AC41" s="705"/>
      <c r="AD41" s="705"/>
      <c r="AE41" s="706"/>
    </row>
    <row r="42" spans="1:36" s="683" customFormat="1" ht="13.5" customHeight="1">
      <c r="A42" s="684"/>
      <c r="B42" s="1767"/>
      <c r="C42" s="1369"/>
      <c r="D42" s="1369"/>
      <c r="E42" s="1693"/>
      <c r="F42" s="1759" t="s">
        <v>925</v>
      </c>
      <c r="G42" s="1705"/>
      <c r="H42" s="1705"/>
      <c r="I42" s="1709"/>
      <c r="J42" s="1703">
        <v>3.3</v>
      </c>
      <c r="K42" s="1763"/>
      <c r="L42" s="1763"/>
      <c r="M42" s="1705" t="s">
        <v>909</v>
      </c>
      <c r="N42" s="1705"/>
      <c r="O42" s="1714"/>
      <c r="P42" s="1714"/>
      <c r="Q42" s="1714"/>
      <c r="R42" s="1705" t="s">
        <v>910</v>
      </c>
      <c r="S42" s="1705"/>
      <c r="T42" s="1752">
        <f>O42*3.3</f>
        <v>0</v>
      </c>
      <c r="U42" s="1752"/>
      <c r="V42" s="1752"/>
      <c r="W42" s="892" t="s">
        <v>911</v>
      </c>
      <c r="X42" s="1695"/>
      <c r="Y42" s="1755"/>
      <c r="Z42" s="1755"/>
      <c r="AA42" s="1758"/>
      <c r="AB42" s="716">
        <f>+Y42*1.65</f>
        <v>0</v>
      </c>
      <c r="AC42" s="705"/>
      <c r="AD42" s="705"/>
      <c r="AE42" s="706"/>
    </row>
    <row r="43" spans="1:36" s="683" customFormat="1" ht="13.5" customHeight="1">
      <c r="A43" s="684"/>
      <c r="B43" s="1760"/>
      <c r="C43" s="1761"/>
      <c r="D43" s="1761"/>
      <c r="E43" s="1762"/>
      <c r="F43" s="1760"/>
      <c r="G43" s="1761"/>
      <c r="H43" s="1761"/>
      <c r="I43" s="1762"/>
      <c r="J43" s="1764"/>
      <c r="K43" s="1765"/>
      <c r="L43" s="1765"/>
      <c r="M43" s="1761"/>
      <c r="N43" s="1761"/>
      <c r="O43" s="1766"/>
      <c r="P43" s="1766"/>
      <c r="Q43" s="1766"/>
      <c r="R43" s="1761"/>
      <c r="S43" s="1761"/>
      <c r="T43" s="1753"/>
      <c r="U43" s="1753"/>
      <c r="V43" s="1753"/>
      <c r="W43" s="1754"/>
      <c r="X43" s="1756"/>
      <c r="Y43" s="1753"/>
      <c r="Z43" s="1753"/>
      <c r="AA43" s="1754"/>
      <c r="AB43" s="716">
        <f>+Y43*1.65</f>
        <v>0</v>
      </c>
      <c r="AC43" s="705"/>
      <c r="AD43" s="705"/>
      <c r="AE43" s="706"/>
    </row>
    <row r="44" spans="1:36" s="442" customFormat="1" ht="18" customHeight="1">
      <c r="A44" s="1468" t="s">
        <v>858</v>
      </c>
      <c r="B44" s="1468"/>
      <c r="C44" s="396" t="s">
        <v>926</v>
      </c>
      <c r="D44" s="688"/>
      <c r="E44" s="688"/>
      <c r="F44" s="688"/>
      <c r="G44" s="688"/>
      <c r="H44" s="688"/>
      <c r="I44" s="688"/>
      <c r="J44" s="688"/>
      <c r="K44" s="688"/>
      <c r="L44" s="688"/>
      <c r="M44" s="688"/>
      <c r="N44" s="688"/>
      <c r="O44" s="688"/>
      <c r="P44" s="688"/>
      <c r="Q44" s="688"/>
      <c r="R44" s="688"/>
      <c r="S44" s="688"/>
      <c r="T44" s="688"/>
      <c r="U44" s="688"/>
      <c r="V44" s="688"/>
      <c r="W44" s="688"/>
      <c r="X44" s="688"/>
      <c r="Y44" s="688"/>
      <c r="Z44" s="688"/>
      <c r="AA44" s="688"/>
      <c r="AB44" s="688"/>
      <c r="AC44" s="688"/>
      <c r="AD44" s="688"/>
      <c r="AE44" s="688"/>
      <c r="AF44" s="688"/>
      <c r="AG44" s="688"/>
      <c r="AH44" s="688"/>
      <c r="AI44" s="688"/>
      <c r="AJ44" s="688"/>
    </row>
    <row r="45" spans="1:36" s="442" customFormat="1" ht="18" customHeight="1">
      <c r="A45" s="688"/>
      <c r="B45" s="396">
        <v>2</v>
      </c>
      <c r="C45" s="396" t="s">
        <v>927</v>
      </c>
      <c r="D45" s="688"/>
      <c r="E45" s="688"/>
      <c r="F45" s="688"/>
      <c r="G45" s="688"/>
      <c r="H45" s="688"/>
      <c r="I45" s="688"/>
      <c r="J45" s="688"/>
      <c r="K45" s="688"/>
      <c r="L45" s="688"/>
      <c r="M45" s="688"/>
      <c r="N45" s="688"/>
      <c r="O45" s="688"/>
      <c r="P45" s="688"/>
      <c r="Q45" s="688"/>
      <c r="R45" s="688"/>
      <c r="S45" s="688"/>
      <c r="T45" s="688"/>
      <c r="U45" s="688"/>
      <c r="V45" s="688"/>
      <c r="W45" s="688"/>
      <c r="X45" s="688"/>
      <c r="Y45" s="688"/>
      <c r="Z45" s="688"/>
      <c r="AA45" s="688"/>
      <c r="AB45" s="688"/>
      <c r="AC45" s="688"/>
      <c r="AD45" s="688"/>
      <c r="AE45" s="688"/>
      <c r="AF45" s="688"/>
      <c r="AG45" s="688"/>
      <c r="AH45" s="688"/>
      <c r="AI45" s="688"/>
      <c r="AJ45" s="688"/>
    </row>
    <row r="46" spans="1:36" ht="18" customHeight="1"/>
    <row r="47" spans="1:36" ht="18" customHeight="1"/>
    <row r="48" spans="1:36" ht="18" customHeight="1"/>
    <row r="49" ht="18" customHeight="1"/>
    <row r="50" ht="18" customHeight="1"/>
    <row r="51" ht="18" customHeight="1"/>
    <row r="52" ht="14.1" customHeight="1"/>
    <row r="53" ht="17.25" customHeight="1"/>
    <row r="54" ht="20.100000000000001" customHeight="1"/>
    <row r="55" ht="29.25" customHeight="1"/>
    <row r="56" ht="14.1" customHeight="1"/>
    <row r="57" ht="14.1" customHeight="1"/>
    <row r="58" ht="14.1" customHeight="1"/>
    <row r="59" ht="14.1" customHeight="1"/>
    <row r="60" ht="14.1" customHeight="1"/>
    <row r="61" ht="14.1" customHeight="1"/>
    <row r="62" ht="14.1" customHeight="1"/>
    <row r="63" ht="14.1" customHeight="1"/>
    <row r="64" ht="14.1" customHeight="1"/>
    <row r="65" ht="14.1" customHeight="1"/>
    <row r="66" ht="14.1" customHeight="1"/>
    <row r="67" ht="14.1" customHeight="1"/>
    <row r="68" ht="14.1" customHeight="1"/>
    <row r="69" ht="14.1" customHeight="1"/>
    <row r="70" ht="14.1" customHeight="1"/>
    <row r="71" ht="14.1" customHeight="1"/>
    <row r="72" ht="14.1" customHeight="1"/>
    <row r="73" ht="14.1" customHeight="1"/>
    <row r="74" ht="14.1" customHeight="1"/>
    <row r="75" ht="14.1" customHeight="1"/>
    <row r="76" ht="14.1" customHeight="1"/>
    <row r="77" ht="14.1" customHeight="1"/>
    <row r="78" ht="14.1" customHeight="1"/>
    <row r="79" ht="14.1" customHeight="1"/>
    <row r="80" ht="14.1" customHeight="1"/>
    <row r="81" ht="14.1" customHeight="1"/>
    <row r="82" ht="14.1" customHeight="1"/>
    <row r="83" ht="14.1" customHeight="1"/>
    <row r="84" ht="14.1" customHeight="1"/>
    <row r="85" ht="14.1" customHeight="1"/>
    <row r="86" ht="14.1" customHeight="1"/>
    <row r="87" ht="14.1" customHeight="1"/>
    <row r="88" ht="14.1" customHeight="1"/>
    <row r="89" ht="14.1" customHeight="1"/>
    <row r="90" ht="14.1" customHeight="1"/>
    <row r="91" ht="14.1" customHeight="1"/>
    <row r="92" ht="14.1" customHeight="1"/>
    <row r="93" ht="14.1" customHeight="1"/>
    <row r="94" ht="14.1" customHeight="1"/>
    <row r="95" ht="14.1" customHeight="1"/>
    <row r="96" ht="14.1" customHeight="1"/>
    <row r="97" ht="14.1" customHeight="1"/>
    <row r="98" ht="14.1" customHeight="1"/>
    <row r="99" ht="14.1" customHeight="1"/>
    <row r="100" ht="14.1" customHeight="1"/>
    <row r="101" ht="14.1" customHeight="1"/>
    <row r="102" ht="14.1" customHeight="1"/>
    <row r="103" ht="14.1" customHeight="1"/>
    <row r="104" ht="14.1" customHeight="1"/>
    <row r="105" ht="14.1" customHeight="1"/>
    <row r="106" ht="14.1" customHeight="1"/>
    <row r="107" ht="14.1" customHeight="1"/>
    <row r="108" ht="14.1" customHeight="1"/>
    <row r="109" ht="14.1" customHeight="1"/>
    <row r="110" ht="14.1" customHeight="1"/>
    <row r="111" ht="14.1" customHeight="1"/>
    <row r="112" ht="14.1" customHeight="1"/>
    <row r="113" spans="5:36" ht="14.1" customHeight="1"/>
    <row r="114" spans="5:36" ht="14.1" customHeight="1"/>
    <row r="115" spans="5:36" ht="14.1" customHeight="1"/>
    <row r="116" spans="5:36" ht="14.1" customHeight="1"/>
    <row r="117" spans="5:36" ht="14.1" customHeight="1"/>
    <row r="118" spans="5:36" ht="14.1" customHeight="1"/>
    <row r="119" spans="5:36" ht="14.1" customHeight="1"/>
    <row r="120" spans="5:36" ht="14.1" customHeight="1"/>
    <row r="121" spans="5:36" ht="14.1" customHeight="1"/>
    <row r="122" spans="5:36" ht="14.1" customHeight="1">
      <c r="E122" s="718"/>
      <c r="F122" s="718"/>
      <c r="G122" s="718"/>
      <c r="H122" s="718"/>
      <c r="I122" s="718"/>
      <c r="J122" s="718"/>
      <c r="K122" s="718"/>
      <c r="L122" s="718"/>
      <c r="M122" s="718"/>
      <c r="N122" s="718"/>
      <c r="O122" s="718"/>
      <c r="P122" s="718"/>
      <c r="Q122" s="718"/>
      <c r="R122" s="718"/>
      <c r="S122" s="718"/>
      <c r="T122" s="718"/>
      <c r="U122" s="718"/>
      <c r="V122" s="718"/>
      <c r="W122" s="718"/>
      <c r="X122" s="718"/>
      <c r="Y122" s="718"/>
      <c r="Z122" s="718"/>
      <c r="AA122" s="718"/>
      <c r="AB122" s="718"/>
      <c r="AC122" s="718"/>
      <c r="AD122" s="718"/>
      <c r="AE122" s="718"/>
      <c r="AF122" s="718"/>
      <c r="AG122" s="718"/>
      <c r="AH122" s="718"/>
      <c r="AI122" s="718"/>
      <c r="AJ122" s="718"/>
    </row>
    <row r="123" spans="5:36" ht="14.1" customHeight="1"/>
    <row r="124" spans="5:36" ht="14.1" customHeight="1"/>
    <row r="125" spans="5:36" ht="14.1" customHeight="1"/>
    <row r="126" spans="5:36" ht="14.1" customHeight="1"/>
    <row r="127" spans="5:36" ht="14.1" customHeight="1"/>
    <row r="128" spans="5:36" ht="14.1" customHeight="1"/>
    <row r="129" ht="14.1" customHeight="1"/>
    <row r="130" ht="14.1" customHeight="1"/>
    <row r="131" ht="14.1" customHeight="1"/>
    <row r="132" ht="14.1" customHeight="1"/>
    <row r="133" ht="14.1" customHeight="1"/>
    <row r="134" ht="14.1" customHeight="1"/>
    <row r="135" ht="14.1" customHeight="1"/>
    <row r="136" ht="14.1" customHeight="1"/>
    <row r="137" ht="14.1" customHeight="1"/>
    <row r="138" ht="14.1" customHeight="1"/>
    <row r="139" ht="14.1" customHeight="1"/>
    <row r="140" ht="14.1" customHeight="1"/>
    <row r="141" ht="14.1" customHeight="1"/>
    <row r="142" ht="14.1" customHeight="1"/>
    <row r="143" ht="14.1" customHeight="1"/>
    <row r="1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sheetData>
  <mergeCells count="154">
    <mergeCell ref="A44:B44"/>
    <mergeCell ref="T40:V41"/>
    <mergeCell ref="W40:W41"/>
    <mergeCell ref="X40:Z43"/>
    <mergeCell ref="AA40:AA43"/>
    <mergeCell ref="F42:I43"/>
    <mergeCell ref="J42:L43"/>
    <mergeCell ref="M42:N43"/>
    <mergeCell ref="O42:Q43"/>
    <mergeCell ref="R42:S43"/>
    <mergeCell ref="T42:V43"/>
    <mergeCell ref="B40:E43"/>
    <mergeCell ref="F40:I41"/>
    <mergeCell ref="J40:L41"/>
    <mergeCell ref="M40:N41"/>
    <mergeCell ref="O40:Q41"/>
    <mergeCell ref="R40:S41"/>
    <mergeCell ref="W42:W43"/>
    <mergeCell ref="W31:W32"/>
    <mergeCell ref="X31:Z32"/>
    <mergeCell ref="AB31:AC32"/>
    <mergeCell ref="T29:V30"/>
    <mergeCell ref="W29:W30"/>
    <mergeCell ref="X29:Z30"/>
    <mergeCell ref="AB29:AC30"/>
    <mergeCell ref="E31:I32"/>
    <mergeCell ref="J31:L32"/>
    <mergeCell ref="M31:N32"/>
    <mergeCell ref="O31:Q32"/>
    <mergeCell ref="R31:S32"/>
    <mergeCell ref="T31:V32"/>
    <mergeCell ref="C34:AC34"/>
    <mergeCell ref="C35:AC35"/>
    <mergeCell ref="C38:AC38"/>
    <mergeCell ref="B39:E39"/>
    <mergeCell ref="F39:I39"/>
    <mergeCell ref="J39:W39"/>
    <mergeCell ref="X39:AA39"/>
    <mergeCell ref="B17:D32"/>
    <mergeCell ref="E17:F30"/>
    <mergeCell ref="G27:I28"/>
    <mergeCell ref="J27:W28"/>
    <mergeCell ref="X27:Z28"/>
    <mergeCell ref="AB27:AC28"/>
    <mergeCell ref="G29:I30"/>
    <mergeCell ref="J29:L30"/>
    <mergeCell ref="M29:N30"/>
    <mergeCell ref="O29:Q30"/>
    <mergeCell ref="R29:S30"/>
    <mergeCell ref="G25:I26"/>
    <mergeCell ref="J25:L26"/>
    <mergeCell ref="M25:N26"/>
    <mergeCell ref="O25:Q26"/>
    <mergeCell ref="R25:S26"/>
    <mergeCell ref="T25:V26"/>
    <mergeCell ref="W25:W26"/>
    <mergeCell ref="X25:Z26"/>
    <mergeCell ref="AB25:AC26"/>
    <mergeCell ref="G23:I24"/>
    <mergeCell ref="J23:L24"/>
    <mergeCell ref="M23:N24"/>
    <mergeCell ref="O23:Q24"/>
    <mergeCell ref="R23:S24"/>
    <mergeCell ref="T23:V24"/>
    <mergeCell ref="W23:W24"/>
    <mergeCell ref="X23:Z24"/>
    <mergeCell ref="AB23:AC24"/>
    <mergeCell ref="G21:I22"/>
    <mergeCell ref="J21:L22"/>
    <mergeCell ref="M21:N22"/>
    <mergeCell ref="O21:Q22"/>
    <mergeCell ref="R21:S22"/>
    <mergeCell ref="T21:V22"/>
    <mergeCell ref="W21:W22"/>
    <mergeCell ref="X21:Z22"/>
    <mergeCell ref="AB21:AC22"/>
    <mergeCell ref="R17:S18"/>
    <mergeCell ref="T17:V18"/>
    <mergeCell ref="W17:W18"/>
    <mergeCell ref="X17:Z18"/>
    <mergeCell ref="AB17:AC18"/>
    <mergeCell ref="G19:I20"/>
    <mergeCell ref="J19:L20"/>
    <mergeCell ref="M19:N20"/>
    <mergeCell ref="O19:Q20"/>
    <mergeCell ref="R19:S20"/>
    <mergeCell ref="G17:I18"/>
    <mergeCell ref="J17:L18"/>
    <mergeCell ref="M17:N18"/>
    <mergeCell ref="O17:Q18"/>
    <mergeCell ref="T19:V20"/>
    <mergeCell ref="W19:W20"/>
    <mergeCell ref="X19:Z20"/>
    <mergeCell ref="AB19:AC20"/>
    <mergeCell ref="G15:I16"/>
    <mergeCell ref="J15:L16"/>
    <mergeCell ref="M15:N16"/>
    <mergeCell ref="O15:Q16"/>
    <mergeCell ref="R15:S16"/>
    <mergeCell ref="T15:V16"/>
    <mergeCell ref="W15:W16"/>
    <mergeCell ref="X15:Z16"/>
    <mergeCell ref="AB15:AC16"/>
    <mergeCell ref="G13:I14"/>
    <mergeCell ref="J13:L14"/>
    <mergeCell ref="M13:N14"/>
    <mergeCell ref="O13:Q14"/>
    <mergeCell ref="R13:S14"/>
    <mergeCell ref="T13:V14"/>
    <mergeCell ref="W13:W14"/>
    <mergeCell ref="X13:Z14"/>
    <mergeCell ref="AB13:AC14"/>
    <mergeCell ref="G11:I12"/>
    <mergeCell ref="J11:L12"/>
    <mergeCell ref="M11:N12"/>
    <mergeCell ref="O11:Q12"/>
    <mergeCell ref="R11:S12"/>
    <mergeCell ref="T11:V12"/>
    <mergeCell ref="W11:W12"/>
    <mergeCell ref="X11:Z12"/>
    <mergeCell ref="AB11:AC12"/>
    <mergeCell ref="G9:I10"/>
    <mergeCell ref="J9:L10"/>
    <mergeCell ref="M9:N10"/>
    <mergeCell ref="O9:Q10"/>
    <mergeCell ref="R9:S10"/>
    <mergeCell ref="T9:V10"/>
    <mergeCell ref="W9:W10"/>
    <mergeCell ref="X9:Z10"/>
    <mergeCell ref="AB9:AC10"/>
    <mergeCell ref="E4:F4"/>
    <mergeCell ref="G4:I4"/>
    <mergeCell ref="J4:W4"/>
    <mergeCell ref="AB4:AC4"/>
    <mergeCell ref="B5:D16"/>
    <mergeCell ref="E5:F16"/>
    <mergeCell ref="G5:I6"/>
    <mergeCell ref="J5:L6"/>
    <mergeCell ref="M5:N6"/>
    <mergeCell ref="O5:Q6"/>
    <mergeCell ref="R5:S6"/>
    <mergeCell ref="T5:V6"/>
    <mergeCell ref="W5:W6"/>
    <mergeCell ref="X5:Z6"/>
    <mergeCell ref="AB5:AC6"/>
    <mergeCell ref="G7:I8"/>
    <mergeCell ref="J7:L8"/>
    <mergeCell ref="M7:N8"/>
    <mergeCell ref="O7:Q8"/>
    <mergeCell ref="R7:S8"/>
    <mergeCell ref="T7:V8"/>
    <mergeCell ref="W7:W8"/>
    <mergeCell ref="X7:Z8"/>
    <mergeCell ref="AB7:AC8"/>
  </mergeCells>
  <phoneticPr fontId="2"/>
  <dataValidations count="1">
    <dataValidation type="list" allowBlank="1" showInputMessage="1" showErrorMessage="1" sqref="WWJ983069:WWK983072 JX5:JY16 TT5:TU16 ADP5:ADQ16 ANL5:ANM16 AXH5:AXI16 BHD5:BHE16 BQZ5:BRA16 CAV5:CAW16 CKR5:CKS16 CUN5:CUO16 DEJ5:DEK16 DOF5:DOG16 DYB5:DYC16 EHX5:EHY16 ERT5:ERU16 FBP5:FBQ16 FLL5:FLM16 FVH5:FVI16 GFD5:GFE16 GOZ5:GPA16 GYV5:GYW16 HIR5:HIS16 HSN5:HSO16 ICJ5:ICK16 IMF5:IMG16 IWB5:IWC16 JFX5:JFY16 JPT5:JPU16 JZP5:JZQ16 KJL5:KJM16 KTH5:KTI16 LDD5:LDE16 LMZ5:LNA16 LWV5:LWW16 MGR5:MGS16 MQN5:MQO16 NAJ5:NAK16 NKF5:NKG16 NUB5:NUC16 ODX5:ODY16 ONT5:ONU16 OXP5:OXQ16 PHL5:PHM16 PRH5:PRI16 QBD5:QBE16 QKZ5:QLA16 QUV5:QUW16 RER5:RES16 RON5:ROO16 RYJ5:RYK16 SIF5:SIG16 SSB5:SSC16 TBX5:TBY16 TLT5:TLU16 TVP5:TVQ16 UFL5:UFM16 UPH5:UPI16 UZD5:UZE16 VIZ5:VJA16 VSV5:VSW16 WCR5:WCS16 WMN5:WMO16 WWJ5:WWK16 AB65541:AC65552 JX65541:JY65552 TT65541:TU65552 ADP65541:ADQ65552 ANL65541:ANM65552 AXH65541:AXI65552 BHD65541:BHE65552 BQZ65541:BRA65552 CAV65541:CAW65552 CKR65541:CKS65552 CUN65541:CUO65552 DEJ65541:DEK65552 DOF65541:DOG65552 DYB65541:DYC65552 EHX65541:EHY65552 ERT65541:ERU65552 FBP65541:FBQ65552 FLL65541:FLM65552 FVH65541:FVI65552 GFD65541:GFE65552 GOZ65541:GPA65552 GYV65541:GYW65552 HIR65541:HIS65552 HSN65541:HSO65552 ICJ65541:ICK65552 IMF65541:IMG65552 IWB65541:IWC65552 JFX65541:JFY65552 JPT65541:JPU65552 JZP65541:JZQ65552 KJL65541:KJM65552 KTH65541:KTI65552 LDD65541:LDE65552 LMZ65541:LNA65552 LWV65541:LWW65552 MGR65541:MGS65552 MQN65541:MQO65552 NAJ65541:NAK65552 NKF65541:NKG65552 NUB65541:NUC65552 ODX65541:ODY65552 ONT65541:ONU65552 OXP65541:OXQ65552 PHL65541:PHM65552 PRH65541:PRI65552 QBD65541:QBE65552 QKZ65541:QLA65552 QUV65541:QUW65552 RER65541:RES65552 RON65541:ROO65552 RYJ65541:RYK65552 SIF65541:SIG65552 SSB65541:SSC65552 TBX65541:TBY65552 TLT65541:TLU65552 TVP65541:TVQ65552 UFL65541:UFM65552 UPH65541:UPI65552 UZD65541:UZE65552 VIZ65541:VJA65552 VSV65541:VSW65552 WCR65541:WCS65552 WMN65541:WMO65552 WWJ65541:WWK65552 AB131077:AC131088 JX131077:JY131088 TT131077:TU131088 ADP131077:ADQ131088 ANL131077:ANM131088 AXH131077:AXI131088 BHD131077:BHE131088 BQZ131077:BRA131088 CAV131077:CAW131088 CKR131077:CKS131088 CUN131077:CUO131088 DEJ131077:DEK131088 DOF131077:DOG131088 DYB131077:DYC131088 EHX131077:EHY131088 ERT131077:ERU131088 FBP131077:FBQ131088 FLL131077:FLM131088 FVH131077:FVI131088 GFD131077:GFE131088 GOZ131077:GPA131088 GYV131077:GYW131088 HIR131077:HIS131088 HSN131077:HSO131088 ICJ131077:ICK131088 IMF131077:IMG131088 IWB131077:IWC131088 JFX131077:JFY131088 JPT131077:JPU131088 JZP131077:JZQ131088 KJL131077:KJM131088 KTH131077:KTI131088 LDD131077:LDE131088 LMZ131077:LNA131088 LWV131077:LWW131088 MGR131077:MGS131088 MQN131077:MQO131088 NAJ131077:NAK131088 NKF131077:NKG131088 NUB131077:NUC131088 ODX131077:ODY131088 ONT131077:ONU131088 OXP131077:OXQ131088 PHL131077:PHM131088 PRH131077:PRI131088 QBD131077:QBE131088 QKZ131077:QLA131088 QUV131077:QUW131088 RER131077:RES131088 RON131077:ROO131088 RYJ131077:RYK131088 SIF131077:SIG131088 SSB131077:SSC131088 TBX131077:TBY131088 TLT131077:TLU131088 TVP131077:TVQ131088 UFL131077:UFM131088 UPH131077:UPI131088 UZD131077:UZE131088 VIZ131077:VJA131088 VSV131077:VSW131088 WCR131077:WCS131088 WMN131077:WMO131088 WWJ131077:WWK131088 AB196613:AC196624 JX196613:JY196624 TT196613:TU196624 ADP196613:ADQ196624 ANL196613:ANM196624 AXH196613:AXI196624 BHD196613:BHE196624 BQZ196613:BRA196624 CAV196613:CAW196624 CKR196613:CKS196624 CUN196613:CUO196624 DEJ196613:DEK196624 DOF196613:DOG196624 DYB196613:DYC196624 EHX196613:EHY196624 ERT196613:ERU196624 FBP196613:FBQ196624 FLL196613:FLM196624 FVH196613:FVI196624 GFD196613:GFE196624 GOZ196613:GPA196624 GYV196613:GYW196624 HIR196613:HIS196624 HSN196613:HSO196624 ICJ196613:ICK196624 IMF196613:IMG196624 IWB196613:IWC196624 JFX196613:JFY196624 JPT196613:JPU196624 JZP196613:JZQ196624 KJL196613:KJM196624 KTH196613:KTI196624 LDD196613:LDE196624 LMZ196613:LNA196624 LWV196613:LWW196624 MGR196613:MGS196624 MQN196613:MQO196624 NAJ196613:NAK196624 NKF196613:NKG196624 NUB196613:NUC196624 ODX196613:ODY196624 ONT196613:ONU196624 OXP196613:OXQ196624 PHL196613:PHM196624 PRH196613:PRI196624 QBD196613:QBE196624 QKZ196613:QLA196624 QUV196613:QUW196624 RER196613:RES196624 RON196613:ROO196624 RYJ196613:RYK196624 SIF196613:SIG196624 SSB196613:SSC196624 TBX196613:TBY196624 TLT196613:TLU196624 TVP196613:TVQ196624 UFL196613:UFM196624 UPH196613:UPI196624 UZD196613:UZE196624 VIZ196613:VJA196624 VSV196613:VSW196624 WCR196613:WCS196624 WMN196613:WMO196624 WWJ196613:WWK196624 AB262149:AC262160 JX262149:JY262160 TT262149:TU262160 ADP262149:ADQ262160 ANL262149:ANM262160 AXH262149:AXI262160 BHD262149:BHE262160 BQZ262149:BRA262160 CAV262149:CAW262160 CKR262149:CKS262160 CUN262149:CUO262160 DEJ262149:DEK262160 DOF262149:DOG262160 DYB262149:DYC262160 EHX262149:EHY262160 ERT262149:ERU262160 FBP262149:FBQ262160 FLL262149:FLM262160 FVH262149:FVI262160 GFD262149:GFE262160 GOZ262149:GPA262160 GYV262149:GYW262160 HIR262149:HIS262160 HSN262149:HSO262160 ICJ262149:ICK262160 IMF262149:IMG262160 IWB262149:IWC262160 JFX262149:JFY262160 JPT262149:JPU262160 JZP262149:JZQ262160 KJL262149:KJM262160 KTH262149:KTI262160 LDD262149:LDE262160 LMZ262149:LNA262160 LWV262149:LWW262160 MGR262149:MGS262160 MQN262149:MQO262160 NAJ262149:NAK262160 NKF262149:NKG262160 NUB262149:NUC262160 ODX262149:ODY262160 ONT262149:ONU262160 OXP262149:OXQ262160 PHL262149:PHM262160 PRH262149:PRI262160 QBD262149:QBE262160 QKZ262149:QLA262160 QUV262149:QUW262160 RER262149:RES262160 RON262149:ROO262160 RYJ262149:RYK262160 SIF262149:SIG262160 SSB262149:SSC262160 TBX262149:TBY262160 TLT262149:TLU262160 TVP262149:TVQ262160 UFL262149:UFM262160 UPH262149:UPI262160 UZD262149:UZE262160 VIZ262149:VJA262160 VSV262149:VSW262160 WCR262149:WCS262160 WMN262149:WMO262160 WWJ262149:WWK262160 AB327685:AC327696 JX327685:JY327696 TT327685:TU327696 ADP327685:ADQ327696 ANL327685:ANM327696 AXH327685:AXI327696 BHD327685:BHE327696 BQZ327685:BRA327696 CAV327685:CAW327696 CKR327685:CKS327696 CUN327685:CUO327696 DEJ327685:DEK327696 DOF327685:DOG327696 DYB327685:DYC327696 EHX327685:EHY327696 ERT327685:ERU327696 FBP327685:FBQ327696 FLL327685:FLM327696 FVH327685:FVI327696 GFD327685:GFE327696 GOZ327685:GPA327696 GYV327685:GYW327696 HIR327685:HIS327696 HSN327685:HSO327696 ICJ327685:ICK327696 IMF327685:IMG327696 IWB327685:IWC327696 JFX327685:JFY327696 JPT327685:JPU327696 JZP327685:JZQ327696 KJL327685:KJM327696 KTH327685:KTI327696 LDD327685:LDE327696 LMZ327685:LNA327696 LWV327685:LWW327696 MGR327685:MGS327696 MQN327685:MQO327696 NAJ327685:NAK327696 NKF327685:NKG327696 NUB327685:NUC327696 ODX327685:ODY327696 ONT327685:ONU327696 OXP327685:OXQ327696 PHL327685:PHM327696 PRH327685:PRI327696 QBD327685:QBE327696 QKZ327685:QLA327696 QUV327685:QUW327696 RER327685:RES327696 RON327685:ROO327696 RYJ327685:RYK327696 SIF327685:SIG327696 SSB327685:SSC327696 TBX327685:TBY327696 TLT327685:TLU327696 TVP327685:TVQ327696 UFL327685:UFM327696 UPH327685:UPI327696 UZD327685:UZE327696 VIZ327685:VJA327696 VSV327685:VSW327696 WCR327685:WCS327696 WMN327685:WMO327696 WWJ327685:WWK327696 AB393221:AC393232 JX393221:JY393232 TT393221:TU393232 ADP393221:ADQ393232 ANL393221:ANM393232 AXH393221:AXI393232 BHD393221:BHE393232 BQZ393221:BRA393232 CAV393221:CAW393232 CKR393221:CKS393232 CUN393221:CUO393232 DEJ393221:DEK393232 DOF393221:DOG393232 DYB393221:DYC393232 EHX393221:EHY393232 ERT393221:ERU393232 FBP393221:FBQ393232 FLL393221:FLM393232 FVH393221:FVI393232 GFD393221:GFE393232 GOZ393221:GPA393232 GYV393221:GYW393232 HIR393221:HIS393232 HSN393221:HSO393232 ICJ393221:ICK393232 IMF393221:IMG393232 IWB393221:IWC393232 JFX393221:JFY393232 JPT393221:JPU393232 JZP393221:JZQ393232 KJL393221:KJM393232 KTH393221:KTI393232 LDD393221:LDE393232 LMZ393221:LNA393232 LWV393221:LWW393232 MGR393221:MGS393232 MQN393221:MQO393232 NAJ393221:NAK393232 NKF393221:NKG393232 NUB393221:NUC393232 ODX393221:ODY393232 ONT393221:ONU393232 OXP393221:OXQ393232 PHL393221:PHM393232 PRH393221:PRI393232 QBD393221:QBE393232 QKZ393221:QLA393232 QUV393221:QUW393232 RER393221:RES393232 RON393221:ROO393232 RYJ393221:RYK393232 SIF393221:SIG393232 SSB393221:SSC393232 TBX393221:TBY393232 TLT393221:TLU393232 TVP393221:TVQ393232 UFL393221:UFM393232 UPH393221:UPI393232 UZD393221:UZE393232 VIZ393221:VJA393232 VSV393221:VSW393232 WCR393221:WCS393232 WMN393221:WMO393232 WWJ393221:WWK393232 AB458757:AC458768 JX458757:JY458768 TT458757:TU458768 ADP458757:ADQ458768 ANL458757:ANM458768 AXH458757:AXI458768 BHD458757:BHE458768 BQZ458757:BRA458768 CAV458757:CAW458768 CKR458757:CKS458768 CUN458757:CUO458768 DEJ458757:DEK458768 DOF458757:DOG458768 DYB458757:DYC458768 EHX458757:EHY458768 ERT458757:ERU458768 FBP458757:FBQ458768 FLL458757:FLM458768 FVH458757:FVI458768 GFD458757:GFE458768 GOZ458757:GPA458768 GYV458757:GYW458768 HIR458757:HIS458768 HSN458757:HSO458768 ICJ458757:ICK458768 IMF458757:IMG458768 IWB458757:IWC458768 JFX458757:JFY458768 JPT458757:JPU458768 JZP458757:JZQ458768 KJL458757:KJM458768 KTH458757:KTI458768 LDD458757:LDE458768 LMZ458757:LNA458768 LWV458757:LWW458768 MGR458757:MGS458768 MQN458757:MQO458768 NAJ458757:NAK458768 NKF458757:NKG458768 NUB458757:NUC458768 ODX458757:ODY458768 ONT458757:ONU458768 OXP458757:OXQ458768 PHL458757:PHM458768 PRH458757:PRI458768 QBD458757:QBE458768 QKZ458757:QLA458768 QUV458757:QUW458768 RER458757:RES458768 RON458757:ROO458768 RYJ458757:RYK458768 SIF458757:SIG458768 SSB458757:SSC458768 TBX458757:TBY458768 TLT458757:TLU458768 TVP458757:TVQ458768 UFL458757:UFM458768 UPH458757:UPI458768 UZD458757:UZE458768 VIZ458757:VJA458768 VSV458757:VSW458768 WCR458757:WCS458768 WMN458757:WMO458768 WWJ458757:WWK458768 AB524293:AC524304 JX524293:JY524304 TT524293:TU524304 ADP524293:ADQ524304 ANL524293:ANM524304 AXH524293:AXI524304 BHD524293:BHE524304 BQZ524293:BRA524304 CAV524293:CAW524304 CKR524293:CKS524304 CUN524293:CUO524304 DEJ524293:DEK524304 DOF524293:DOG524304 DYB524293:DYC524304 EHX524293:EHY524304 ERT524293:ERU524304 FBP524293:FBQ524304 FLL524293:FLM524304 FVH524293:FVI524304 GFD524293:GFE524304 GOZ524293:GPA524304 GYV524293:GYW524304 HIR524293:HIS524304 HSN524293:HSO524304 ICJ524293:ICK524304 IMF524293:IMG524304 IWB524293:IWC524304 JFX524293:JFY524304 JPT524293:JPU524304 JZP524293:JZQ524304 KJL524293:KJM524304 KTH524293:KTI524304 LDD524293:LDE524304 LMZ524293:LNA524304 LWV524293:LWW524304 MGR524293:MGS524304 MQN524293:MQO524304 NAJ524293:NAK524304 NKF524293:NKG524304 NUB524293:NUC524304 ODX524293:ODY524304 ONT524293:ONU524304 OXP524293:OXQ524304 PHL524293:PHM524304 PRH524293:PRI524304 QBD524293:QBE524304 QKZ524293:QLA524304 QUV524293:QUW524304 RER524293:RES524304 RON524293:ROO524304 RYJ524293:RYK524304 SIF524293:SIG524304 SSB524293:SSC524304 TBX524293:TBY524304 TLT524293:TLU524304 TVP524293:TVQ524304 UFL524293:UFM524304 UPH524293:UPI524304 UZD524293:UZE524304 VIZ524293:VJA524304 VSV524293:VSW524304 WCR524293:WCS524304 WMN524293:WMO524304 WWJ524293:WWK524304 AB589829:AC589840 JX589829:JY589840 TT589829:TU589840 ADP589829:ADQ589840 ANL589829:ANM589840 AXH589829:AXI589840 BHD589829:BHE589840 BQZ589829:BRA589840 CAV589829:CAW589840 CKR589829:CKS589840 CUN589829:CUO589840 DEJ589829:DEK589840 DOF589829:DOG589840 DYB589829:DYC589840 EHX589829:EHY589840 ERT589829:ERU589840 FBP589829:FBQ589840 FLL589829:FLM589840 FVH589829:FVI589840 GFD589829:GFE589840 GOZ589829:GPA589840 GYV589829:GYW589840 HIR589829:HIS589840 HSN589829:HSO589840 ICJ589829:ICK589840 IMF589829:IMG589840 IWB589829:IWC589840 JFX589829:JFY589840 JPT589829:JPU589840 JZP589829:JZQ589840 KJL589829:KJM589840 KTH589829:KTI589840 LDD589829:LDE589840 LMZ589829:LNA589840 LWV589829:LWW589840 MGR589829:MGS589840 MQN589829:MQO589840 NAJ589829:NAK589840 NKF589829:NKG589840 NUB589829:NUC589840 ODX589829:ODY589840 ONT589829:ONU589840 OXP589829:OXQ589840 PHL589829:PHM589840 PRH589829:PRI589840 QBD589829:QBE589840 QKZ589829:QLA589840 QUV589829:QUW589840 RER589829:RES589840 RON589829:ROO589840 RYJ589829:RYK589840 SIF589829:SIG589840 SSB589829:SSC589840 TBX589829:TBY589840 TLT589829:TLU589840 TVP589829:TVQ589840 UFL589829:UFM589840 UPH589829:UPI589840 UZD589829:UZE589840 VIZ589829:VJA589840 VSV589829:VSW589840 WCR589829:WCS589840 WMN589829:WMO589840 WWJ589829:WWK589840 AB655365:AC655376 JX655365:JY655376 TT655365:TU655376 ADP655365:ADQ655376 ANL655365:ANM655376 AXH655365:AXI655376 BHD655365:BHE655376 BQZ655365:BRA655376 CAV655365:CAW655376 CKR655365:CKS655376 CUN655365:CUO655376 DEJ655365:DEK655376 DOF655365:DOG655376 DYB655365:DYC655376 EHX655365:EHY655376 ERT655365:ERU655376 FBP655365:FBQ655376 FLL655365:FLM655376 FVH655365:FVI655376 GFD655365:GFE655376 GOZ655365:GPA655376 GYV655365:GYW655376 HIR655365:HIS655376 HSN655365:HSO655376 ICJ655365:ICK655376 IMF655365:IMG655376 IWB655365:IWC655376 JFX655365:JFY655376 JPT655365:JPU655376 JZP655365:JZQ655376 KJL655365:KJM655376 KTH655365:KTI655376 LDD655365:LDE655376 LMZ655365:LNA655376 LWV655365:LWW655376 MGR655365:MGS655376 MQN655365:MQO655376 NAJ655365:NAK655376 NKF655365:NKG655376 NUB655365:NUC655376 ODX655365:ODY655376 ONT655365:ONU655376 OXP655365:OXQ655376 PHL655365:PHM655376 PRH655365:PRI655376 QBD655365:QBE655376 QKZ655365:QLA655376 QUV655365:QUW655376 RER655365:RES655376 RON655365:ROO655376 RYJ655365:RYK655376 SIF655365:SIG655376 SSB655365:SSC655376 TBX655365:TBY655376 TLT655365:TLU655376 TVP655365:TVQ655376 UFL655365:UFM655376 UPH655365:UPI655376 UZD655365:UZE655376 VIZ655365:VJA655376 VSV655365:VSW655376 WCR655365:WCS655376 WMN655365:WMO655376 WWJ655365:WWK655376 AB720901:AC720912 JX720901:JY720912 TT720901:TU720912 ADP720901:ADQ720912 ANL720901:ANM720912 AXH720901:AXI720912 BHD720901:BHE720912 BQZ720901:BRA720912 CAV720901:CAW720912 CKR720901:CKS720912 CUN720901:CUO720912 DEJ720901:DEK720912 DOF720901:DOG720912 DYB720901:DYC720912 EHX720901:EHY720912 ERT720901:ERU720912 FBP720901:FBQ720912 FLL720901:FLM720912 FVH720901:FVI720912 GFD720901:GFE720912 GOZ720901:GPA720912 GYV720901:GYW720912 HIR720901:HIS720912 HSN720901:HSO720912 ICJ720901:ICK720912 IMF720901:IMG720912 IWB720901:IWC720912 JFX720901:JFY720912 JPT720901:JPU720912 JZP720901:JZQ720912 KJL720901:KJM720912 KTH720901:KTI720912 LDD720901:LDE720912 LMZ720901:LNA720912 LWV720901:LWW720912 MGR720901:MGS720912 MQN720901:MQO720912 NAJ720901:NAK720912 NKF720901:NKG720912 NUB720901:NUC720912 ODX720901:ODY720912 ONT720901:ONU720912 OXP720901:OXQ720912 PHL720901:PHM720912 PRH720901:PRI720912 QBD720901:QBE720912 QKZ720901:QLA720912 QUV720901:QUW720912 RER720901:RES720912 RON720901:ROO720912 RYJ720901:RYK720912 SIF720901:SIG720912 SSB720901:SSC720912 TBX720901:TBY720912 TLT720901:TLU720912 TVP720901:TVQ720912 UFL720901:UFM720912 UPH720901:UPI720912 UZD720901:UZE720912 VIZ720901:VJA720912 VSV720901:VSW720912 WCR720901:WCS720912 WMN720901:WMO720912 WWJ720901:WWK720912 AB786437:AC786448 JX786437:JY786448 TT786437:TU786448 ADP786437:ADQ786448 ANL786437:ANM786448 AXH786437:AXI786448 BHD786437:BHE786448 BQZ786437:BRA786448 CAV786437:CAW786448 CKR786437:CKS786448 CUN786437:CUO786448 DEJ786437:DEK786448 DOF786437:DOG786448 DYB786437:DYC786448 EHX786437:EHY786448 ERT786437:ERU786448 FBP786437:FBQ786448 FLL786437:FLM786448 FVH786437:FVI786448 GFD786437:GFE786448 GOZ786437:GPA786448 GYV786437:GYW786448 HIR786437:HIS786448 HSN786437:HSO786448 ICJ786437:ICK786448 IMF786437:IMG786448 IWB786437:IWC786448 JFX786437:JFY786448 JPT786437:JPU786448 JZP786437:JZQ786448 KJL786437:KJM786448 KTH786437:KTI786448 LDD786437:LDE786448 LMZ786437:LNA786448 LWV786437:LWW786448 MGR786437:MGS786448 MQN786437:MQO786448 NAJ786437:NAK786448 NKF786437:NKG786448 NUB786437:NUC786448 ODX786437:ODY786448 ONT786437:ONU786448 OXP786437:OXQ786448 PHL786437:PHM786448 PRH786437:PRI786448 QBD786437:QBE786448 QKZ786437:QLA786448 QUV786437:QUW786448 RER786437:RES786448 RON786437:ROO786448 RYJ786437:RYK786448 SIF786437:SIG786448 SSB786437:SSC786448 TBX786437:TBY786448 TLT786437:TLU786448 TVP786437:TVQ786448 UFL786437:UFM786448 UPH786437:UPI786448 UZD786437:UZE786448 VIZ786437:VJA786448 VSV786437:VSW786448 WCR786437:WCS786448 WMN786437:WMO786448 WWJ786437:WWK786448 AB851973:AC851984 JX851973:JY851984 TT851973:TU851984 ADP851973:ADQ851984 ANL851973:ANM851984 AXH851973:AXI851984 BHD851973:BHE851984 BQZ851973:BRA851984 CAV851973:CAW851984 CKR851973:CKS851984 CUN851973:CUO851984 DEJ851973:DEK851984 DOF851973:DOG851984 DYB851973:DYC851984 EHX851973:EHY851984 ERT851973:ERU851984 FBP851973:FBQ851984 FLL851973:FLM851984 FVH851973:FVI851984 GFD851973:GFE851984 GOZ851973:GPA851984 GYV851973:GYW851984 HIR851973:HIS851984 HSN851973:HSO851984 ICJ851973:ICK851984 IMF851973:IMG851984 IWB851973:IWC851984 JFX851973:JFY851984 JPT851973:JPU851984 JZP851973:JZQ851984 KJL851973:KJM851984 KTH851973:KTI851984 LDD851973:LDE851984 LMZ851973:LNA851984 LWV851973:LWW851984 MGR851973:MGS851984 MQN851973:MQO851984 NAJ851973:NAK851984 NKF851973:NKG851984 NUB851973:NUC851984 ODX851973:ODY851984 ONT851973:ONU851984 OXP851973:OXQ851984 PHL851973:PHM851984 PRH851973:PRI851984 QBD851973:QBE851984 QKZ851973:QLA851984 QUV851973:QUW851984 RER851973:RES851984 RON851973:ROO851984 RYJ851973:RYK851984 SIF851973:SIG851984 SSB851973:SSC851984 TBX851973:TBY851984 TLT851973:TLU851984 TVP851973:TVQ851984 UFL851973:UFM851984 UPH851973:UPI851984 UZD851973:UZE851984 VIZ851973:VJA851984 VSV851973:VSW851984 WCR851973:WCS851984 WMN851973:WMO851984 WWJ851973:WWK851984 AB917509:AC917520 JX917509:JY917520 TT917509:TU917520 ADP917509:ADQ917520 ANL917509:ANM917520 AXH917509:AXI917520 BHD917509:BHE917520 BQZ917509:BRA917520 CAV917509:CAW917520 CKR917509:CKS917520 CUN917509:CUO917520 DEJ917509:DEK917520 DOF917509:DOG917520 DYB917509:DYC917520 EHX917509:EHY917520 ERT917509:ERU917520 FBP917509:FBQ917520 FLL917509:FLM917520 FVH917509:FVI917520 GFD917509:GFE917520 GOZ917509:GPA917520 GYV917509:GYW917520 HIR917509:HIS917520 HSN917509:HSO917520 ICJ917509:ICK917520 IMF917509:IMG917520 IWB917509:IWC917520 JFX917509:JFY917520 JPT917509:JPU917520 JZP917509:JZQ917520 KJL917509:KJM917520 KTH917509:KTI917520 LDD917509:LDE917520 LMZ917509:LNA917520 LWV917509:LWW917520 MGR917509:MGS917520 MQN917509:MQO917520 NAJ917509:NAK917520 NKF917509:NKG917520 NUB917509:NUC917520 ODX917509:ODY917520 ONT917509:ONU917520 OXP917509:OXQ917520 PHL917509:PHM917520 PRH917509:PRI917520 QBD917509:QBE917520 QKZ917509:QLA917520 QUV917509:QUW917520 RER917509:RES917520 RON917509:ROO917520 RYJ917509:RYK917520 SIF917509:SIG917520 SSB917509:SSC917520 TBX917509:TBY917520 TLT917509:TLU917520 TVP917509:TVQ917520 UFL917509:UFM917520 UPH917509:UPI917520 UZD917509:UZE917520 VIZ917509:VJA917520 VSV917509:VSW917520 WCR917509:WCS917520 WMN917509:WMO917520 WWJ917509:WWK917520 AB983045:AC983056 JX983045:JY983056 TT983045:TU983056 ADP983045:ADQ983056 ANL983045:ANM983056 AXH983045:AXI983056 BHD983045:BHE983056 BQZ983045:BRA983056 CAV983045:CAW983056 CKR983045:CKS983056 CUN983045:CUO983056 DEJ983045:DEK983056 DOF983045:DOG983056 DYB983045:DYC983056 EHX983045:EHY983056 ERT983045:ERU983056 FBP983045:FBQ983056 FLL983045:FLM983056 FVH983045:FVI983056 GFD983045:GFE983056 GOZ983045:GPA983056 GYV983045:GYW983056 HIR983045:HIS983056 HSN983045:HSO983056 ICJ983045:ICK983056 IMF983045:IMG983056 IWB983045:IWC983056 JFX983045:JFY983056 JPT983045:JPU983056 JZP983045:JZQ983056 KJL983045:KJM983056 KTH983045:KTI983056 LDD983045:LDE983056 LMZ983045:LNA983056 LWV983045:LWW983056 MGR983045:MGS983056 MQN983045:MQO983056 NAJ983045:NAK983056 NKF983045:NKG983056 NUB983045:NUC983056 ODX983045:ODY983056 ONT983045:ONU983056 OXP983045:OXQ983056 PHL983045:PHM983056 PRH983045:PRI983056 QBD983045:QBE983056 QKZ983045:QLA983056 QUV983045:QUW983056 RER983045:RES983056 RON983045:ROO983056 RYJ983045:RYK983056 SIF983045:SIG983056 SSB983045:SSC983056 TBX983045:TBY983056 TLT983045:TLU983056 TVP983045:TVQ983056 UFL983045:UFM983056 UPH983045:UPI983056 UZD983045:UZE983056 VIZ983045:VJA983056 VSV983045:VSW983056 WCR983045:WCS983056 WMN983045:WMO983056 WWJ983045:WWK983056 WMN983069:WMO983072 JX29:JY32 TT29:TU32 ADP29:ADQ32 ANL29:ANM32 AXH29:AXI32 BHD29:BHE32 BQZ29:BRA32 CAV29:CAW32 CKR29:CKS32 CUN29:CUO32 DEJ29:DEK32 DOF29:DOG32 DYB29:DYC32 EHX29:EHY32 ERT29:ERU32 FBP29:FBQ32 FLL29:FLM32 FVH29:FVI32 GFD29:GFE32 GOZ29:GPA32 GYV29:GYW32 HIR29:HIS32 HSN29:HSO32 ICJ29:ICK32 IMF29:IMG32 IWB29:IWC32 JFX29:JFY32 JPT29:JPU32 JZP29:JZQ32 KJL29:KJM32 KTH29:KTI32 LDD29:LDE32 LMZ29:LNA32 LWV29:LWW32 MGR29:MGS32 MQN29:MQO32 NAJ29:NAK32 NKF29:NKG32 NUB29:NUC32 ODX29:ODY32 ONT29:ONU32 OXP29:OXQ32 PHL29:PHM32 PRH29:PRI32 QBD29:QBE32 QKZ29:QLA32 QUV29:QUW32 RER29:RES32 RON29:ROO32 RYJ29:RYK32 SIF29:SIG32 SSB29:SSC32 TBX29:TBY32 TLT29:TLU32 TVP29:TVQ32 UFL29:UFM32 UPH29:UPI32 UZD29:UZE32 VIZ29:VJA32 VSV29:VSW32 WCR29:WCS32 WMN29:WMO32 WWJ29:WWK32 AB65565:AC65568 JX65565:JY65568 TT65565:TU65568 ADP65565:ADQ65568 ANL65565:ANM65568 AXH65565:AXI65568 BHD65565:BHE65568 BQZ65565:BRA65568 CAV65565:CAW65568 CKR65565:CKS65568 CUN65565:CUO65568 DEJ65565:DEK65568 DOF65565:DOG65568 DYB65565:DYC65568 EHX65565:EHY65568 ERT65565:ERU65568 FBP65565:FBQ65568 FLL65565:FLM65568 FVH65565:FVI65568 GFD65565:GFE65568 GOZ65565:GPA65568 GYV65565:GYW65568 HIR65565:HIS65568 HSN65565:HSO65568 ICJ65565:ICK65568 IMF65565:IMG65568 IWB65565:IWC65568 JFX65565:JFY65568 JPT65565:JPU65568 JZP65565:JZQ65568 KJL65565:KJM65568 KTH65565:KTI65568 LDD65565:LDE65568 LMZ65565:LNA65568 LWV65565:LWW65568 MGR65565:MGS65568 MQN65565:MQO65568 NAJ65565:NAK65568 NKF65565:NKG65568 NUB65565:NUC65568 ODX65565:ODY65568 ONT65565:ONU65568 OXP65565:OXQ65568 PHL65565:PHM65568 PRH65565:PRI65568 QBD65565:QBE65568 QKZ65565:QLA65568 QUV65565:QUW65568 RER65565:RES65568 RON65565:ROO65568 RYJ65565:RYK65568 SIF65565:SIG65568 SSB65565:SSC65568 TBX65565:TBY65568 TLT65565:TLU65568 TVP65565:TVQ65568 UFL65565:UFM65568 UPH65565:UPI65568 UZD65565:UZE65568 VIZ65565:VJA65568 VSV65565:VSW65568 WCR65565:WCS65568 WMN65565:WMO65568 WWJ65565:WWK65568 AB131101:AC131104 JX131101:JY131104 TT131101:TU131104 ADP131101:ADQ131104 ANL131101:ANM131104 AXH131101:AXI131104 BHD131101:BHE131104 BQZ131101:BRA131104 CAV131101:CAW131104 CKR131101:CKS131104 CUN131101:CUO131104 DEJ131101:DEK131104 DOF131101:DOG131104 DYB131101:DYC131104 EHX131101:EHY131104 ERT131101:ERU131104 FBP131101:FBQ131104 FLL131101:FLM131104 FVH131101:FVI131104 GFD131101:GFE131104 GOZ131101:GPA131104 GYV131101:GYW131104 HIR131101:HIS131104 HSN131101:HSO131104 ICJ131101:ICK131104 IMF131101:IMG131104 IWB131101:IWC131104 JFX131101:JFY131104 JPT131101:JPU131104 JZP131101:JZQ131104 KJL131101:KJM131104 KTH131101:KTI131104 LDD131101:LDE131104 LMZ131101:LNA131104 LWV131101:LWW131104 MGR131101:MGS131104 MQN131101:MQO131104 NAJ131101:NAK131104 NKF131101:NKG131104 NUB131101:NUC131104 ODX131101:ODY131104 ONT131101:ONU131104 OXP131101:OXQ131104 PHL131101:PHM131104 PRH131101:PRI131104 QBD131101:QBE131104 QKZ131101:QLA131104 QUV131101:QUW131104 RER131101:RES131104 RON131101:ROO131104 RYJ131101:RYK131104 SIF131101:SIG131104 SSB131101:SSC131104 TBX131101:TBY131104 TLT131101:TLU131104 TVP131101:TVQ131104 UFL131101:UFM131104 UPH131101:UPI131104 UZD131101:UZE131104 VIZ131101:VJA131104 VSV131101:VSW131104 WCR131101:WCS131104 WMN131101:WMO131104 WWJ131101:WWK131104 AB196637:AC196640 JX196637:JY196640 TT196637:TU196640 ADP196637:ADQ196640 ANL196637:ANM196640 AXH196637:AXI196640 BHD196637:BHE196640 BQZ196637:BRA196640 CAV196637:CAW196640 CKR196637:CKS196640 CUN196637:CUO196640 DEJ196637:DEK196640 DOF196637:DOG196640 DYB196637:DYC196640 EHX196637:EHY196640 ERT196637:ERU196640 FBP196637:FBQ196640 FLL196637:FLM196640 FVH196637:FVI196640 GFD196637:GFE196640 GOZ196637:GPA196640 GYV196637:GYW196640 HIR196637:HIS196640 HSN196637:HSO196640 ICJ196637:ICK196640 IMF196637:IMG196640 IWB196637:IWC196640 JFX196637:JFY196640 JPT196637:JPU196640 JZP196637:JZQ196640 KJL196637:KJM196640 KTH196637:KTI196640 LDD196637:LDE196640 LMZ196637:LNA196640 LWV196637:LWW196640 MGR196637:MGS196640 MQN196637:MQO196640 NAJ196637:NAK196640 NKF196637:NKG196640 NUB196637:NUC196640 ODX196637:ODY196640 ONT196637:ONU196640 OXP196637:OXQ196640 PHL196637:PHM196640 PRH196637:PRI196640 QBD196637:QBE196640 QKZ196637:QLA196640 QUV196637:QUW196640 RER196637:RES196640 RON196637:ROO196640 RYJ196637:RYK196640 SIF196637:SIG196640 SSB196637:SSC196640 TBX196637:TBY196640 TLT196637:TLU196640 TVP196637:TVQ196640 UFL196637:UFM196640 UPH196637:UPI196640 UZD196637:UZE196640 VIZ196637:VJA196640 VSV196637:VSW196640 WCR196637:WCS196640 WMN196637:WMO196640 WWJ196637:WWK196640 AB262173:AC262176 JX262173:JY262176 TT262173:TU262176 ADP262173:ADQ262176 ANL262173:ANM262176 AXH262173:AXI262176 BHD262173:BHE262176 BQZ262173:BRA262176 CAV262173:CAW262176 CKR262173:CKS262176 CUN262173:CUO262176 DEJ262173:DEK262176 DOF262173:DOG262176 DYB262173:DYC262176 EHX262173:EHY262176 ERT262173:ERU262176 FBP262173:FBQ262176 FLL262173:FLM262176 FVH262173:FVI262176 GFD262173:GFE262176 GOZ262173:GPA262176 GYV262173:GYW262176 HIR262173:HIS262176 HSN262173:HSO262176 ICJ262173:ICK262176 IMF262173:IMG262176 IWB262173:IWC262176 JFX262173:JFY262176 JPT262173:JPU262176 JZP262173:JZQ262176 KJL262173:KJM262176 KTH262173:KTI262176 LDD262173:LDE262176 LMZ262173:LNA262176 LWV262173:LWW262176 MGR262173:MGS262176 MQN262173:MQO262176 NAJ262173:NAK262176 NKF262173:NKG262176 NUB262173:NUC262176 ODX262173:ODY262176 ONT262173:ONU262176 OXP262173:OXQ262176 PHL262173:PHM262176 PRH262173:PRI262176 QBD262173:QBE262176 QKZ262173:QLA262176 QUV262173:QUW262176 RER262173:RES262176 RON262173:ROO262176 RYJ262173:RYK262176 SIF262173:SIG262176 SSB262173:SSC262176 TBX262173:TBY262176 TLT262173:TLU262176 TVP262173:TVQ262176 UFL262173:UFM262176 UPH262173:UPI262176 UZD262173:UZE262176 VIZ262173:VJA262176 VSV262173:VSW262176 WCR262173:WCS262176 WMN262173:WMO262176 WWJ262173:WWK262176 AB327709:AC327712 JX327709:JY327712 TT327709:TU327712 ADP327709:ADQ327712 ANL327709:ANM327712 AXH327709:AXI327712 BHD327709:BHE327712 BQZ327709:BRA327712 CAV327709:CAW327712 CKR327709:CKS327712 CUN327709:CUO327712 DEJ327709:DEK327712 DOF327709:DOG327712 DYB327709:DYC327712 EHX327709:EHY327712 ERT327709:ERU327712 FBP327709:FBQ327712 FLL327709:FLM327712 FVH327709:FVI327712 GFD327709:GFE327712 GOZ327709:GPA327712 GYV327709:GYW327712 HIR327709:HIS327712 HSN327709:HSO327712 ICJ327709:ICK327712 IMF327709:IMG327712 IWB327709:IWC327712 JFX327709:JFY327712 JPT327709:JPU327712 JZP327709:JZQ327712 KJL327709:KJM327712 KTH327709:KTI327712 LDD327709:LDE327712 LMZ327709:LNA327712 LWV327709:LWW327712 MGR327709:MGS327712 MQN327709:MQO327712 NAJ327709:NAK327712 NKF327709:NKG327712 NUB327709:NUC327712 ODX327709:ODY327712 ONT327709:ONU327712 OXP327709:OXQ327712 PHL327709:PHM327712 PRH327709:PRI327712 QBD327709:QBE327712 QKZ327709:QLA327712 QUV327709:QUW327712 RER327709:RES327712 RON327709:ROO327712 RYJ327709:RYK327712 SIF327709:SIG327712 SSB327709:SSC327712 TBX327709:TBY327712 TLT327709:TLU327712 TVP327709:TVQ327712 UFL327709:UFM327712 UPH327709:UPI327712 UZD327709:UZE327712 VIZ327709:VJA327712 VSV327709:VSW327712 WCR327709:WCS327712 WMN327709:WMO327712 WWJ327709:WWK327712 AB393245:AC393248 JX393245:JY393248 TT393245:TU393248 ADP393245:ADQ393248 ANL393245:ANM393248 AXH393245:AXI393248 BHD393245:BHE393248 BQZ393245:BRA393248 CAV393245:CAW393248 CKR393245:CKS393248 CUN393245:CUO393248 DEJ393245:DEK393248 DOF393245:DOG393248 DYB393245:DYC393248 EHX393245:EHY393248 ERT393245:ERU393248 FBP393245:FBQ393248 FLL393245:FLM393248 FVH393245:FVI393248 GFD393245:GFE393248 GOZ393245:GPA393248 GYV393245:GYW393248 HIR393245:HIS393248 HSN393245:HSO393248 ICJ393245:ICK393248 IMF393245:IMG393248 IWB393245:IWC393248 JFX393245:JFY393248 JPT393245:JPU393248 JZP393245:JZQ393248 KJL393245:KJM393248 KTH393245:KTI393248 LDD393245:LDE393248 LMZ393245:LNA393248 LWV393245:LWW393248 MGR393245:MGS393248 MQN393245:MQO393248 NAJ393245:NAK393248 NKF393245:NKG393248 NUB393245:NUC393248 ODX393245:ODY393248 ONT393245:ONU393248 OXP393245:OXQ393248 PHL393245:PHM393248 PRH393245:PRI393248 QBD393245:QBE393248 QKZ393245:QLA393248 QUV393245:QUW393248 RER393245:RES393248 RON393245:ROO393248 RYJ393245:RYK393248 SIF393245:SIG393248 SSB393245:SSC393248 TBX393245:TBY393248 TLT393245:TLU393248 TVP393245:TVQ393248 UFL393245:UFM393248 UPH393245:UPI393248 UZD393245:UZE393248 VIZ393245:VJA393248 VSV393245:VSW393248 WCR393245:WCS393248 WMN393245:WMO393248 WWJ393245:WWK393248 AB458781:AC458784 JX458781:JY458784 TT458781:TU458784 ADP458781:ADQ458784 ANL458781:ANM458784 AXH458781:AXI458784 BHD458781:BHE458784 BQZ458781:BRA458784 CAV458781:CAW458784 CKR458781:CKS458784 CUN458781:CUO458784 DEJ458781:DEK458784 DOF458781:DOG458784 DYB458781:DYC458784 EHX458781:EHY458784 ERT458781:ERU458784 FBP458781:FBQ458784 FLL458781:FLM458784 FVH458781:FVI458784 GFD458781:GFE458784 GOZ458781:GPA458784 GYV458781:GYW458784 HIR458781:HIS458784 HSN458781:HSO458784 ICJ458781:ICK458784 IMF458781:IMG458784 IWB458781:IWC458784 JFX458781:JFY458784 JPT458781:JPU458784 JZP458781:JZQ458784 KJL458781:KJM458784 KTH458781:KTI458784 LDD458781:LDE458784 LMZ458781:LNA458784 LWV458781:LWW458784 MGR458781:MGS458784 MQN458781:MQO458784 NAJ458781:NAK458784 NKF458781:NKG458784 NUB458781:NUC458784 ODX458781:ODY458784 ONT458781:ONU458784 OXP458781:OXQ458784 PHL458781:PHM458784 PRH458781:PRI458784 QBD458781:QBE458784 QKZ458781:QLA458784 QUV458781:QUW458784 RER458781:RES458784 RON458781:ROO458784 RYJ458781:RYK458784 SIF458781:SIG458784 SSB458781:SSC458784 TBX458781:TBY458784 TLT458781:TLU458784 TVP458781:TVQ458784 UFL458781:UFM458784 UPH458781:UPI458784 UZD458781:UZE458784 VIZ458781:VJA458784 VSV458781:VSW458784 WCR458781:WCS458784 WMN458781:WMO458784 WWJ458781:WWK458784 AB524317:AC524320 JX524317:JY524320 TT524317:TU524320 ADP524317:ADQ524320 ANL524317:ANM524320 AXH524317:AXI524320 BHD524317:BHE524320 BQZ524317:BRA524320 CAV524317:CAW524320 CKR524317:CKS524320 CUN524317:CUO524320 DEJ524317:DEK524320 DOF524317:DOG524320 DYB524317:DYC524320 EHX524317:EHY524320 ERT524317:ERU524320 FBP524317:FBQ524320 FLL524317:FLM524320 FVH524317:FVI524320 GFD524317:GFE524320 GOZ524317:GPA524320 GYV524317:GYW524320 HIR524317:HIS524320 HSN524317:HSO524320 ICJ524317:ICK524320 IMF524317:IMG524320 IWB524317:IWC524320 JFX524317:JFY524320 JPT524317:JPU524320 JZP524317:JZQ524320 KJL524317:KJM524320 KTH524317:KTI524320 LDD524317:LDE524320 LMZ524317:LNA524320 LWV524317:LWW524320 MGR524317:MGS524320 MQN524317:MQO524320 NAJ524317:NAK524320 NKF524317:NKG524320 NUB524317:NUC524320 ODX524317:ODY524320 ONT524317:ONU524320 OXP524317:OXQ524320 PHL524317:PHM524320 PRH524317:PRI524320 QBD524317:QBE524320 QKZ524317:QLA524320 QUV524317:QUW524320 RER524317:RES524320 RON524317:ROO524320 RYJ524317:RYK524320 SIF524317:SIG524320 SSB524317:SSC524320 TBX524317:TBY524320 TLT524317:TLU524320 TVP524317:TVQ524320 UFL524317:UFM524320 UPH524317:UPI524320 UZD524317:UZE524320 VIZ524317:VJA524320 VSV524317:VSW524320 WCR524317:WCS524320 WMN524317:WMO524320 WWJ524317:WWK524320 AB589853:AC589856 JX589853:JY589856 TT589853:TU589856 ADP589853:ADQ589856 ANL589853:ANM589856 AXH589853:AXI589856 BHD589853:BHE589856 BQZ589853:BRA589856 CAV589853:CAW589856 CKR589853:CKS589856 CUN589853:CUO589856 DEJ589853:DEK589856 DOF589853:DOG589856 DYB589853:DYC589856 EHX589853:EHY589856 ERT589853:ERU589856 FBP589853:FBQ589856 FLL589853:FLM589856 FVH589853:FVI589856 GFD589853:GFE589856 GOZ589853:GPA589856 GYV589853:GYW589856 HIR589853:HIS589856 HSN589853:HSO589856 ICJ589853:ICK589856 IMF589853:IMG589856 IWB589853:IWC589856 JFX589853:JFY589856 JPT589853:JPU589856 JZP589853:JZQ589856 KJL589853:KJM589856 KTH589853:KTI589856 LDD589853:LDE589856 LMZ589853:LNA589856 LWV589853:LWW589856 MGR589853:MGS589856 MQN589853:MQO589856 NAJ589853:NAK589856 NKF589853:NKG589856 NUB589853:NUC589856 ODX589853:ODY589856 ONT589853:ONU589856 OXP589853:OXQ589856 PHL589853:PHM589856 PRH589853:PRI589856 QBD589853:QBE589856 QKZ589853:QLA589856 QUV589853:QUW589856 RER589853:RES589856 RON589853:ROO589856 RYJ589853:RYK589856 SIF589853:SIG589856 SSB589853:SSC589856 TBX589853:TBY589856 TLT589853:TLU589856 TVP589853:TVQ589856 UFL589853:UFM589856 UPH589853:UPI589856 UZD589853:UZE589856 VIZ589853:VJA589856 VSV589853:VSW589856 WCR589853:WCS589856 WMN589853:WMO589856 WWJ589853:WWK589856 AB655389:AC655392 JX655389:JY655392 TT655389:TU655392 ADP655389:ADQ655392 ANL655389:ANM655392 AXH655389:AXI655392 BHD655389:BHE655392 BQZ655389:BRA655392 CAV655389:CAW655392 CKR655389:CKS655392 CUN655389:CUO655392 DEJ655389:DEK655392 DOF655389:DOG655392 DYB655389:DYC655392 EHX655389:EHY655392 ERT655389:ERU655392 FBP655389:FBQ655392 FLL655389:FLM655392 FVH655389:FVI655392 GFD655389:GFE655392 GOZ655389:GPA655392 GYV655389:GYW655392 HIR655389:HIS655392 HSN655389:HSO655392 ICJ655389:ICK655392 IMF655389:IMG655392 IWB655389:IWC655392 JFX655389:JFY655392 JPT655389:JPU655392 JZP655389:JZQ655392 KJL655389:KJM655392 KTH655389:KTI655392 LDD655389:LDE655392 LMZ655389:LNA655392 LWV655389:LWW655392 MGR655389:MGS655392 MQN655389:MQO655392 NAJ655389:NAK655392 NKF655389:NKG655392 NUB655389:NUC655392 ODX655389:ODY655392 ONT655389:ONU655392 OXP655389:OXQ655392 PHL655389:PHM655392 PRH655389:PRI655392 QBD655389:QBE655392 QKZ655389:QLA655392 QUV655389:QUW655392 RER655389:RES655392 RON655389:ROO655392 RYJ655389:RYK655392 SIF655389:SIG655392 SSB655389:SSC655392 TBX655389:TBY655392 TLT655389:TLU655392 TVP655389:TVQ655392 UFL655389:UFM655392 UPH655389:UPI655392 UZD655389:UZE655392 VIZ655389:VJA655392 VSV655389:VSW655392 WCR655389:WCS655392 WMN655389:WMO655392 WWJ655389:WWK655392 AB720925:AC720928 JX720925:JY720928 TT720925:TU720928 ADP720925:ADQ720928 ANL720925:ANM720928 AXH720925:AXI720928 BHD720925:BHE720928 BQZ720925:BRA720928 CAV720925:CAW720928 CKR720925:CKS720928 CUN720925:CUO720928 DEJ720925:DEK720928 DOF720925:DOG720928 DYB720925:DYC720928 EHX720925:EHY720928 ERT720925:ERU720928 FBP720925:FBQ720928 FLL720925:FLM720928 FVH720925:FVI720928 GFD720925:GFE720928 GOZ720925:GPA720928 GYV720925:GYW720928 HIR720925:HIS720928 HSN720925:HSO720928 ICJ720925:ICK720928 IMF720925:IMG720928 IWB720925:IWC720928 JFX720925:JFY720928 JPT720925:JPU720928 JZP720925:JZQ720928 KJL720925:KJM720928 KTH720925:KTI720928 LDD720925:LDE720928 LMZ720925:LNA720928 LWV720925:LWW720928 MGR720925:MGS720928 MQN720925:MQO720928 NAJ720925:NAK720928 NKF720925:NKG720928 NUB720925:NUC720928 ODX720925:ODY720928 ONT720925:ONU720928 OXP720925:OXQ720928 PHL720925:PHM720928 PRH720925:PRI720928 QBD720925:QBE720928 QKZ720925:QLA720928 QUV720925:QUW720928 RER720925:RES720928 RON720925:ROO720928 RYJ720925:RYK720928 SIF720925:SIG720928 SSB720925:SSC720928 TBX720925:TBY720928 TLT720925:TLU720928 TVP720925:TVQ720928 UFL720925:UFM720928 UPH720925:UPI720928 UZD720925:UZE720928 VIZ720925:VJA720928 VSV720925:VSW720928 WCR720925:WCS720928 WMN720925:WMO720928 WWJ720925:WWK720928 AB786461:AC786464 JX786461:JY786464 TT786461:TU786464 ADP786461:ADQ786464 ANL786461:ANM786464 AXH786461:AXI786464 BHD786461:BHE786464 BQZ786461:BRA786464 CAV786461:CAW786464 CKR786461:CKS786464 CUN786461:CUO786464 DEJ786461:DEK786464 DOF786461:DOG786464 DYB786461:DYC786464 EHX786461:EHY786464 ERT786461:ERU786464 FBP786461:FBQ786464 FLL786461:FLM786464 FVH786461:FVI786464 GFD786461:GFE786464 GOZ786461:GPA786464 GYV786461:GYW786464 HIR786461:HIS786464 HSN786461:HSO786464 ICJ786461:ICK786464 IMF786461:IMG786464 IWB786461:IWC786464 JFX786461:JFY786464 JPT786461:JPU786464 JZP786461:JZQ786464 KJL786461:KJM786464 KTH786461:KTI786464 LDD786461:LDE786464 LMZ786461:LNA786464 LWV786461:LWW786464 MGR786461:MGS786464 MQN786461:MQO786464 NAJ786461:NAK786464 NKF786461:NKG786464 NUB786461:NUC786464 ODX786461:ODY786464 ONT786461:ONU786464 OXP786461:OXQ786464 PHL786461:PHM786464 PRH786461:PRI786464 QBD786461:QBE786464 QKZ786461:QLA786464 QUV786461:QUW786464 RER786461:RES786464 RON786461:ROO786464 RYJ786461:RYK786464 SIF786461:SIG786464 SSB786461:SSC786464 TBX786461:TBY786464 TLT786461:TLU786464 TVP786461:TVQ786464 UFL786461:UFM786464 UPH786461:UPI786464 UZD786461:UZE786464 VIZ786461:VJA786464 VSV786461:VSW786464 WCR786461:WCS786464 WMN786461:WMO786464 WWJ786461:WWK786464 AB851997:AC852000 JX851997:JY852000 TT851997:TU852000 ADP851997:ADQ852000 ANL851997:ANM852000 AXH851997:AXI852000 BHD851997:BHE852000 BQZ851997:BRA852000 CAV851997:CAW852000 CKR851997:CKS852000 CUN851997:CUO852000 DEJ851997:DEK852000 DOF851997:DOG852000 DYB851997:DYC852000 EHX851997:EHY852000 ERT851997:ERU852000 FBP851997:FBQ852000 FLL851997:FLM852000 FVH851997:FVI852000 GFD851997:GFE852000 GOZ851997:GPA852000 GYV851997:GYW852000 HIR851997:HIS852000 HSN851997:HSO852000 ICJ851997:ICK852000 IMF851997:IMG852000 IWB851997:IWC852000 JFX851997:JFY852000 JPT851997:JPU852000 JZP851997:JZQ852000 KJL851997:KJM852000 KTH851997:KTI852000 LDD851997:LDE852000 LMZ851997:LNA852000 LWV851997:LWW852000 MGR851997:MGS852000 MQN851997:MQO852000 NAJ851997:NAK852000 NKF851997:NKG852000 NUB851997:NUC852000 ODX851997:ODY852000 ONT851997:ONU852000 OXP851997:OXQ852000 PHL851997:PHM852000 PRH851997:PRI852000 QBD851997:QBE852000 QKZ851997:QLA852000 QUV851997:QUW852000 RER851997:RES852000 RON851997:ROO852000 RYJ851997:RYK852000 SIF851997:SIG852000 SSB851997:SSC852000 TBX851997:TBY852000 TLT851997:TLU852000 TVP851997:TVQ852000 UFL851997:UFM852000 UPH851997:UPI852000 UZD851997:UZE852000 VIZ851997:VJA852000 VSV851997:VSW852000 WCR851997:WCS852000 WMN851997:WMO852000 WWJ851997:WWK852000 AB917533:AC917536 JX917533:JY917536 TT917533:TU917536 ADP917533:ADQ917536 ANL917533:ANM917536 AXH917533:AXI917536 BHD917533:BHE917536 BQZ917533:BRA917536 CAV917533:CAW917536 CKR917533:CKS917536 CUN917533:CUO917536 DEJ917533:DEK917536 DOF917533:DOG917536 DYB917533:DYC917536 EHX917533:EHY917536 ERT917533:ERU917536 FBP917533:FBQ917536 FLL917533:FLM917536 FVH917533:FVI917536 GFD917533:GFE917536 GOZ917533:GPA917536 GYV917533:GYW917536 HIR917533:HIS917536 HSN917533:HSO917536 ICJ917533:ICK917536 IMF917533:IMG917536 IWB917533:IWC917536 JFX917533:JFY917536 JPT917533:JPU917536 JZP917533:JZQ917536 KJL917533:KJM917536 KTH917533:KTI917536 LDD917533:LDE917536 LMZ917533:LNA917536 LWV917533:LWW917536 MGR917533:MGS917536 MQN917533:MQO917536 NAJ917533:NAK917536 NKF917533:NKG917536 NUB917533:NUC917536 ODX917533:ODY917536 ONT917533:ONU917536 OXP917533:OXQ917536 PHL917533:PHM917536 PRH917533:PRI917536 QBD917533:QBE917536 QKZ917533:QLA917536 QUV917533:QUW917536 RER917533:RES917536 RON917533:ROO917536 RYJ917533:RYK917536 SIF917533:SIG917536 SSB917533:SSC917536 TBX917533:TBY917536 TLT917533:TLU917536 TVP917533:TVQ917536 UFL917533:UFM917536 UPH917533:UPI917536 UZD917533:UZE917536 VIZ917533:VJA917536 VSV917533:VSW917536 WCR917533:WCS917536 WMN917533:WMO917536 WWJ917533:WWK917536 AB983069:AC983072 JX983069:JY983072 TT983069:TU983072 ADP983069:ADQ983072 ANL983069:ANM983072 AXH983069:AXI983072 BHD983069:BHE983072 BQZ983069:BRA983072 CAV983069:CAW983072 CKR983069:CKS983072 CUN983069:CUO983072 DEJ983069:DEK983072 DOF983069:DOG983072 DYB983069:DYC983072 EHX983069:EHY983072 ERT983069:ERU983072 FBP983069:FBQ983072 FLL983069:FLM983072 FVH983069:FVI983072 GFD983069:GFE983072 GOZ983069:GPA983072 GYV983069:GYW983072 HIR983069:HIS983072 HSN983069:HSO983072 ICJ983069:ICK983072 IMF983069:IMG983072 IWB983069:IWC983072 JFX983069:JFY983072 JPT983069:JPU983072 JZP983069:JZQ983072 KJL983069:KJM983072 KTH983069:KTI983072 LDD983069:LDE983072 LMZ983069:LNA983072 LWV983069:LWW983072 MGR983069:MGS983072 MQN983069:MQO983072 NAJ983069:NAK983072 NKF983069:NKG983072 NUB983069:NUC983072 ODX983069:ODY983072 ONT983069:ONU983072 OXP983069:OXQ983072 PHL983069:PHM983072 PRH983069:PRI983072 QBD983069:QBE983072 QKZ983069:QLA983072 QUV983069:QUW983072 RER983069:RES983072 RON983069:ROO983072 RYJ983069:RYK983072 SIF983069:SIG983072 SSB983069:SSC983072 TBX983069:TBY983072 TLT983069:TLU983072 TVP983069:TVQ983072 UFL983069:UFM983072 UPH983069:UPI983072 UZD983069:UZE983072 VIZ983069:VJA983072 VSV983069:VSW983072 WCR983069:WCS983072" xr:uid="{5D1D6458-78EE-4983-BD49-B35559261E00}">
      <formula1>"適,否,　　"</formula1>
    </dataValidation>
  </dataValidations>
  <printOptions horizontalCentered="1"/>
  <pageMargins left="0.39370078740157483" right="0.39370078740157483" top="0.39370078740157483" bottom="0.19685039370078741" header="0.55118110236220474" footer="0.19685039370078741"/>
  <pageSetup paperSize="9" fitToHeight="0" orientation="portrait" r:id="rId1"/>
  <headerFooter alignWithMargins="0">
    <oddFooter>&amp;C- 付属資料&amp;P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BK85"/>
  <sheetViews>
    <sheetView showZeros="0" view="pageBreakPreview" topLeftCell="A6" zoomScaleNormal="100" zoomScaleSheetLayoutView="100" zoomScalePageLayoutView="85" workbookViewId="0">
      <selection activeCell="B80" sqref="B80"/>
    </sheetView>
  </sheetViews>
  <sheetFormatPr defaultColWidth="0" defaultRowHeight="10.5"/>
  <cols>
    <col min="1" max="1" width="4.625" style="396" customWidth="1"/>
    <col min="2" max="2" width="2.625" style="396" customWidth="1"/>
    <col min="3" max="3" width="8.625" style="396" customWidth="1"/>
    <col min="4" max="4" width="7.25" style="396" customWidth="1"/>
    <col min="5" max="5" width="8.75" style="396" customWidth="1"/>
    <col min="6" max="61" width="1.75" style="396" customWidth="1"/>
    <col min="62" max="62" width="9.625" style="396" customWidth="1"/>
    <col min="63" max="63" width="3.625" style="396" customWidth="1"/>
    <col min="64" max="256" width="0" style="396" hidden="1"/>
    <col min="257" max="257" width="0.875" style="396" customWidth="1"/>
    <col min="258" max="258" width="4.625" style="396" customWidth="1"/>
    <col min="259" max="259" width="2.625" style="396" customWidth="1"/>
    <col min="260" max="261" width="8.625" style="396" customWidth="1"/>
    <col min="262" max="317" width="1.875" style="396" customWidth="1"/>
    <col min="318" max="318" width="9.625" style="396" customWidth="1"/>
    <col min="319" max="319" width="2.625" style="396" customWidth="1"/>
    <col min="320" max="513" width="0" style="396" hidden="1"/>
    <col min="514" max="514" width="4.625" style="396" customWidth="1"/>
    <col min="515" max="515" width="2.625" style="396" customWidth="1"/>
    <col min="516" max="517" width="8.625" style="396" customWidth="1"/>
    <col min="518" max="573" width="1.875" style="396" customWidth="1"/>
    <col min="574" max="574" width="9.625" style="396" customWidth="1"/>
    <col min="575" max="575" width="2.625" style="396" customWidth="1"/>
    <col min="576" max="769" width="0" style="396" hidden="1"/>
    <col min="770" max="770" width="4.625" style="396" customWidth="1"/>
    <col min="771" max="771" width="2.625" style="396" customWidth="1"/>
    <col min="772" max="773" width="8.625" style="396" customWidth="1"/>
    <col min="774" max="829" width="1.875" style="396" customWidth="1"/>
    <col min="830" max="830" width="9.625" style="396" customWidth="1"/>
    <col min="831" max="831" width="2.625" style="396" customWidth="1"/>
    <col min="832" max="1025" width="0" style="396" hidden="1"/>
    <col min="1026" max="1026" width="4.625" style="396" customWidth="1"/>
    <col min="1027" max="1027" width="2.625" style="396" customWidth="1"/>
    <col min="1028" max="1029" width="8.625" style="396" customWidth="1"/>
    <col min="1030" max="1085" width="1.875" style="396" customWidth="1"/>
    <col min="1086" max="1086" width="9.625" style="396" customWidth="1"/>
    <col min="1087" max="1087" width="2.625" style="396" customWidth="1"/>
    <col min="1088" max="1281" width="0" style="396" hidden="1"/>
    <col min="1282" max="1282" width="4.625" style="396" customWidth="1"/>
    <col min="1283" max="1283" width="2.625" style="396" customWidth="1"/>
    <col min="1284" max="1285" width="8.625" style="396" customWidth="1"/>
    <col min="1286" max="1341" width="1.875" style="396" customWidth="1"/>
    <col min="1342" max="1342" width="9.625" style="396" customWidth="1"/>
    <col min="1343" max="1343" width="2.625" style="396" customWidth="1"/>
    <col min="1344" max="1537" width="0" style="396" hidden="1"/>
    <col min="1538" max="1538" width="4.625" style="396" customWidth="1"/>
    <col min="1539" max="1539" width="2.625" style="396" customWidth="1"/>
    <col min="1540" max="1541" width="8.625" style="396" customWidth="1"/>
    <col min="1542" max="1597" width="1.875" style="396" customWidth="1"/>
    <col min="1598" max="1598" width="9.625" style="396" customWidth="1"/>
    <col min="1599" max="1599" width="2.625" style="396" customWidth="1"/>
    <col min="1600" max="1793" width="0" style="396" hidden="1"/>
    <col min="1794" max="1794" width="4.625" style="396" customWidth="1"/>
    <col min="1795" max="1795" width="2.625" style="396" customWidth="1"/>
    <col min="1796" max="1797" width="8.625" style="396" customWidth="1"/>
    <col min="1798" max="1853" width="1.875" style="396" customWidth="1"/>
    <col min="1854" max="1854" width="9.625" style="396" customWidth="1"/>
    <col min="1855" max="1855" width="2.625" style="396" customWidth="1"/>
    <col min="1856" max="2049" width="0" style="396" hidden="1"/>
    <col min="2050" max="2050" width="4.625" style="396" customWidth="1"/>
    <col min="2051" max="2051" width="2.625" style="396" customWidth="1"/>
    <col min="2052" max="2053" width="8.625" style="396" customWidth="1"/>
    <col min="2054" max="2109" width="1.875" style="396" customWidth="1"/>
    <col min="2110" max="2110" width="9.625" style="396" customWidth="1"/>
    <col min="2111" max="2111" width="2.625" style="396" customWidth="1"/>
    <col min="2112" max="2305" width="0" style="396" hidden="1"/>
    <col min="2306" max="2306" width="4.625" style="396" customWidth="1"/>
    <col min="2307" max="2307" width="2.625" style="396" customWidth="1"/>
    <col min="2308" max="2309" width="8.625" style="396" customWidth="1"/>
    <col min="2310" max="2365" width="1.875" style="396" customWidth="1"/>
    <col min="2366" max="2366" width="9.625" style="396" customWidth="1"/>
    <col min="2367" max="2367" width="2.625" style="396" customWidth="1"/>
    <col min="2368" max="2561" width="0" style="396" hidden="1"/>
    <col min="2562" max="2562" width="4.625" style="396" customWidth="1"/>
    <col min="2563" max="2563" width="2.625" style="396" customWidth="1"/>
    <col min="2564" max="2565" width="8.625" style="396" customWidth="1"/>
    <col min="2566" max="2621" width="1.875" style="396" customWidth="1"/>
    <col min="2622" max="2622" width="9.625" style="396" customWidth="1"/>
    <col min="2623" max="2623" width="2.625" style="396" customWidth="1"/>
    <col min="2624" max="2817" width="0" style="396" hidden="1"/>
    <col min="2818" max="2818" width="4.625" style="396" customWidth="1"/>
    <col min="2819" max="2819" width="2.625" style="396" customWidth="1"/>
    <col min="2820" max="2821" width="8.625" style="396" customWidth="1"/>
    <col min="2822" max="2877" width="1.875" style="396" customWidth="1"/>
    <col min="2878" max="2878" width="9.625" style="396" customWidth="1"/>
    <col min="2879" max="2879" width="2.625" style="396" customWidth="1"/>
    <col min="2880" max="3073" width="0" style="396" hidden="1"/>
    <col min="3074" max="3074" width="4.625" style="396" customWidth="1"/>
    <col min="3075" max="3075" width="2.625" style="396" customWidth="1"/>
    <col min="3076" max="3077" width="8.625" style="396" customWidth="1"/>
    <col min="3078" max="3133" width="1.875" style="396" customWidth="1"/>
    <col min="3134" max="3134" width="9.625" style="396" customWidth="1"/>
    <col min="3135" max="3135" width="2.625" style="396" customWidth="1"/>
    <col min="3136" max="3329" width="0" style="396" hidden="1"/>
    <col min="3330" max="3330" width="4.625" style="396" customWidth="1"/>
    <col min="3331" max="3331" width="2.625" style="396" customWidth="1"/>
    <col min="3332" max="3333" width="8.625" style="396" customWidth="1"/>
    <col min="3334" max="3389" width="1.875" style="396" customWidth="1"/>
    <col min="3390" max="3390" width="9.625" style="396" customWidth="1"/>
    <col min="3391" max="3391" width="2.625" style="396" customWidth="1"/>
    <col min="3392" max="3585" width="0" style="396" hidden="1"/>
    <col min="3586" max="3586" width="4.625" style="396" customWidth="1"/>
    <col min="3587" max="3587" width="2.625" style="396" customWidth="1"/>
    <col min="3588" max="3589" width="8.625" style="396" customWidth="1"/>
    <col min="3590" max="3645" width="1.875" style="396" customWidth="1"/>
    <col min="3646" max="3646" width="9.625" style="396" customWidth="1"/>
    <col min="3647" max="3647" width="2.625" style="396" customWidth="1"/>
    <col min="3648" max="3841" width="0" style="396" hidden="1"/>
    <col min="3842" max="3842" width="4.625" style="396" customWidth="1"/>
    <col min="3843" max="3843" width="2.625" style="396" customWidth="1"/>
    <col min="3844" max="3845" width="8.625" style="396" customWidth="1"/>
    <col min="3846" max="3901" width="1.875" style="396" customWidth="1"/>
    <col min="3902" max="3902" width="9.625" style="396" customWidth="1"/>
    <col min="3903" max="3903" width="2.625" style="396" customWidth="1"/>
    <col min="3904" max="4097" width="0" style="396" hidden="1"/>
    <col min="4098" max="4098" width="4.625" style="396" customWidth="1"/>
    <col min="4099" max="4099" width="2.625" style="396" customWidth="1"/>
    <col min="4100" max="4101" width="8.625" style="396" customWidth="1"/>
    <col min="4102" max="4157" width="1.875" style="396" customWidth="1"/>
    <col min="4158" max="4158" width="9.625" style="396" customWidth="1"/>
    <col min="4159" max="4159" width="2.625" style="396" customWidth="1"/>
    <col min="4160" max="4353" width="0" style="396" hidden="1"/>
    <col min="4354" max="4354" width="4.625" style="396" customWidth="1"/>
    <col min="4355" max="4355" width="2.625" style="396" customWidth="1"/>
    <col min="4356" max="4357" width="8.625" style="396" customWidth="1"/>
    <col min="4358" max="4413" width="1.875" style="396" customWidth="1"/>
    <col min="4414" max="4414" width="9.625" style="396" customWidth="1"/>
    <col min="4415" max="4415" width="2.625" style="396" customWidth="1"/>
    <col min="4416" max="4609" width="0" style="396" hidden="1"/>
    <col min="4610" max="4610" width="4.625" style="396" customWidth="1"/>
    <col min="4611" max="4611" width="2.625" style="396" customWidth="1"/>
    <col min="4612" max="4613" width="8.625" style="396" customWidth="1"/>
    <col min="4614" max="4669" width="1.875" style="396" customWidth="1"/>
    <col min="4670" max="4670" width="9.625" style="396" customWidth="1"/>
    <col min="4671" max="4671" width="2.625" style="396" customWidth="1"/>
    <col min="4672" max="4865" width="0" style="396" hidden="1"/>
    <col min="4866" max="4866" width="4.625" style="396" customWidth="1"/>
    <col min="4867" max="4867" width="2.625" style="396" customWidth="1"/>
    <col min="4868" max="4869" width="8.625" style="396" customWidth="1"/>
    <col min="4870" max="4925" width="1.875" style="396" customWidth="1"/>
    <col min="4926" max="4926" width="9.625" style="396" customWidth="1"/>
    <col min="4927" max="4927" width="2.625" style="396" customWidth="1"/>
    <col min="4928" max="5121" width="0" style="396" hidden="1"/>
    <col min="5122" max="5122" width="4.625" style="396" customWidth="1"/>
    <col min="5123" max="5123" width="2.625" style="396" customWidth="1"/>
    <col min="5124" max="5125" width="8.625" style="396" customWidth="1"/>
    <col min="5126" max="5181" width="1.875" style="396" customWidth="1"/>
    <col min="5182" max="5182" width="9.625" style="396" customWidth="1"/>
    <col min="5183" max="5183" width="2.625" style="396" customWidth="1"/>
    <col min="5184" max="5377" width="0" style="396" hidden="1"/>
    <col min="5378" max="5378" width="4.625" style="396" customWidth="1"/>
    <col min="5379" max="5379" width="2.625" style="396" customWidth="1"/>
    <col min="5380" max="5381" width="8.625" style="396" customWidth="1"/>
    <col min="5382" max="5437" width="1.875" style="396" customWidth="1"/>
    <col min="5438" max="5438" width="9.625" style="396" customWidth="1"/>
    <col min="5439" max="5439" width="2.625" style="396" customWidth="1"/>
    <col min="5440" max="5633" width="0" style="396" hidden="1"/>
    <col min="5634" max="5634" width="4.625" style="396" customWidth="1"/>
    <col min="5635" max="5635" width="2.625" style="396" customWidth="1"/>
    <col min="5636" max="5637" width="8.625" style="396" customWidth="1"/>
    <col min="5638" max="5693" width="1.875" style="396" customWidth="1"/>
    <col min="5694" max="5694" width="9.625" style="396" customWidth="1"/>
    <col min="5695" max="5695" width="2.625" style="396" customWidth="1"/>
    <col min="5696" max="5889" width="0" style="396" hidden="1"/>
    <col min="5890" max="5890" width="4.625" style="396" customWidth="1"/>
    <col min="5891" max="5891" width="2.625" style="396" customWidth="1"/>
    <col min="5892" max="5893" width="8.625" style="396" customWidth="1"/>
    <col min="5894" max="5949" width="1.875" style="396" customWidth="1"/>
    <col min="5950" max="5950" width="9.625" style="396" customWidth="1"/>
    <col min="5951" max="5951" width="2.625" style="396" customWidth="1"/>
    <col min="5952" max="6145" width="0" style="396" hidden="1"/>
    <col min="6146" max="6146" width="4.625" style="396" customWidth="1"/>
    <col min="6147" max="6147" width="2.625" style="396" customWidth="1"/>
    <col min="6148" max="6149" width="8.625" style="396" customWidth="1"/>
    <col min="6150" max="6205" width="1.875" style="396" customWidth="1"/>
    <col min="6206" max="6206" width="9.625" style="396" customWidth="1"/>
    <col min="6207" max="6207" width="2.625" style="396" customWidth="1"/>
    <col min="6208" max="6401" width="0" style="396" hidden="1"/>
    <col min="6402" max="6402" width="4.625" style="396" customWidth="1"/>
    <col min="6403" max="6403" width="2.625" style="396" customWidth="1"/>
    <col min="6404" max="6405" width="8.625" style="396" customWidth="1"/>
    <col min="6406" max="6461" width="1.875" style="396" customWidth="1"/>
    <col min="6462" max="6462" width="9.625" style="396" customWidth="1"/>
    <col min="6463" max="6463" width="2.625" style="396" customWidth="1"/>
    <col min="6464" max="6657" width="0" style="396" hidden="1"/>
    <col min="6658" max="6658" width="4.625" style="396" customWidth="1"/>
    <col min="6659" max="6659" width="2.625" style="396" customWidth="1"/>
    <col min="6660" max="6661" width="8.625" style="396" customWidth="1"/>
    <col min="6662" max="6717" width="1.875" style="396" customWidth="1"/>
    <col min="6718" max="6718" width="9.625" style="396" customWidth="1"/>
    <col min="6719" max="6719" width="2.625" style="396" customWidth="1"/>
    <col min="6720" max="6913" width="0" style="396" hidden="1"/>
    <col min="6914" max="6914" width="4.625" style="396" customWidth="1"/>
    <col min="6915" max="6915" width="2.625" style="396" customWidth="1"/>
    <col min="6916" max="6917" width="8.625" style="396" customWidth="1"/>
    <col min="6918" max="6973" width="1.875" style="396" customWidth="1"/>
    <col min="6974" max="6974" width="9.625" style="396" customWidth="1"/>
    <col min="6975" max="6975" width="2.625" style="396" customWidth="1"/>
    <col min="6976" max="7169" width="0" style="396" hidden="1"/>
    <col min="7170" max="7170" width="4.625" style="396" customWidth="1"/>
    <col min="7171" max="7171" width="2.625" style="396" customWidth="1"/>
    <col min="7172" max="7173" width="8.625" style="396" customWidth="1"/>
    <col min="7174" max="7229" width="1.875" style="396" customWidth="1"/>
    <col min="7230" max="7230" width="9.625" style="396" customWidth="1"/>
    <col min="7231" max="7231" width="2.625" style="396" customWidth="1"/>
    <col min="7232" max="7425" width="0" style="396" hidden="1"/>
    <col min="7426" max="7426" width="4.625" style="396" customWidth="1"/>
    <col min="7427" max="7427" width="2.625" style="396" customWidth="1"/>
    <col min="7428" max="7429" width="8.625" style="396" customWidth="1"/>
    <col min="7430" max="7485" width="1.875" style="396" customWidth="1"/>
    <col min="7486" max="7486" width="9.625" style="396" customWidth="1"/>
    <col min="7487" max="7487" width="2.625" style="396" customWidth="1"/>
    <col min="7488" max="7681" width="0" style="396" hidden="1"/>
    <col min="7682" max="7682" width="4.625" style="396" customWidth="1"/>
    <col min="7683" max="7683" width="2.625" style="396" customWidth="1"/>
    <col min="7684" max="7685" width="8.625" style="396" customWidth="1"/>
    <col min="7686" max="7741" width="1.875" style="396" customWidth="1"/>
    <col min="7742" max="7742" width="9.625" style="396" customWidth="1"/>
    <col min="7743" max="7743" width="2.625" style="396" customWidth="1"/>
    <col min="7744" max="7937" width="0" style="396" hidden="1"/>
    <col min="7938" max="7938" width="4.625" style="396" customWidth="1"/>
    <col min="7939" max="7939" width="2.625" style="396" customWidth="1"/>
    <col min="7940" max="7941" width="8.625" style="396" customWidth="1"/>
    <col min="7942" max="7997" width="1.875" style="396" customWidth="1"/>
    <col min="7998" max="7998" width="9.625" style="396" customWidth="1"/>
    <col min="7999" max="7999" width="2.625" style="396" customWidth="1"/>
    <col min="8000" max="8193" width="0" style="396" hidden="1"/>
    <col min="8194" max="8194" width="4.625" style="396" customWidth="1"/>
    <col min="8195" max="8195" width="2.625" style="396" customWidth="1"/>
    <col min="8196" max="8197" width="8.625" style="396" customWidth="1"/>
    <col min="8198" max="8253" width="1.875" style="396" customWidth="1"/>
    <col min="8254" max="8254" width="9.625" style="396" customWidth="1"/>
    <col min="8255" max="8255" width="2.625" style="396" customWidth="1"/>
    <col min="8256" max="8449" width="0" style="396" hidden="1"/>
    <col min="8450" max="8450" width="4.625" style="396" customWidth="1"/>
    <col min="8451" max="8451" width="2.625" style="396" customWidth="1"/>
    <col min="8452" max="8453" width="8.625" style="396" customWidth="1"/>
    <col min="8454" max="8509" width="1.875" style="396" customWidth="1"/>
    <col min="8510" max="8510" width="9.625" style="396" customWidth="1"/>
    <col min="8511" max="8511" width="2.625" style="396" customWidth="1"/>
    <col min="8512" max="8705" width="0" style="396" hidden="1"/>
    <col min="8706" max="8706" width="4.625" style="396" customWidth="1"/>
    <col min="8707" max="8707" width="2.625" style="396" customWidth="1"/>
    <col min="8708" max="8709" width="8.625" style="396" customWidth="1"/>
    <col min="8710" max="8765" width="1.875" style="396" customWidth="1"/>
    <col min="8766" max="8766" width="9.625" style="396" customWidth="1"/>
    <col min="8767" max="8767" width="2.625" style="396" customWidth="1"/>
    <col min="8768" max="8961" width="0" style="396" hidden="1"/>
    <col min="8962" max="8962" width="4.625" style="396" customWidth="1"/>
    <col min="8963" max="8963" width="2.625" style="396" customWidth="1"/>
    <col min="8964" max="8965" width="8.625" style="396" customWidth="1"/>
    <col min="8966" max="9021" width="1.875" style="396" customWidth="1"/>
    <col min="9022" max="9022" width="9.625" style="396" customWidth="1"/>
    <col min="9023" max="9023" width="2.625" style="396" customWidth="1"/>
    <col min="9024" max="9217" width="0" style="396" hidden="1"/>
    <col min="9218" max="9218" width="4.625" style="396" customWidth="1"/>
    <col min="9219" max="9219" width="2.625" style="396" customWidth="1"/>
    <col min="9220" max="9221" width="8.625" style="396" customWidth="1"/>
    <col min="9222" max="9277" width="1.875" style="396" customWidth="1"/>
    <col min="9278" max="9278" width="9.625" style="396" customWidth="1"/>
    <col min="9279" max="9279" width="2.625" style="396" customWidth="1"/>
    <col min="9280" max="9473" width="0" style="396" hidden="1"/>
    <col min="9474" max="9474" width="4.625" style="396" customWidth="1"/>
    <col min="9475" max="9475" width="2.625" style="396" customWidth="1"/>
    <col min="9476" max="9477" width="8.625" style="396" customWidth="1"/>
    <col min="9478" max="9533" width="1.875" style="396" customWidth="1"/>
    <col min="9534" max="9534" width="9.625" style="396" customWidth="1"/>
    <col min="9535" max="9535" width="2.625" style="396" customWidth="1"/>
    <col min="9536" max="9729" width="0" style="396" hidden="1"/>
    <col min="9730" max="9730" width="4.625" style="396" customWidth="1"/>
    <col min="9731" max="9731" width="2.625" style="396" customWidth="1"/>
    <col min="9732" max="9733" width="8.625" style="396" customWidth="1"/>
    <col min="9734" max="9789" width="1.875" style="396" customWidth="1"/>
    <col min="9790" max="9790" width="9.625" style="396" customWidth="1"/>
    <col min="9791" max="9791" width="2.625" style="396" customWidth="1"/>
    <col min="9792" max="9985" width="0" style="396" hidden="1"/>
    <col min="9986" max="9986" width="4.625" style="396" customWidth="1"/>
    <col min="9987" max="9987" width="2.625" style="396" customWidth="1"/>
    <col min="9988" max="9989" width="8.625" style="396" customWidth="1"/>
    <col min="9990" max="10045" width="1.875" style="396" customWidth="1"/>
    <col min="10046" max="10046" width="9.625" style="396" customWidth="1"/>
    <col min="10047" max="10047" width="2.625" style="396" customWidth="1"/>
    <col min="10048" max="10241" width="0" style="396" hidden="1"/>
    <col min="10242" max="10242" width="4.625" style="396" customWidth="1"/>
    <col min="10243" max="10243" width="2.625" style="396" customWidth="1"/>
    <col min="10244" max="10245" width="8.625" style="396" customWidth="1"/>
    <col min="10246" max="10301" width="1.875" style="396" customWidth="1"/>
    <col min="10302" max="10302" width="9.625" style="396" customWidth="1"/>
    <col min="10303" max="10303" width="2.625" style="396" customWidth="1"/>
    <col min="10304" max="10497" width="0" style="396" hidden="1"/>
    <col min="10498" max="10498" width="4.625" style="396" customWidth="1"/>
    <col min="10499" max="10499" width="2.625" style="396" customWidth="1"/>
    <col min="10500" max="10501" width="8.625" style="396" customWidth="1"/>
    <col min="10502" max="10557" width="1.875" style="396" customWidth="1"/>
    <col min="10558" max="10558" width="9.625" style="396" customWidth="1"/>
    <col min="10559" max="10559" width="2.625" style="396" customWidth="1"/>
    <col min="10560" max="10753" width="0" style="396" hidden="1"/>
    <col min="10754" max="10754" width="4.625" style="396" customWidth="1"/>
    <col min="10755" max="10755" width="2.625" style="396" customWidth="1"/>
    <col min="10756" max="10757" width="8.625" style="396" customWidth="1"/>
    <col min="10758" max="10813" width="1.875" style="396" customWidth="1"/>
    <col min="10814" max="10814" width="9.625" style="396" customWidth="1"/>
    <col min="10815" max="10815" width="2.625" style="396" customWidth="1"/>
    <col min="10816" max="11009" width="0" style="396" hidden="1"/>
    <col min="11010" max="11010" width="4.625" style="396" customWidth="1"/>
    <col min="11011" max="11011" width="2.625" style="396" customWidth="1"/>
    <col min="11012" max="11013" width="8.625" style="396" customWidth="1"/>
    <col min="11014" max="11069" width="1.875" style="396" customWidth="1"/>
    <col min="11070" max="11070" width="9.625" style="396" customWidth="1"/>
    <col min="11071" max="11071" width="2.625" style="396" customWidth="1"/>
    <col min="11072" max="11265" width="0" style="396" hidden="1"/>
    <col min="11266" max="11266" width="4.625" style="396" customWidth="1"/>
    <col min="11267" max="11267" width="2.625" style="396" customWidth="1"/>
    <col min="11268" max="11269" width="8.625" style="396" customWidth="1"/>
    <col min="11270" max="11325" width="1.875" style="396" customWidth="1"/>
    <col min="11326" max="11326" width="9.625" style="396" customWidth="1"/>
    <col min="11327" max="11327" width="2.625" style="396" customWidth="1"/>
    <col min="11328" max="11521" width="0" style="396" hidden="1"/>
    <col min="11522" max="11522" width="4.625" style="396" customWidth="1"/>
    <col min="11523" max="11523" width="2.625" style="396" customWidth="1"/>
    <col min="11524" max="11525" width="8.625" style="396" customWidth="1"/>
    <col min="11526" max="11581" width="1.875" style="396" customWidth="1"/>
    <col min="11582" max="11582" width="9.625" style="396" customWidth="1"/>
    <col min="11583" max="11583" width="2.625" style="396" customWidth="1"/>
    <col min="11584" max="11777" width="0" style="396" hidden="1"/>
    <col min="11778" max="11778" width="4.625" style="396" customWidth="1"/>
    <col min="11779" max="11779" width="2.625" style="396" customWidth="1"/>
    <col min="11780" max="11781" width="8.625" style="396" customWidth="1"/>
    <col min="11782" max="11837" width="1.875" style="396" customWidth="1"/>
    <col min="11838" max="11838" width="9.625" style="396" customWidth="1"/>
    <col min="11839" max="11839" width="2.625" style="396" customWidth="1"/>
    <col min="11840" max="12033" width="0" style="396" hidden="1"/>
    <col min="12034" max="12034" width="4.625" style="396" customWidth="1"/>
    <col min="12035" max="12035" width="2.625" style="396" customWidth="1"/>
    <col min="12036" max="12037" width="8.625" style="396" customWidth="1"/>
    <col min="12038" max="12093" width="1.875" style="396" customWidth="1"/>
    <col min="12094" max="12094" width="9.625" style="396" customWidth="1"/>
    <col min="12095" max="12095" width="2.625" style="396" customWidth="1"/>
    <col min="12096" max="12289" width="0" style="396" hidden="1"/>
    <col min="12290" max="12290" width="4.625" style="396" customWidth="1"/>
    <col min="12291" max="12291" width="2.625" style="396" customWidth="1"/>
    <col min="12292" max="12293" width="8.625" style="396" customWidth="1"/>
    <col min="12294" max="12349" width="1.875" style="396" customWidth="1"/>
    <col min="12350" max="12350" width="9.625" style="396" customWidth="1"/>
    <col min="12351" max="12351" width="2.625" style="396" customWidth="1"/>
    <col min="12352" max="12545" width="0" style="396" hidden="1"/>
    <col min="12546" max="12546" width="4.625" style="396" customWidth="1"/>
    <col min="12547" max="12547" width="2.625" style="396" customWidth="1"/>
    <col min="12548" max="12549" width="8.625" style="396" customWidth="1"/>
    <col min="12550" max="12605" width="1.875" style="396" customWidth="1"/>
    <col min="12606" max="12606" width="9.625" style="396" customWidth="1"/>
    <col min="12607" max="12607" width="2.625" style="396" customWidth="1"/>
    <col min="12608" max="12801" width="0" style="396" hidden="1"/>
    <col min="12802" max="12802" width="4.625" style="396" customWidth="1"/>
    <col min="12803" max="12803" width="2.625" style="396" customWidth="1"/>
    <col min="12804" max="12805" width="8.625" style="396" customWidth="1"/>
    <col min="12806" max="12861" width="1.875" style="396" customWidth="1"/>
    <col min="12862" max="12862" width="9.625" style="396" customWidth="1"/>
    <col min="12863" max="12863" width="2.625" style="396" customWidth="1"/>
    <col min="12864" max="13057" width="0" style="396" hidden="1"/>
    <col min="13058" max="13058" width="4.625" style="396" customWidth="1"/>
    <col min="13059" max="13059" width="2.625" style="396" customWidth="1"/>
    <col min="13060" max="13061" width="8.625" style="396" customWidth="1"/>
    <col min="13062" max="13117" width="1.875" style="396" customWidth="1"/>
    <col min="13118" max="13118" width="9.625" style="396" customWidth="1"/>
    <col min="13119" max="13119" width="2.625" style="396" customWidth="1"/>
    <col min="13120" max="13313" width="0" style="396" hidden="1"/>
    <col min="13314" max="13314" width="4.625" style="396" customWidth="1"/>
    <col min="13315" max="13315" width="2.625" style="396" customWidth="1"/>
    <col min="13316" max="13317" width="8.625" style="396" customWidth="1"/>
    <col min="13318" max="13373" width="1.875" style="396" customWidth="1"/>
    <col min="13374" max="13374" width="9.625" style="396" customWidth="1"/>
    <col min="13375" max="13375" width="2.625" style="396" customWidth="1"/>
    <col min="13376" max="13569" width="0" style="396" hidden="1"/>
    <col min="13570" max="13570" width="4.625" style="396" customWidth="1"/>
    <col min="13571" max="13571" width="2.625" style="396" customWidth="1"/>
    <col min="13572" max="13573" width="8.625" style="396" customWidth="1"/>
    <col min="13574" max="13629" width="1.875" style="396" customWidth="1"/>
    <col min="13630" max="13630" width="9.625" style="396" customWidth="1"/>
    <col min="13631" max="13631" width="2.625" style="396" customWidth="1"/>
    <col min="13632" max="13825" width="0" style="396" hidden="1"/>
    <col min="13826" max="13826" width="4.625" style="396" customWidth="1"/>
    <col min="13827" max="13827" width="2.625" style="396" customWidth="1"/>
    <col min="13828" max="13829" width="8.625" style="396" customWidth="1"/>
    <col min="13830" max="13885" width="1.875" style="396" customWidth="1"/>
    <col min="13886" max="13886" width="9.625" style="396" customWidth="1"/>
    <col min="13887" max="13887" width="2.625" style="396" customWidth="1"/>
    <col min="13888" max="14081" width="0" style="396" hidden="1"/>
    <col min="14082" max="14082" width="4.625" style="396" customWidth="1"/>
    <col min="14083" max="14083" width="2.625" style="396" customWidth="1"/>
    <col min="14084" max="14085" width="8.625" style="396" customWidth="1"/>
    <col min="14086" max="14141" width="1.875" style="396" customWidth="1"/>
    <col min="14142" max="14142" width="9.625" style="396" customWidth="1"/>
    <col min="14143" max="14143" width="2.625" style="396" customWidth="1"/>
    <col min="14144" max="14337" width="0" style="396" hidden="1"/>
    <col min="14338" max="14338" width="4.625" style="396" customWidth="1"/>
    <col min="14339" max="14339" width="2.625" style="396" customWidth="1"/>
    <col min="14340" max="14341" width="8.625" style="396" customWidth="1"/>
    <col min="14342" max="14397" width="1.875" style="396" customWidth="1"/>
    <col min="14398" max="14398" width="9.625" style="396" customWidth="1"/>
    <col min="14399" max="14399" width="2.625" style="396" customWidth="1"/>
    <col min="14400" max="14593" width="0" style="396" hidden="1"/>
    <col min="14594" max="14594" width="4.625" style="396" customWidth="1"/>
    <col min="14595" max="14595" width="2.625" style="396" customWidth="1"/>
    <col min="14596" max="14597" width="8.625" style="396" customWidth="1"/>
    <col min="14598" max="14653" width="1.875" style="396" customWidth="1"/>
    <col min="14654" max="14654" width="9.625" style="396" customWidth="1"/>
    <col min="14655" max="14655" width="2.625" style="396" customWidth="1"/>
    <col min="14656" max="14849" width="0" style="396" hidden="1"/>
    <col min="14850" max="14850" width="4.625" style="396" customWidth="1"/>
    <col min="14851" max="14851" width="2.625" style="396" customWidth="1"/>
    <col min="14852" max="14853" width="8.625" style="396" customWidth="1"/>
    <col min="14854" max="14909" width="1.875" style="396" customWidth="1"/>
    <col min="14910" max="14910" width="9.625" style="396" customWidth="1"/>
    <col min="14911" max="14911" width="2.625" style="396" customWidth="1"/>
    <col min="14912" max="15105" width="0" style="396" hidden="1"/>
    <col min="15106" max="15106" width="4.625" style="396" customWidth="1"/>
    <col min="15107" max="15107" width="2.625" style="396" customWidth="1"/>
    <col min="15108" max="15109" width="8.625" style="396" customWidth="1"/>
    <col min="15110" max="15165" width="1.875" style="396" customWidth="1"/>
    <col min="15166" max="15166" width="9.625" style="396" customWidth="1"/>
    <col min="15167" max="15167" width="2.625" style="396" customWidth="1"/>
    <col min="15168" max="15361" width="0" style="396" hidden="1"/>
    <col min="15362" max="15362" width="4.625" style="396" customWidth="1"/>
    <col min="15363" max="15363" width="2.625" style="396" customWidth="1"/>
    <col min="15364" max="15365" width="8.625" style="396" customWidth="1"/>
    <col min="15366" max="15421" width="1.875" style="396" customWidth="1"/>
    <col min="15422" max="15422" width="9.625" style="396" customWidth="1"/>
    <col min="15423" max="15423" width="2.625" style="396" customWidth="1"/>
    <col min="15424" max="15617" width="0" style="396" hidden="1"/>
    <col min="15618" max="15618" width="4.625" style="396" customWidth="1"/>
    <col min="15619" max="15619" width="2.625" style="396" customWidth="1"/>
    <col min="15620" max="15621" width="8.625" style="396" customWidth="1"/>
    <col min="15622" max="15677" width="1.875" style="396" customWidth="1"/>
    <col min="15678" max="15678" width="9.625" style="396" customWidth="1"/>
    <col min="15679" max="15679" width="2.625" style="396" customWidth="1"/>
    <col min="15680" max="15873" width="0" style="396" hidden="1"/>
    <col min="15874" max="15874" width="4.625" style="396" customWidth="1"/>
    <col min="15875" max="15875" width="2.625" style="396" customWidth="1"/>
    <col min="15876" max="15877" width="8.625" style="396" customWidth="1"/>
    <col min="15878" max="15933" width="1.875" style="396" customWidth="1"/>
    <col min="15934" max="15934" width="9.625" style="396" customWidth="1"/>
    <col min="15935" max="15935" width="2.625" style="396" customWidth="1"/>
    <col min="15936" max="16129" width="0" style="396" hidden="1"/>
    <col min="16130" max="16130" width="4.625" style="396" customWidth="1"/>
    <col min="16131" max="16131" width="2.625" style="396" customWidth="1"/>
    <col min="16132" max="16133" width="8.625" style="396" customWidth="1"/>
    <col min="16134" max="16189" width="1.875" style="396" customWidth="1"/>
    <col min="16190" max="16190" width="9.625" style="396" customWidth="1"/>
    <col min="16191" max="16191" width="2.625" style="396" customWidth="1"/>
    <col min="16192" max="16384" width="0" style="396" hidden="1"/>
  </cols>
  <sheetData>
    <row r="1" spans="1:63" ht="13.5" customHeight="1">
      <c r="A1" s="1793" t="s">
        <v>1320</v>
      </c>
      <c r="B1" s="1793"/>
      <c r="C1" s="1793"/>
      <c r="D1" s="1793"/>
      <c r="E1" s="1793"/>
      <c r="F1" s="1793"/>
      <c r="G1" s="1793"/>
      <c r="H1" s="1793"/>
      <c r="I1" s="555"/>
      <c r="J1" s="464" t="s">
        <v>843</v>
      </c>
      <c r="BB1" s="556" t="s">
        <v>1278</v>
      </c>
    </row>
    <row r="2" spans="1:63" ht="13.5" customHeight="1">
      <c r="B2" s="557" t="s">
        <v>1338</v>
      </c>
      <c r="C2" s="558"/>
      <c r="D2" s="558"/>
      <c r="E2" s="558"/>
      <c r="F2" s="558"/>
      <c r="G2" s="558"/>
      <c r="H2" s="558"/>
      <c r="I2" s="559"/>
      <c r="BB2" s="545" t="s">
        <v>844</v>
      </c>
    </row>
    <row r="3" spans="1:63" ht="15.95" customHeight="1">
      <c r="A3" s="1333" t="s">
        <v>845</v>
      </c>
      <c r="B3" s="1334"/>
      <c r="C3" s="1334"/>
      <c r="D3" s="1334"/>
      <c r="E3" s="1335"/>
      <c r="F3" s="1794">
        <v>0.29166666666666669</v>
      </c>
      <c r="G3" s="1795"/>
      <c r="H3" s="1795"/>
      <c r="I3" s="1795"/>
      <c r="J3" s="1794">
        <v>0.33333333333333298</v>
      </c>
      <c r="K3" s="1795"/>
      <c r="L3" s="1795"/>
      <c r="M3" s="1796"/>
      <c r="N3" s="1795">
        <v>0.375</v>
      </c>
      <c r="O3" s="1795"/>
      <c r="P3" s="1795"/>
      <c r="Q3" s="1795"/>
      <c r="R3" s="1794">
        <v>0.41666666666666702</v>
      </c>
      <c r="S3" s="1795"/>
      <c r="T3" s="1795"/>
      <c r="U3" s="1796"/>
      <c r="V3" s="1795">
        <v>0.45833333333333298</v>
      </c>
      <c r="W3" s="1795"/>
      <c r="X3" s="1795"/>
      <c r="Y3" s="1795"/>
      <c r="Z3" s="1794">
        <v>0.5</v>
      </c>
      <c r="AA3" s="1795"/>
      <c r="AB3" s="1795"/>
      <c r="AC3" s="1796"/>
      <c r="AD3" s="1789">
        <v>0.54166666666666696</v>
      </c>
      <c r="AE3" s="1789"/>
      <c r="AF3" s="1789"/>
      <c r="AG3" s="1789"/>
      <c r="AH3" s="1789">
        <v>0.58333333333333304</v>
      </c>
      <c r="AI3" s="1789"/>
      <c r="AJ3" s="1789"/>
      <c r="AK3" s="1789"/>
      <c r="AL3" s="1789">
        <v>0.625</v>
      </c>
      <c r="AM3" s="1789"/>
      <c r="AN3" s="1789"/>
      <c r="AO3" s="1789"/>
      <c r="AP3" s="1789">
        <v>0.66666666666666696</v>
      </c>
      <c r="AQ3" s="1789"/>
      <c r="AR3" s="1789"/>
      <c r="AS3" s="1789"/>
      <c r="AT3" s="1789">
        <v>0.70833333333333304</v>
      </c>
      <c r="AU3" s="1789"/>
      <c r="AV3" s="1789"/>
      <c r="AW3" s="1789"/>
      <c r="AX3" s="1789">
        <v>0.75</v>
      </c>
      <c r="AY3" s="1789"/>
      <c r="AZ3" s="1789"/>
      <c r="BA3" s="1789"/>
      <c r="BB3" s="1789">
        <v>0.79166666666666696</v>
      </c>
      <c r="BC3" s="1789"/>
      <c r="BD3" s="1789"/>
      <c r="BE3" s="1789"/>
      <c r="BF3" s="1789">
        <v>0.83333333333333337</v>
      </c>
      <c r="BG3" s="1789"/>
      <c r="BH3" s="1789"/>
      <c r="BI3" s="1789"/>
      <c r="BJ3" s="1790" t="s">
        <v>846</v>
      </c>
    </row>
    <row r="4" spans="1:63" ht="12.75" customHeight="1">
      <c r="A4" s="772" t="s">
        <v>1279</v>
      </c>
      <c r="B4" s="1797" t="s">
        <v>1280</v>
      </c>
      <c r="C4" s="400" t="s">
        <v>848</v>
      </c>
      <c r="D4" s="560"/>
      <c r="E4" s="401"/>
      <c r="F4" s="1791"/>
      <c r="G4" s="1792"/>
      <c r="H4" s="1791"/>
      <c r="I4" s="1792"/>
      <c r="J4" s="1791"/>
      <c r="K4" s="1792"/>
      <c r="L4" s="1791"/>
      <c r="M4" s="1792"/>
      <c r="N4" s="1791"/>
      <c r="O4" s="1792"/>
      <c r="P4" s="1791"/>
      <c r="Q4" s="1792"/>
      <c r="R4" s="1791"/>
      <c r="S4" s="1792"/>
      <c r="T4" s="1791"/>
      <c r="U4" s="1792"/>
      <c r="V4" s="1791"/>
      <c r="W4" s="1792"/>
      <c r="X4" s="1791"/>
      <c r="Y4" s="1792"/>
      <c r="Z4" s="1791"/>
      <c r="AA4" s="1792"/>
      <c r="AB4" s="1791"/>
      <c r="AC4" s="1792"/>
      <c r="AD4" s="1791"/>
      <c r="AE4" s="1792"/>
      <c r="AF4" s="1791"/>
      <c r="AG4" s="1792"/>
      <c r="AH4" s="1791"/>
      <c r="AI4" s="1792"/>
      <c r="AJ4" s="1791"/>
      <c r="AK4" s="1792"/>
      <c r="AL4" s="1791"/>
      <c r="AM4" s="1792"/>
      <c r="AN4" s="1791"/>
      <c r="AO4" s="1792"/>
      <c r="AP4" s="1791"/>
      <c r="AQ4" s="1792"/>
      <c r="AR4" s="1791"/>
      <c r="AS4" s="1792"/>
      <c r="AT4" s="1791"/>
      <c r="AU4" s="1792"/>
      <c r="AV4" s="1791"/>
      <c r="AW4" s="1792"/>
      <c r="AX4" s="1791"/>
      <c r="AY4" s="1792"/>
      <c r="AZ4" s="1791"/>
      <c r="BA4" s="1792"/>
      <c r="BB4" s="1791"/>
      <c r="BC4" s="1792"/>
      <c r="BD4" s="1791"/>
      <c r="BE4" s="1792"/>
      <c r="BF4" s="1791"/>
      <c r="BG4" s="1792"/>
      <c r="BH4" s="1791"/>
      <c r="BI4" s="1792"/>
      <c r="BJ4" s="1776"/>
    </row>
    <row r="5" spans="1:63" ht="12.75" customHeight="1">
      <c r="A5" s="772"/>
      <c r="B5" s="1798"/>
      <c r="C5" s="402" t="s">
        <v>849</v>
      </c>
      <c r="D5" s="561"/>
      <c r="E5" s="403"/>
      <c r="F5" s="1391"/>
      <c r="G5" s="1392"/>
      <c r="H5" s="1391"/>
      <c r="I5" s="1392"/>
      <c r="J5" s="1391"/>
      <c r="K5" s="1392"/>
      <c r="L5" s="1391"/>
      <c r="M5" s="1392"/>
      <c r="N5" s="1391"/>
      <c r="O5" s="1392"/>
      <c r="P5" s="1391"/>
      <c r="Q5" s="1392"/>
      <c r="R5" s="1391"/>
      <c r="S5" s="1392"/>
      <c r="T5" s="1391"/>
      <c r="U5" s="1392"/>
      <c r="V5" s="1391"/>
      <c r="W5" s="1392"/>
      <c r="X5" s="1391"/>
      <c r="Y5" s="1392"/>
      <c r="Z5" s="1391"/>
      <c r="AA5" s="1392"/>
      <c r="AB5" s="1391"/>
      <c r="AC5" s="1392"/>
      <c r="AD5" s="1391"/>
      <c r="AE5" s="1392"/>
      <c r="AF5" s="1391"/>
      <c r="AG5" s="1392"/>
      <c r="AH5" s="1391"/>
      <c r="AI5" s="1392"/>
      <c r="AJ5" s="1391"/>
      <c r="AK5" s="1392"/>
      <c r="AL5" s="1391"/>
      <c r="AM5" s="1392"/>
      <c r="AN5" s="1391"/>
      <c r="AO5" s="1392"/>
      <c r="AP5" s="1391"/>
      <c r="AQ5" s="1392"/>
      <c r="AR5" s="1391"/>
      <c r="AS5" s="1392"/>
      <c r="AT5" s="1391"/>
      <c r="AU5" s="1392"/>
      <c r="AV5" s="1391"/>
      <c r="AW5" s="1392"/>
      <c r="AX5" s="1391"/>
      <c r="AY5" s="1392"/>
      <c r="AZ5" s="1391"/>
      <c r="BA5" s="1392"/>
      <c r="BB5" s="1391"/>
      <c r="BC5" s="1392"/>
      <c r="BD5" s="1391"/>
      <c r="BE5" s="1392"/>
      <c r="BF5" s="1391"/>
      <c r="BG5" s="1392"/>
      <c r="BH5" s="1391"/>
      <c r="BI5" s="1392"/>
      <c r="BJ5" s="1776"/>
    </row>
    <row r="6" spans="1:63" ht="12.75" customHeight="1">
      <c r="A6" s="772"/>
      <c r="B6" s="1798"/>
      <c r="C6" s="402" t="s">
        <v>850</v>
      </c>
      <c r="D6" s="561"/>
      <c r="E6" s="403"/>
      <c r="F6" s="1391"/>
      <c r="G6" s="1392"/>
      <c r="H6" s="1391"/>
      <c r="I6" s="1392"/>
      <c r="J6" s="1391"/>
      <c r="K6" s="1392"/>
      <c r="L6" s="1391"/>
      <c r="M6" s="1392"/>
      <c r="N6" s="1391"/>
      <c r="O6" s="1392"/>
      <c r="P6" s="1391"/>
      <c r="Q6" s="1392"/>
      <c r="R6" s="1391"/>
      <c r="S6" s="1392"/>
      <c r="T6" s="1391"/>
      <c r="U6" s="1392"/>
      <c r="V6" s="1391"/>
      <c r="W6" s="1392"/>
      <c r="X6" s="1391"/>
      <c r="Y6" s="1392"/>
      <c r="Z6" s="1391"/>
      <c r="AA6" s="1392"/>
      <c r="AB6" s="1391"/>
      <c r="AC6" s="1392"/>
      <c r="AD6" s="1391"/>
      <c r="AE6" s="1392"/>
      <c r="AF6" s="1391"/>
      <c r="AG6" s="1392"/>
      <c r="AH6" s="1391"/>
      <c r="AI6" s="1392"/>
      <c r="AJ6" s="1391"/>
      <c r="AK6" s="1392"/>
      <c r="AL6" s="1391"/>
      <c r="AM6" s="1392"/>
      <c r="AN6" s="1391"/>
      <c r="AO6" s="1392"/>
      <c r="AP6" s="1391"/>
      <c r="AQ6" s="1392"/>
      <c r="AR6" s="1391"/>
      <c r="AS6" s="1392"/>
      <c r="AT6" s="1391"/>
      <c r="AU6" s="1392"/>
      <c r="AV6" s="1391"/>
      <c r="AW6" s="1392"/>
      <c r="AX6" s="1391"/>
      <c r="AY6" s="1392"/>
      <c r="AZ6" s="1391"/>
      <c r="BA6" s="1392"/>
      <c r="BB6" s="1391"/>
      <c r="BC6" s="1392"/>
      <c r="BD6" s="1391"/>
      <c r="BE6" s="1392"/>
      <c r="BF6" s="1391"/>
      <c r="BG6" s="1392"/>
      <c r="BH6" s="1391"/>
      <c r="BI6" s="1392"/>
      <c r="BJ6" s="1776"/>
    </row>
    <row r="7" spans="1:63" ht="12.75" customHeight="1">
      <c r="A7" s="772"/>
      <c r="B7" s="1798"/>
      <c r="C7" s="402" t="s">
        <v>851</v>
      </c>
      <c r="D7" s="561"/>
      <c r="E7" s="403"/>
      <c r="F7" s="1391"/>
      <c r="G7" s="1392"/>
      <c r="H7" s="1391"/>
      <c r="I7" s="1392"/>
      <c r="J7" s="1391"/>
      <c r="K7" s="1392"/>
      <c r="L7" s="1391"/>
      <c r="M7" s="1392"/>
      <c r="N7" s="1391"/>
      <c r="O7" s="1392"/>
      <c r="P7" s="1391"/>
      <c r="Q7" s="1392"/>
      <c r="R7" s="1391"/>
      <c r="S7" s="1392"/>
      <c r="T7" s="1391"/>
      <c r="U7" s="1392"/>
      <c r="V7" s="1391"/>
      <c r="W7" s="1392"/>
      <c r="X7" s="1391"/>
      <c r="Y7" s="1392"/>
      <c r="Z7" s="1391"/>
      <c r="AA7" s="1392"/>
      <c r="AB7" s="1391"/>
      <c r="AC7" s="1392"/>
      <c r="AD7" s="1391"/>
      <c r="AE7" s="1392"/>
      <c r="AF7" s="1391"/>
      <c r="AG7" s="1392"/>
      <c r="AH7" s="1391"/>
      <c r="AI7" s="1392"/>
      <c r="AJ7" s="1391"/>
      <c r="AK7" s="1392"/>
      <c r="AL7" s="1391"/>
      <c r="AM7" s="1392"/>
      <c r="AN7" s="1391"/>
      <c r="AO7" s="1392"/>
      <c r="AP7" s="1391"/>
      <c r="AQ7" s="1392"/>
      <c r="AR7" s="1391"/>
      <c r="AS7" s="1392"/>
      <c r="AT7" s="1391"/>
      <c r="AU7" s="1392"/>
      <c r="AV7" s="1391"/>
      <c r="AW7" s="1392"/>
      <c r="AX7" s="1391"/>
      <c r="AY7" s="1392"/>
      <c r="AZ7" s="1391"/>
      <c r="BA7" s="1392"/>
      <c r="BB7" s="1391"/>
      <c r="BC7" s="1392"/>
      <c r="BD7" s="1391"/>
      <c r="BE7" s="1392"/>
      <c r="BF7" s="1391"/>
      <c r="BG7" s="1392"/>
      <c r="BH7" s="1391"/>
      <c r="BI7" s="1392"/>
      <c r="BJ7" s="1776"/>
    </row>
    <row r="8" spans="1:63" ht="12.75" customHeight="1">
      <c r="A8" s="772"/>
      <c r="B8" s="1798"/>
      <c r="C8" s="402" t="s">
        <v>852</v>
      </c>
      <c r="D8" s="561"/>
      <c r="E8" s="403"/>
      <c r="F8" s="1391"/>
      <c r="G8" s="1392"/>
      <c r="H8" s="1391"/>
      <c r="I8" s="1392"/>
      <c r="J8" s="1391"/>
      <c r="K8" s="1392"/>
      <c r="L8" s="1391"/>
      <c r="M8" s="1392"/>
      <c r="N8" s="1391"/>
      <c r="O8" s="1392"/>
      <c r="P8" s="1391"/>
      <c r="Q8" s="1392"/>
      <c r="R8" s="1391"/>
      <c r="S8" s="1392"/>
      <c r="T8" s="1391"/>
      <c r="U8" s="1392"/>
      <c r="V8" s="1391"/>
      <c r="W8" s="1392"/>
      <c r="X8" s="1391"/>
      <c r="Y8" s="1392"/>
      <c r="Z8" s="1391"/>
      <c r="AA8" s="1392"/>
      <c r="AB8" s="1391"/>
      <c r="AC8" s="1392"/>
      <c r="AD8" s="1391"/>
      <c r="AE8" s="1392"/>
      <c r="AF8" s="1391"/>
      <c r="AG8" s="1392"/>
      <c r="AH8" s="1391"/>
      <c r="AI8" s="1392"/>
      <c r="AJ8" s="1391"/>
      <c r="AK8" s="1392"/>
      <c r="AL8" s="1391"/>
      <c r="AM8" s="1392"/>
      <c r="AN8" s="1391"/>
      <c r="AO8" s="1392"/>
      <c r="AP8" s="1391"/>
      <c r="AQ8" s="1392"/>
      <c r="AR8" s="1391"/>
      <c r="AS8" s="1392"/>
      <c r="AT8" s="1391"/>
      <c r="AU8" s="1392"/>
      <c r="AV8" s="1391"/>
      <c r="AW8" s="1392"/>
      <c r="AX8" s="1391"/>
      <c r="AY8" s="1392"/>
      <c r="AZ8" s="1391"/>
      <c r="BA8" s="1392"/>
      <c r="BB8" s="1391"/>
      <c r="BC8" s="1392"/>
      <c r="BD8" s="1391"/>
      <c r="BE8" s="1392"/>
      <c r="BF8" s="1391"/>
      <c r="BG8" s="1392"/>
      <c r="BH8" s="1391"/>
      <c r="BI8" s="1392"/>
      <c r="BJ8" s="1776"/>
    </row>
    <row r="9" spans="1:63" ht="12.75" customHeight="1">
      <c r="A9" s="772"/>
      <c r="B9" s="1799"/>
      <c r="C9" s="404" t="s">
        <v>853</v>
      </c>
      <c r="D9" s="562"/>
      <c r="E9" s="405"/>
      <c r="F9" s="1787"/>
      <c r="G9" s="1788"/>
      <c r="H9" s="1787"/>
      <c r="I9" s="1788"/>
      <c r="J9" s="1787"/>
      <c r="K9" s="1788"/>
      <c r="L9" s="1787"/>
      <c r="M9" s="1788"/>
      <c r="N9" s="1787"/>
      <c r="O9" s="1788"/>
      <c r="P9" s="1787"/>
      <c r="Q9" s="1788"/>
      <c r="R9" s="1787"/>
      <c r="S9" s="1788"/>
      <c r="T9" s="1787"/>
      <c r="U9" s="1788"/>
      <c r="V9" s="1787"/>
      <c r="W9" s="1788"/>
      <c r="X9" s="1787"/>
      <c r="Y9" s="1788"/>
      <c r="Z9" s="1787"/>
      <c r="AA9" s="1788"/>
      <c r="AB9" s="1787"/>
      <c r="AC9" s="1788"/>
      <c r="AD9" s="1787"/>
      <c r="AE9" s="1788"/>
      <c r="AF9" s="1787"/>
      <c r="AG9" s="1788"/>
      <c r="AH9" s="1787"/>
      <c r="AI9" s="1788"/>
      <c r="AJ9" s="1787"/>
      <c r="AK9" s="1788"/>
      <c r="AL9" s="1787"/>
      <c r="AM9" s="1788"/>
      <c r="AN9" s="1787"/>
      <c r="AO9" s="1788"/>
      <c r="AP9" s="1787"/>
      <c r="AQ9" s="1788"/>
      <c r="AR9" s="1787"/>
      <c r="AS9" s="1788"/>
      <c r="AT9" s="1787"/>
      <c r="AU9" s="1788"/>
      <c r="AV9" s="1787"/>
      <c r="AW9" s="1788"/>
      <c r="AX9" s="1787"/>
      <c r="AY9" s="1788"/>
      <c r="AZ9" s="1787"/>
      <c r="BA9" s="1788"/>
      <c r="BB9" s="1787"/>
      <c r="BC9" s="1788"/>
      <c r="BD9" s="1787"/>
      <c r="BE9" s="1788"/>
      <c r="BF9" s="1787"/>
      <c r="BG9" s="1788"/>
      <c r="BH9" s="1787"/>
      <c r="BI9" s="1788"/>
      <c r="BJ9" s="1776"/>
    </row>
    <row r="10" spans="1:63" ht="14.1" customHeight="1">
      <c r="A10" s="772"/>
      <c r="B10" s="1333" t="s">
        <v>18</v>
      </c>
      <c r="C10" s="1334"/>
      <c r="D10" s="1334"/>
      <c r="E10" s="1335"/>
      <c r="F10" s="1784">
        <f>SUM(F4:F9)</f>
        <v>0</v>
      </c>
      <c r="G10" s="1785"/>
      <c r="H10" s="1784">
        <f>SUM(H4:H9)</f>
        <v>0</v>
      </c>
      <c r="I10" s="1785"/>
      <c r="J10" s="1784">
        <f>SUM(J4:J9)</f>
        <v>0</v>
      </c>
      <c r="K10" s="1786"/>
      <c r="L10" s="1785">
        <f>SUM(L4:L9)</f>
        <v>0</v>
      </c>
      <c r="M10" s="1786"/>
      <c r="N10" s="1785">
        <f>SUM(N4:N9)</f>
        <v>0</v>
      </c>
      <c r="O10" s="1785"/>
      <c r="P10" s="1784">
        <f>SUM(P4:P9)</f>
        <v>0</v>
      </c>
      <c r="Q10" s="1785"/>
      <c r="R10" s="1784">
        <f>SUM(R4:R9)</f>
        <v>0</v>
      </c>
      <c r="S10" s="1786"/>
      <c r="T10" s="1785">
        <f>SUM(T4:T9)</f>
        <v>0</v>
      </c>
      <c r="U10" s="1786"/>
      <c r="V10" s="1785">
        <f>SUM(V4:V9)</f>
        <v>0</v>
      </c>
      <c r="W10" s="1785"/>
      <c r="X10" s="1784">
        <f>SUM(X4:X9)</f>
        <v>0</v>
      </c>
      <c r="Y10" s="1785"/>
      <c r="Z10" s="1784">
        <f>SUM(Z4:Z9)</f>
        <v>0</v>
      </c>
      <c r="AA10" s="1786"/>
      <c r="AB10" s="1785">
        <f>SUM(AB4:AB9)</f>
        <v>0</v>
      </c>
      <c r="AC10" s="1786"/>
      <c r="AD10" s="1785">
        <f>SUM(AD4:AD9)</f>
        <v>0</v>
      </c>
      <c r="AE10" s="1785"/>
      <c r="AF10" s="1784">
        <f>SUM(AF4:AF9)</f>
        <v>0</v>
      </c>
      <c r="AG10" s="1786"/>
      <c r="AH10" s="1784">
        <f>SUM(AH4:AH9)</f>
        <v>0</v>
      </c>
      <c r="AI10" s="1786"/>
      <c r="AJ10" s="1785">
        <f>SUM(AJ4:AJ9)</f>
        <v>0</v>
      </c>
      <c r="AK10" s="1786"/>
      <c r="AL10" s="1784">
        <f>SUM(AL4:AL9)</f>
        <v>0</v>
      </c>
      <c r="AM10" s="1785"/>
      <c r="AN10" s="1784">
        <f>SUM(AN4:AN9)</f>
        <v>0</v>
      </c>
      <c r="AO10" s="1786"/>
      <c r="AP10" s="1784">
        <f>SUM(AP4:AP9)</f>
        <v>0</v>
      </c>
      <c r="AQ10" s="1786"/>
      <c r="AR10" s="1785">
        <f>SUM(AR4:AR9)</f>
        <v>0</v>
      </c>
      <c r="AS10" s="1786"/>
      <c r="AT10" s="1784">
        <f>SUM(AT4:AT9)</f>
        <v>0</v>
      </c>
      <c r="AU10" s="1785"/>
      <c r="AV10" s="1784">
        <f>SUM(AV4:AV9)</f>
        <v>0</v>
      </c>
      <c r="AW10" s="1786"/>
      <c r="AX10" s="1784">
        <f>SUM(AX4:AX9)</f>
        <v>0</v>
      </c>
      <c r="AY10" s="1786"/>
      <c r="AZ10" s="1785">
        <f>SUM(AZ4:AZ9)</f>
        <v>0</v>
      </c>
      <c r="BA10" s="1786"/>
      <c r="BB10" s="1784">
        <f>SUM(BB4:BB9)</f>
        <v>0</v>
      </c>
      <c r="BC10" s="1785"/>
      <c r="BD10" s="1784">
        <f>SUM(BD4:BD9)</f>
        <v>0</v>
      </c>
      <c r="BE10" s="1786"/>
      <c r="BF10" s="1784">
        <f>SUM(BF4:BF9)</f>
        <v>0</v>
      </c>
      <c r="BG10" s="1786"/>
      <c r="BH10" s="1785">
        <f>SUM(BH4:BH9)</f>
        <v>0</v>
      </c>
      <c r="BI10" s="1786"/>
      <c r="BJ10" s="1776"/>
    </row>
    <row r="11" spans="1:63" ht="12.75" customHeight="1">
      <c r="A11" s="1435" t="s">
        <v>854</v>
      </c>
      <c r="B11" s="1436"/>
      <c r="C11" s="1436"/>
      <c r="D11" s="1437"/>
      <c r="E11" s="563" t="s">
        <v>886</v>
      </c>
      <c r="F11" s="1784">
        <f>IF(AND(F10&gt;0,ROUND((TRUNC(F4/3,1)+TRUNC((F5+F6)/6,1)+TRUNC(F7/20,1)+TRUNC((F8+F9)/30,1)),0)&lt;2),2,ROUND((TRUNC(F4/3,1)+TRUNC((F5+F6)/6,1)+TRUNC(F7/20,1)+TRUNC((F8+F9)/30,1)),0))</f>
        <v>0</v>
      </c>
      <c r="G11" s="1785"/>
      <c r="H11" s="1784">
        <f>IF(AND(H$10&gt;0,ROUND((TRUNC(H$4/3,1)+TRUNC((H$5+H$6)/6,1)+TRUNC(H$7/20,1)+TRUNC((H$8+H$9)/30,1)),0)&lt;2),2,ROUND((TRUNC(H$4/3,1)+TRUNC((H$5+H$6)/6,1)+TRUNC(H$7/20,1)+TRUNC((H$8+H$9)/30,1)),0))</f>
        <v>0</v>
      </c>
      <c r="I11" s="1785"/>
      <c r="J11" s="1784">
        <f t="shared" ref="J11" si="0">IF(AND(J$10&gt;0,ROUND((TRUNC(J$4/3,1)+TRUNC((J$5+J$6)/6,1)+TRUNC(J$7/20,1)+TRUNC((J$8+J$9)/30,1)),0)&lt;2),2,ROUND((TRUNC(J$4/3,1)+TRUNC((J$5+J$6)/6,1)+TRUNC(J$7/20,1)+TRUNC((J$8+J$9)/30,1)),0))</f>
        <v>0</v>
      </c>
      <c r="K11" s="1785"/>
      <c r="L11" s="1784">
        <f t="shared" ref="L11" si="1">IF(AND(L$10&gt;0,ROUND((TRUNC(L$4/3,1)+TRUNC((L$5+L$6)/6,1)+TRUNC(L$7/20,1)+TRUNC((L$8+L$9)/30,1)),0)&lt;2),2,ROUND((TRUNC(L$4/3,1)+TRUNC((L$5+L$6)/6,1)+TRUNC(L$7/20,1)+TRUNC((L$8+L$9)/30,1)),0))</f>
        <v>0</v>
      </c>
      <c r="M11" s="1785"/>
      <c r="N11" s="1784">
        <f t="shared" ref="N11" si="2">IF(AND(N$10&gt;0,ROUND((TRUNC(N$4/3,1)+TRUNC((N$5+N$6)/6,1)+TRUNC(N$7/20,1)+TRUNC((N$8+N$9)/30,1)),0)&lt;2),2,ROUND((TRUNC(N$4/3,1)+TRUNC((N$5+N$6)/6,1)+TRUNC(N$7/20,1)+TRUNC((N$8+N$9)/30,1)),0))</f>
        <v>0</v>
      </c>
      <c r="O11" s="1785"/>
      <c r="P11" s="1784">
        <f t="shared" ref="P11" si="3">IF(AND(P$10&gt;0,ROUND((TRUNC(P$4/3,1)+TRUNC((P$5+P$6)/6,1)+TRUNC(P$7/20,1)+TRUNC((P$8+P$9)/30,1)),0)&lt;2),2,ROUND((TRUNC(P$4/3,1)+TRUNC((P$5+P$6)/6,1)+TRUNC(P$7/20,1)+TRUNC((P$8+P$9)/30,1)),0))</f>
        <v>0</v>
      </c>
      <c r="Q11" s="1785"/>
      <c r="R11" s="1784">
        <f t="shared" ref="R11" si="4">IF(AND(R$10&gt;0,ROUND((TRUNC(R$4/3,1)+TRUNC((R$5+R$6)/6,1)+TRUNC(R$7/20,1)+TRUNC((R$8+R$9)/30,1)),0)&lt;2),2,ROUND((TRUNC(R$4/3,1)+TRUNC((R$5+R$6)/6,1)+TRUNC(R$7/20,1)+TRUNC((R$8+R$9)/30,1)),0))</f>
        <v>0</v>
      </c>
      <c r="S11" s="1785"/>
      <c r="T11" s="1784">
        <f t="shared" ref="T11" si="5">IF(AND(T$10&gt;0,ROUND((TRUNC(T$4/3,1)+TRUNC((T$5+T$6)/6,1)+TRUNC(T$7/20,1)+TRUNC((T$8+T$9)/30,1)),0)&lt;2),2,ROUND((TRUNC(T$4/3,1)+TRUNC((T$5+T$6)/6,1)+TRUNC(T$7/20,1)+TRUNC((T$8+T$9)/30,1)),0))</f>
        <v>0</v>
      </c>
      <c r="U11" s="1785"/>
      <c r="V11" s="1784">
        <f t="shared" ref="V11" si="6">IF(AND(V$10&gt;0,ROUND((TRUNC(V$4/3,1)+TRUNC((V$5+V$6)/6,1)+TRUNC(V$7/20,1)+TRUNC((V$8+V$9)/30,1)),0)&lt;2),2,ROUND((TRUNC(V$4/3,1)+TRUNC((V$5+V$6)/6,1)+TRUNC(V$7/20,1)+TRUNC((V$8+V$9)/30,1)),0))</f>
        <v>0</v>
      </c>
      <c r="W11" s="1785"/>
      <c r="X11" s="1784">
        <f t="shared" ref="X11" si="7">IF(AND(X$10&gt;0,ROUND((TRUNC(X$4/3,1)+TRUNC((X$5+X$6)/6,1)+TRUNC(X$7/20,1)+TRUNC((X$8+X$9)/30,1)),0)&lt;2),2,ROUND((TRUNC(X$4/3,1)+TRUNC((X$5+X$6)/6,1)+TRUNC(X$7/20,1)+TRUNC((X$8+X$9)/30,1)),0))</f>
        <v>0</v>
      </c>
      <c r="Y11" s="1785"/>
      <c r="Z11" s="1784">
        <f t="shared" ref="Z11" si="8">IF(AND(Z$10&gt;0,ROUND((TRUNC(Z$4/3,1)+TRUNC((Z$5+Z$6)/6,1)+TRUNC(Z$7/20,1)+TRUNC((Z$8+Z$9)/30,1)),0)&lt;2),2,ROUND((TRUNC(Z$4/3,1)+TRUNC((Z$5+Z$6)/6,1)+TRUNC(Z$7/20,1)+TRUNC((Z$8+Z$9)/30,1)),0))</f>
        <v>0</v>
      </c>
      <c r="AA11" s="1785"/>
      <c r="AB11" s="1784">
        <f t="shared" ref="AB11" si="9">IF(AND(AB$10&gt;0,ROUND((TRUNC(AB$4/3,1)+TRUNC((AB$5+AB$6)/6,1)+TRUNC(AB$7/20,1)+TRUNC((AB$8+AB$9)/30,1)),0)&lt;2),2,ROUND((TRUNC(AB$4/3,1)+TRUNC((AB$5+AB$6)/6,1)+TRUNC(AB$7/20,1)+TRUNC((AB$8+AB$9)/30,1)),0))</f>
        <v>0</v>
      </c>
      <c r="AC11" s="1785"/>
      <c r="AD11" s="1784">
        <f t="shared" ref="AD11" si="10">IF(AND(AD$10&gt;0,ROUND((TRUNC(AD$4/3,1)+TRUNC((AD$5+AD$6)/6,1)+TRUNC(AD$7/20,1)+TRUNC((AD$8+AD$9)/30,1)),0)&lt;2),2,ROUND((TRUNC(AD$4/3,1)+TRUNC((AD$5+AD$6)/6,1)+TRUNC(AD$7/20,1)+TRUNC((AD$8+AD$9)/30,1)),0))</f>
        <v>0</v>
      </c>
      <c r="AE11" s="1785"/>
      <c r="AF11" s="1784">
        <f t="shared" ref="AF11" si="11">IF(AND(AF$10&gt;0,ROUND((TRUNC(AF$4/3,1)+TRUNC((AF$5+AF$6)/6,1)+TRUNC(AF$7/20,1)+TRUNC((AF$8+AF$9)/30,1)),0)&lt;2),2,ROUND((TRUNC(AF$4/3,1)+TRUNC((AF$5+AF$6)/6,1)+TRUNC(AF$7/20,1)+TRUNC((AF$8+AF$9)/30,1)),0))</f>
        <v>0</v>
      </c>
      <c r="AG11" s="1785"/>
      <c r="AH11" s="1784">
        <f t="shared" ref="AH11" si="12">IF(AND(AH$10&gt;0,ROUND((TRUNC(AH$4/3,1)+TRUNC((AH$5+AH$6)/6,1)+TRUNC(AH$7/20,1)+TRUNC((AH$8+AH$9)/30,1)),0)&lt;2),2,ROUND((TRUNC(AH$4/3,1)+TRUNC((AH$5+AH$6)/6,1)+TRUNC(AH$7/20,1)+TRUNC((AH$8+AH$9)/30,1)),0))</f>
        <v>0</v>
      </c>
      <c r="AI11" s="1785"/>
      <c r="AJ11" s="1784">
        <f t="shared" ref="AJ11" si="13">IF(AND(AJ$10&gt;0,ROUND((TRUNC(AJ$4/3,1)+TRUNC((AJ$5+AJ$6)/6,1)+TRUNC(AJ$7/20,1)+TRUNC((AJ$8+AJ$9)/30,1)),0)&lt;2),2,ROUND((TRUNC(AJ$4/3,1)+TRUNC((AJ$5+AJ$6)/6,1)+TRUNC(AJ$7/20,1)+TRUNC((AJ$8+AJ$9)/30,1)),0))</f>
        <v>0</v>
      </c>
      <c r="AK11" s="1785"/>
      <c r="AL11" s="1784">
        <f t="shared" ref="AL11" si="14">IF(AND(AL$10&gt;0,ROUND((TRUNC(AL$4/3,1)+TRUNC((AL$5+AL$6)/6,1)+TRUNC(AL$7/20,1)+TRUNC((AL$8+AL$9)/30,1)),0)&lt;2),2,ROUND((TRUNC(AL$4/3,1)+TRUNC((AL$5+AL$6)/6,1)+TRUNC(AL$7/20,1)+TRUNC((AL$8+AL$9)/30,1)),0))</f>
        <v>0</v>
      </c>
      <c r="AM11" s="1785"/>
      <c r="AN11" s="1784">
        <f t="shared" ref="AN11" si="15">IF(AND(AN$10&gt;0,ROUND((TRUNC(AN$4/3,1)+TRUNC((AN$5+AN$6)/6,1)+TRUNC(AN$7/20,1)+TRUNC((AN$8+AN$9)/30,1)),0)&lt;2),2,ROUND((TRUNC(AN$4/3,1)+TRUNC((AN$5+AN$6)/6,1)+TRUNC(AN$7/20,1)+TRUNC((AN$8+AN$9)/30,1)),0))</f>
        <v>0</v>
      </c>
      <c r="AO11" s="1785"/>
      <c r="AP11" s="1784">
        <f t="shared" ref="AP11" si="16">IF(AND(AP$10&gt;0,ROUND((TRUNC(AP$4/3,1)+TRUNC((AP$5+AP$6)/6,1)+TRUNC(AP$7/20,1)+TRUNC((AP$8+AP$9)/30,1)),0)&lt;2),2,ROUND((TRUNC(AP$4/3,1)+TRUNC((AP$5+AP$6)/6,1)+TRUNC(AP$7/20,1)+TRUNC((AP$8+AP$9)/30,1)),0))</f>
        <v>0</v>
      </c>
      <c r="AQ11" s="1785"/>
      <c r="AR11" s="1784">
        <f t="shared" ref="AR11" si="17">IF(AND(AR$10&gt;0,ROUND((TRUNC(AR$4/3,1)+TRUNC((AR$5+AR$6)/6,1)+TRUNC(AR$7/20,1)+TRUNC((AR$8+AR$9)/30,1)),0)&lt;2),2,ROUND((TRUNC(AR$4/3,1)+TRUNC((AR$5+AR$6)/6,1)+TRUNC(AR$7/20,1)+TRUNC((AR$8+AR$9)/30,1)),0))</f>
        <v>0</v>
      </c>
      <c r="AS11" s="1785"/>
      <c r="AT11" s="1784">
        <f t="shared" ref="AT11" si="18">IF(AND(AT$10&gt;0,ROUND((TRUNC(AT$4/3,1)+TRUNC((AT$5+AT$6)/6,1)+TRUNC(AT$7/20,1)+TRUNC((AT$8+AT$9)/30,1)),0)&lt;2),2,ROUND((TRUNC(AT$4/3,1)+TRUNC((AT$5+AT$6)/6,1)+TRUNC(AT$7/20,1)+TRUNC((AT$8+AT$9)/30,1)),0))</f>
        <v>0</v>
      </c>
      <c r="AU11" s="1785"/>
      <c r="AV11" s="1784">
        <f t="shared" ref="AV11" si="19">IF(AND(AV$10&gt;0,ROUND((TRUNC(AV$4/3,1)+TRUNC((AV$5+AV$6)/6,1)+TRUNC(AV$7/20,1)+TRUNC((AV$8+AV$9)/30,1)),0)&lt;2),2,ROUND((TRUNC(AV$4/3,1)+TRUNC((AV$5+AV$6)/6,1)+TRUNC(AV$7/20,1)+TRUNC((AV$8+AV$9)/30,1)),0))</f>
        <v>0</v>
      </c>
      <c r="AW11" s="1785"/>
      <c r="AX11" s="1784">
        <f t="shared" ref="AX11" si="20">IF(AND(AX$10&gt;0,ROUND((TRUNC(AX$4/3,1)+TRUNC((AX$5+AX$6)/6,1)+TRUNC(AX$7/20,1)+TRUNC((AX$8+AX$9)/30,1)),0)&lt;2),2,ROUND((TRUNC(AX$4/3,1)+TRUNC((AX$5+AX$6)/6,1)+TRUNC(AX$7/20,1)+TRUNC((AX$8+AX$9)/30,1)),0))</f>
        <v>0</v>
      </c>
      <c r="AY11" s="1785"/>
      <c r="AZ11" s="1784">
        <f t="shared" ref="AZ11" si="21">IF(AND(AZ$10&gt;0,ROUND((TRUNC(AZ$4/3,1)+TRUNC((AZ$5+AZ$6)/6,1)+TRUNC(AZ$7/20,1)+TRUNC((AZ$8+AZ$9)/30,1)),0)&lt;2),2,ROUND((TRUNC(AZ$4/3,1)+TRUNC((AZ$5+AZ$6)/6,1)+TRUNC(AZ$7/20,1)+TRUNC((AZ$8+AZ$9)/30,1)),0))</f>
        <v>0</v>
      </c>
      <c r="BA11" s="1785"/>
      <c r="BB11" s="1784">
        <f t="shared" ref="BB11" si="22">IF(AND(BB$10&gt;0,ROUND((TRUNC(BB$4/3,1)+TRUNC((BB$5+BB$6)/6,1)+TRUNC(BB$7/20,1)+TRUNC((BB$8+BB$9)/30,1)),0)&lt;2),2,ROUND((TRUNC(BB$4/3,1)+TRUNC((BB$5+BB$6)/6,1)+TRUNC(BB$7/20,1)+TRUNC((BB$8+BB$9)/30,1)),0))</f>
        <v>0</v>
      </c>
      <c r="BC11" s="1785"/>
      <c r="BD11" s="1784">
        <f t="shared" ref="BD11" si="23">IF(AND(BD$10&gt;0,ROUND((TRUNC(BD$4/3,1)+TRUNC((BD$5+BD$6)/6,1)+TRUNC(BD$7/20,1)+TRUNC((BD$8+BD$9)/30,1)),0)&lt;2),2,ROUND((TRUNC(BD$4/3,1)+TRUNC((BD$5+BD$6)/6,1)+TRUNC(BD$7/20,1)+TRUNC((BD$8+BD$9)/30,1)),0))</f>
        <v>0</v>
      </c>
      <c r="BE11" s="1785"/>
      <c r="BF11" s="1784">
        <f t="shared" ref="BF11" si="24">IF(AND(BF$10&gt;0,ROUND((TRUNC(BF$4/3,1)+TRUNC((BF$5+BF$6)/6,1)+TRUNC(BF$7/20,1)+TRUNC((BF$8+BF$9)/30,1)),0)&lt;2),2,ROUND((TRUNC(BF$4/3,1)+TRUNC((BF$5+BF$6)/6,1)+TRUNC(BF$7/20,1)+TRUNC((BF$8+BF$9)/30,1)),0))</f>
        <v>0</v>
      </c>
      <c r="BG11" s="1785"/>
      <c r="BH11" s="1784">
        <f t="shared" ref="BH11" si="25">IF(AND(BH$10&gt;0,ROUND((TRUNC(BH$4/3,1)+TRUNC((BH$5+BH$6)/6,1)+TRUNC(BH$7/20,1)+TRUNC((BH$8+BH$9)/30,1)),0)&lt;2),2,ROUND((TRUNC(BH$4/3,1)+TRUNC((BH$5+BH$6)/6,1)+TRUNC(BH$7/20,1)+TRUNC((BH$8+BH$9)/30,1)),0))</f>
        <v>0</v>
      </c>
      <c r="BI11" s="1785"/>
      <c r="BJ11" s="1777"/>
    </row>
    <row r="12" spans="1:63" ht="12.75" customHeight="1">
      <c r="A12" s="1453"/>
      <c r="B12" s="1454"/>
      <c r="C12" s="1454"/>
      <c r="D12" s="1455"/>
      <c r="E12" s="564" t="s">
        <v>887</v>
      </c>
      <c r="F12" s="1779">
        <f>IF(AND(F$10&gt;0,ROUND((TRUNC(F$4/3,1)+TRUNC((F$5+F$6)/6,1)+TRUNC(F$7/15,1)+TRUNC((F$8+F$9)/25,1)),0)&lt;2),2,ROUND((TRUNC(F$4/3,1)+TRUNC((F$5+F$6)/6,1)+TRUNC(F$7/15,1)+TRUNC((F$8+F$9)/25,1)),0))</f>
        <v>0</v>
      </c>
      <c r="G12" s="1780"/>
      <c r="H12" s="1779">
        <f>IF(AND(H$10&gt;0,ROUND((TRUNC(H$4/3,1)+TRUNC((H$5+H$6)/6,1)+TRUNC(H$7/15,1)+TRUNC((H$8+H$9)/25,1)),0)&lt;2),2,ROUND((TRUNC(H$4/3,1)+TRUNC((H$5+H$6)/6,1)+TRUNC(H$7/15,1)+TRUNC((H$8+H$9)/25,1)),0))</f>
        <v>0</v>
      </c>
      <c r="I12" s="1780"/>
      <c r="J12" s="1779">
        <f t="shared" ref="J12" si="26">IF(AND(J$10&gt;0,ROUND((TRUNC(J$4/3,1)+TRUNC((J$5+J$6)/6,1)+TRUNC(J$7/15,1)+TRUNC((J$8+J$9)/25,1)),0)&lt;2),2,ROUND((TRUNC(J$4/3,1)+TRUNC((J$5+J$6)/6,1)+TRUNC(J$7/15,1)+TRUNC((J$8+J$9)/25,1)),0))</f>
        <v>0</v>
      </c>
      <c r="K12" s="1780"/>
      <c r="L12" s="1779">
        <f t="shared" ref="L12" si="27">IF(AND(L$10&gt;0,ROUND((TRUNC(L$4/3,1)+TRUNC((L$5+L$6)/6,1)+TRUNC(L$7/15,1)+TRUNC((L$8+L$9)/25,1)),0)&lt;2),2,ROUND((TRUNC(L$4/3,1)+TRUNC((L$5+L$6)/6,1)+TRUNC(L$7/15,1)+TRUNC((L$8+L$9)/25,1)),0))</f>
        <v>0</v>
      </c>
      <c r="M12" s="1780"/>
      <c r="N12" s="1779">
        <f t="shared" ref="N12" si="28">IF(AND(N$10&gt;0,ROUND((TRUNC(N$4/3,1)+TRUNC((N$5+N$6)/6,1)+TRUNC(N$7/15,1)+TRUNC((N$8+N$9)/25,1)),0)&lt;2),2,ROUND((TRUNC(N$4/3,1)+TRUNC((N$5+N$6)/6,1)+TRUNC(N$7/15,1)+TRUNC((N$8+N$9)/25,1)),0))</f>
        <v>0</v>
      </c>
      <c r="O12" s="1780"/>
      <c r="P12" s="1779">
        <f t="shared" ref="P12" si="29">IF(AND(P$10&gt;0,ROUND((TRUNC(P$4/3,1)+TRUNC((P$5+P$6)/6,1)+TRUNC(P$7/15,1)+TRUNC((P$8+P$9)/25,1)),0)&lt;2),2,ROUND((TRUNC(P$4/3,1)+TRUNC((P$5+P$6)/6,1)+TRUNC(P$7/15,1)+TRUNC((P$8+P$9)/25,1)),0))</f>
        <v>0</v>
      </c>
      <c r="Q12" s="1780"/>
      <c r="R12" s="1779">
        <f>IF(AND(R$10&gt;0,ROUND((TRUNC(R$4/3,1)+TRUNC((R$5+R$6)/6,1)+TRUNC(R$7/15,1)+TRUNC((R$8+R$9)/25,1)),0)&lt;2),2,ROUND((TRUNC(R$4/3,1)+TRUNC((R$5+R$6)/6,1)+TRUNC(R$7/15,1)+TRUNC((R$8+R$9)/25,1)),0))</f>
        <v>0</v>
      </c>
      <c r="S12" s="1780"/>
      <c r="T12" s="1779">
        <f t="shared" ref="T12" si="30">IF(AND(T$10&gt;0,ROUND((TRUNC(T$4/3,1)+TRUNC((T$5+T$6)/6,1)+TRUNC(T$7/15,1)+TRUNC((T$8+T$9)/25,1)),0)&lt;2),2,ROUND((TRUNC(T$4/3,1)+TRUNC((T$5+T$6)/6,1)+TRUNC(T$7/15,1)+TRUNC((T$8+T$9)/25,1)),0))</f>
        <v>0</v>
      </c>
      <c r="U12" s="1780"/>
      <c r="V12" s="1779">
        <f t="shared" ref="V12" si="31">IF(AND(V$10&gt;0,ROUND((TRUNC(V$4/3,1)+TRUNC((V$5+V$6)/6,1)+TRUNC(V$7/15,1)+TRUNC((V$8+V$9)/25,1)),0)&lt;2),2,ROUND((TRUNC(V$4/3,1)+TRUNC((V$5+V$6)/6,1)+TRUNC(V$7/15,1)+TRUNC((V$8+V$9)/25,1)),0))</f>
        <v>0</v>
      </c>
      <c r="W12" s="1780"/>
      <c r="X12" s="1779">
        <f t="shared" ref="X12" si="32">IF(AND(X$10&gt;0,ROUND((TRUNC(X$4/3,1)+TRUNC((X$5+X$6)/6,1)+TRUNC(X$7/15,1)+TRUNC((X$8+X$9)/25,1)),0)&lt;2),2,ROUND((TRUNC(X$4/3,1)+TRUNC((X$5+X$6)/6,1)+TRUNC(X$7/15,1)+TRUNC((X$8+X$9)/25,1)),0))</f>
        <v>0</v>
      </c>
      <c r="Y12" s="1780"/>
      <c r="Z12" s="1779">
        <f t="shared" ref="Z12:BH12" si="33">IF(AND(Z$10&gt;0,ROUND((TRUNC(Z$4/3,1)+TRUNC((Z$5+Z$6)/6,1)+TRUNC(Z$7/15,1)+TRUNC((Z$8+Z$9)/25,1)),0)&lt;2),2,ROUND((TRUNC(Z$4/3,1)+TRUNC((Z$5+Z$6)/6,1)+TRUNC(Z$7/15,1)+TRUNC((Z$8+Z$9)/25,1)),0))</f>
        <v>0</v>
      </c>
      <c r="AA12" s="1780"/>
      <c r="AB12" s="1779">
        <f t="shared" si="33"/>
        <v>0</v>
      </c>
      <c r="AC12" s="1780"/>
      <c r="AD12" s="1779">
        <f t="shared" si="33"/>
        <v>0</v>
      </c>
      <c r="AE12" s="1780"/>
      <c r="AF12" s="1779">
        <f t="shared" si="33"/>
        <v>0</v>
      </c>
      <c r="AG12" s="1780"/>
      <c r="AH12" s="1779">
        <f t="shared" si="33"/>
        <v>0</v>
      </c>
      <c r="AI12" s="1780"/>
      <c r="AJ12" s="1779">
        <f t="shared" si="33"/>
        <v>0</v>
      </c>
      <c r="AK12" s="1780"/>
      <c r="AL12" s="1779">
        <f t="shared" si="33"/>
        <v>0</v>
      </c>
      <c r="AM12" s="1780"/>
      <c r="AN12" s="1779">
        <f t="shared" si="33"/>
        <v>0</v>
      </c>
      <c r="AO12" s="1780"/>
      <c r="AP12" s="1779">
        <f t="shared" si="33"/>
        <v>0</v>
      </c>
      <c r="AQ12" s="1780"/>
      <c r="AR12" s="1779">
        <f t="shared" si="33"/>
        <v>0</v>
      </c>
      <c r="AS12" s="1780"/>
      <c r="AT12" s="1779">
        <f t="shared" si="33"/>
        <v>0</v>
      </c>
      <c r="AU12" s="1780"/>
      <c r="AV12" s="1779">
        <f t="shared" si="33"/>
        <v>0</v>
      </c>
      <c r="AW12" s="1780"/>
      <c r="AX12" s="1779">
        <f>IF(AND(AX$10&gt;0,ROUND((TRUNC(AX$4/3,1)+TRUNC((AX$5+AX$6)/6,1)+TRUNC(AX$7/15,1)+TRUNC((AX$8+AX$9)/25,1)),0)&lt;2),2,ROUND((TRUNC(AX$4/3,1)+TRUNC((AX$5+AX$6)/6,1)+TRUNC(AX$7/15,1)+TRUNC((AX$8+AX$9)/25,1)),0))</f>
        <v>0</v>
      </c>
      <c r="AY12" s="1780"/>
      <c r="AZ12" s="1779">
        <f t="shared" si="33"/>
        <v>0</v>
      </c>
      <c r="BA12" s="1780"/>
      <c r="BB12" s="1779">
        <f t="shared" si="33"/>
        <v>0</v>
      </c>
      <c r="BC12" s="1780"/>
      <c r="BD12" s="1779">
        <f t="shared" si="33"/>
        <v>0</v>
      </c>
      <c r="BE12" s="1780"/>
      <c r="BF12" s="1779">
        <f t="shared" si="33"/>
        <v>0</v>
      </c>
      <c r="BG12" s="1780"/>
      <c r="BH12" s="1779">
        <f t="shared" si="33"/>
        <v>0</v>
      </c>
      <c r="BI12" s="1780"/>
      <c r="BJ12" s="565" t="s">
        <v>888</v>
      </c>
    </row>
    <row r="13" spans="1:63" ht="6" customHeight="1">
      <c r="A13" s="1797" t="s">
        <v>1281</v>
      </c>
      <c r="B13" s="1810" t="s">
        <v>1282</v>
      </c>
      <c r="C13" s="1811"/>
      <c r="D13" s="1814" t="s">
        <v>84</v>
      </c>
      <c r="E13" s="1781" t="s">
        <v>855</v>
      </c>
      <c r="F13" s="566"/>
      <c r="G13" s="567"/>
      <c r="H13" s="566"/>
      <c r="I13" s="567"/>
      <c r="J13" s="566"/>
      <c r="K13" s="568"/>
      <c r="L13" s="567"/>
      <c r="M13" s="568"/>
      <c r="N13" s="567"/>
      <c r="O13" s="567"/>
      <c r="P13" s="566"/>
      <c r="Q13" s="567"/>
      <c r="R13" s="566"/>
      <c r="S13" s="568"/>
      <c r="T13" s="567"/>
      <c r="U13" s="568"/>
      <c r="V13" s="567"/>
      <c r="W13" s="567"/>
      <c r="X13" s="566"/>
      <c r="Y13" s="567"/>
      <c r="Z13" s="566"/>
      <c r="AA13" s="568"/>
      <c r="AB13" s="567"/>
      <c r="AC13" s="412"/>
      <c r="AD13" s="413"/>
      <c r="AE13" s="413"/>
      <c r="AF13" s="566"/>
      <c r="AG13" s="568"/>
      <c r="AH13" s="566"/>
      <c r="AI13" s="568"/>
      <c r="AJ13" s="567"/>
      <c r="AK13" s="568"/>
      <c r="AL13" s="566"/>
      <c r="AM13" s="567"/>
      <c r="AN13" s="566"/>
      <c r="AO13" s="568"/>
      <c r="AP13" s="566"/>
      <c r="AQ13" s="568"/>
      <c r="AR13" s="567"/>
      <c r="AS13" s="568"/>
      <c r="AT13" s="566"/>
      <c r="AU13" s="567"/>
      <c r="AV13" s="566"/>
      <c r="AW13" s="568"/>
      <c r="AX13" s="566"/>
      <c r="AY13" s="568"/>
      <c r="AZ13" s="567"/>
      <c r="BA13" s="568"/>
      <c r="BB13" s="567"/>
      <c r="BC13" s="568"/>
      <c r="BD13" s="566"/>
      <c r="BE13" s="568"/>
      <c r="BF13" s="566"/>
      <c r="BG13" s="568"/>
      <c r="BH13" s="567"/>
      <c r="BI13" s="568"/>
      <c r="BJ13" s="1800" t="s">
        <v>889</v>
      </c>
    </row>
    <row r="14" spans="1:63" ht="3" customHeight="1">
      <c r="A14" s="1808"/>
      <c r="B14" s="1812"/>
      <c r="C14" s="1813"/>
      <c r="D14" s="1814"/>
      <c r="E14" s="1782"/>
      <c r="F14" s="569"/>
      <c r="G14" s="570"/>
      <c r="H14" s="569"/>
      <c r="I14" s="570"/>
      <c r="J14" s="569"/>
      <c r="K14" s="571"/>
      <c r="L14" s="572"/>
      <c r="M14" s="571"/>
      <c r="N14" s="572"/>
      <c r="O14" s="572"/>
      <c r="P14" s="573"/>
      <c r="Q14" s="572"/>
      <c r="R14" s="573"/>
      <c r="S14" s="571"/>
      <c r="T14" s="572"/>
      <c r="U14" s="571"/>
      <c r="V14" s="572"/>
      <c r="W14" s="572"/>
      <c r="X14" s="573"/>
      <c r="Y14" s="572"/>
      <c r="Z14" s="573"/>
      <c r="AA14" s="571"/>
      <c r="AB14" s="572"/>
      <c r="AC14" s="419"/>
      <c r="AD14" s="420"/>
      <c r="AE14" s="420"/>
      <c r="AF14" s="573"/>
      <c r="AG14" s="571"/>
      <c r="AH14" s="573"/>
      <c r="AI14" s="571"/>
      <c r="AJ14" s="572"/>
      <c r="AK14" s="571"/>
      <c r="AL14" s="573"/>
      <c r="AM14" s="572"/>
      <c r="AN14" s="573"/>
      <c r="AO14" s="571"/>
      <c r="AP14" s="573"/>
      <c r="AQ14" s="571"/>
      <c r="AR14" s="572"/>
      <c r="AS14" s="571"/>
      <c r="AT14" s="573"/>
      <c r="AU14" s="570"/>
      <c r="AV14" s="569"/>
      <c r="AW14" s="574"/>
      <c r="AX14" s="569"/>
      <c r="AY14" s="574"/>
      <c r="AZ14" s="570"/>
      <c r="BA14" s="574"/>
      <c r="BB14" s="570"/>
      <c r="BC14" s="574"/>
      <c r="BD14" s="569"/>
      <c r="BE14" s="574"/>
      <c r="BF14" s="569"/>
      <c r="BG14" s="574"/>
      <c r="BH14" s="570"/>
      <c r="BI14" s="574"/>
      <c r="BJ14" s="1801"/>
    </row>
    <row r="15" spans="1:63" ht="6" customHeight="1">
      <c r="A15" s="1808"/>
      <c r="B15" s="1812"/>
      <c r="C15" s="1813"/>
      <c r="D15" s="1814"/>
      <c r="E15" s="1783"/>
      <c r="F15" s="575"/>
      <c r="G15" s="576"/>
      <c r="H15" s="575"/>
      <c r="I15" s="576"/>
      <c r="J15" s="575"/>
      <c r="K15" s="577"/>
      <c r="L15" s="576"/>
      <c r="M15" s="577"/>
      <c r="N15" s="576"/>
      <c r="O15" s="576"/>
      <c r="P15" s="575"/>
      <c r="Q15" s="576"/>
      <c r="R15" s="575"/>
      <c r="S15" s="577"/>
      <c r="T15" s="576"/>
      <c r="U15" s="577"/>
      <c r="V15" s="576"/>
      <c r="W15" s="576"/>
      <c r="X15" s="575"/>
      <c r="Y15" s="576"/>
      <c r="Z15" s="575"/>
      <c r="AA15" s="577"/>
      <c r="AB15" s="576"/>
      <c r="AC15" s="424"/>
      <c r="AD15" s="425"/>
      <c r="AE15" s="425"/>
      <c r="AF15" s="575"/>
      <c r="AG15" s="577"/>
      <c r="AH15" s="575"/>
      <c r="AI15" s="577"/>
      <c r="AJ15" s="576"/>
      <c r="AK15" s="577"/>
      <c r="AL15" s="575"/>
      <c r="AM15" s="576"/>
      <c r="AN15" s="575"/>
      <c r="AO15" s="577"/>
      <c r="AP15" s="575"/>
      <c r="AQ15" s="577"/>
      <c r="AR15" s="576"/>
      <c r="AS15" s="577"/>
      <c r="AT15" s="575"/>
      <c r="AU15" s="576"/>
      <c r="AV15" s="575"/>
      <c r="AW15" s="577"/>
      <c r="AX15" s="575"/>
      <c r="AY15" s="577"/>
      <c r="AZ15" s="576"/>
      <c r="BA15" s="577"/>
      <c r="BB15" s="576"/>
      <c r="BC15" s="577"/>
      <c r="BD15" s="575"/>
      <c r="BE15" s="577"/>
      <c r="BF15" s="575"/>
      <c r="BG15" s="577"/>
      <c r="BH15" s="576"/>
      <c r="BI15" s="577"/>
      <c r="BJ15" s="1801"/>
    </row>
    <row r="16" spans="1:63" ht="6" customHeight="1">
      <c r="A16" s="1808"/>
      <c r="B16" s="1435">
        <v>1</v>
      </c>
      <c r="C16" s="1802"/>
      <c r="D16" s="1802"/>
      <c r="E16" s="1770"/>
      <c r="F16" s="426"/>
      <c r="G16" s="427"/>
      <c r="H16" s="432"/>
      <c r="I16" s="443"/>
      <c r="J16" s="432"/>
      <c r="K16" s="443"/>
      <c r="L16" s="432"/>
      <c r="M16" s="443"/>
      <c r="N16" s="432"/>
      <c r="O16" s="443"/>
      <c r="P16" s="432"/>
      <c r="Q16" s="443"/>
      <c r="R16" s="432"/>
      <c r="S16" s="443"/>
      <c r="T16" s="432"/>
      <c r="U16" s="443"/>
      <c r="V16" s="432"/>
      <c r="W16" s="443"/>
      <c r="X16" s="432"/>
      <c r="Y16" s="443"/>
      <c r="Z16" s="432"/>
      <c r="AA16" s="443"/>
      <c r="AB16" s="432"/>
      <c r="AC16" s="443"/>
      <c r="AD16" s="432"/>
      <c r="AE16" s="443"/>
      <c r="AF16" s="432"/>
      <c r="AG16" s="443"/>
      <c r="AH16" s="432"/>
      <c r="AI16" s="443"/>
      <c r="AJ16" s="432"/>
      <c r="AK16" s="443"/>
      <c r="AL16" s="432"/>
      <c r="AM16" s="443"/>
      <c r="AN16" s="432"/>
      <c r="AO16" s="443"/>
      <c r="AP16" s="427"/>
      <c r="AQ16" s="427"/>
      <c r="AR16" s="426"/>
      <c r="AS16" s="428"/>
      <c r="AT16" s="427"/>
      <c r="AU16" s="427"/>
      <c r="AV16" s="426"/>
      <c r="AW16" s="428"/>
      <c r="AX16" s="427"/>
      <c r="AY16" s="427"/>
      <c r="AZ16" s="426"/>
      <c r="BA16" s="428"/>
      <c r="BB16" s="427"/>
      <c r="BC16" s="427"/>
      <c r="BD16" s="426"/>
      <c r="BE16" s="428"/>
      <c r="BF16" s="426"/>
      <c r="BG16" s="428"/>
      <c r="BH16" s="427"/>
      <c r="BI16" s="428"/>
      <c r="BJ16" s="1775" t="s">
        <v>67</v>
      </c>
      <c r="BK16" s="1778">
        <f>SUM(H16:BJ18)/4</f>
        <v>0</v>
      </c>
    </row>
    <row r="17" spans="1:63" ht="3" customHeight="1">
      <c r="A17" s="1808"/>
      <c r="B17" s="1803"/>
      <c r="C17" s="1802"/>
      <c r="D17" s="1802"/>
      <c r="E17" s="1770"/>
      <c r="F17" s="426"/>
      <c r="G17" s="427"/>
      <c r="H17" s="426"/>
      <c r="I17" s="428"/>
      <c r="J17" s="426"/>
      <c r="K17" s="428"/>
      <c r="L17" s="426"/>
      <c r="M17" s="428"/>
      <c r="N17" s="426"/>
      <c r="O17" s="428"/>
      <c r="P17" s="426"/>
      <c r="Q17" s="428"/>
      <c r="R17" s="426"/>
      <c r="S17" s="428"/>
      <c r="T17" s="426"/>
      <c r="U17" s="428"/>
      <c r="V17" s="426"/>
      <c r="W17" s="428"/>
      <c r="X17" s="426"/>
      <c r="Y17" s="428"/>
      <c r="Z17" s="426"/>
      <c r="AA17" s="428"/>
      <c r="AB17" s="426"/>
      <c r="AC17" s="428"/>
      <c r="AD17" s="426"/>
      <c r="AE17" s="428"/>
      <c r="AF17" s="426"/>
      <c r="AG17" s="428"/>
      <c r="AH17" s="426"/>
      <c r="AI17" s="428"/>
      <c r="AJ17" s="426"/>
      <c r="AK17" s="428"/>
      <c r="AL17" s="426"/>
      <c r="AM17" s="428"/>
      <c r="AN17" s="426"/>
      <c r="AO17" s="428"/>
      <c r="AP17" s="427"/>
      <c r="AQ17" s="427"/>
      <c r="AR17" s="426"/>
      <c r="AS17" s="428"/>
      <c r="AT17" s="427"/>
      <c r="AU17" s="427"/>
      <c r="AV17" s="426"/>
      <c r="AW17" s="428"/>
      <c r="AX17" s="427"/>
      <c r="AY17" s="427"/>
      <c r="AZ17" s="426"/>
      <c r="BA17" s="428"/>
      <c r="BB17" s="427"/>
      <c r="BC17" s="427"/>
      <c r="BD17" s="426"/>
      <c r="BE17" s="428"/>
      <c r="BF17" s="426"/>
      <c r="BG17" s="428"/>
      <c r="BH17" s="427"/>
      <c r="BI17" s="428"/>
      <c r="BJ17" s="1776"/>
      <c r="BK17" s="1778"/>
    </row>
    <row r="18" spans="1:63" ht="6" customHeight="1">
      <c r="A18" s="1808"/>
      <c r="B18" s="1803"/>
      <c r="C18" s="1802"/>
      <c r="D18" s="1802"/>
      <c r="E18" s="1771"/>
      <c r="F18" s="429"/>
      <c r="G18" s="430"/>
      <c r="H18" s="429"/>
      <c r="I18" s="431"/>
      <c r="J18" s="429"/>
      <c r="K18" s="431"/>
      <c r="L18" s="429"/>
      <c r="M18" s="431"/>
      <c r="N18" s="429"/>
      <c r="O18" s="431"/>
      <c r="P18" s="429"/>
      <c r="Q18" s="431"/>
      <c r="R18" s="429"/>
      <c r="S18" s="431"/>
      <c r="T18" s="429"/>
      <c r="U18" s="431"/>
      <c r="V18" s="429"/>
      <c r="W18" s="431"/>
      <c r="X18" s="429"/>
      <c r="Y18" s="431"/>
      <c r="Z18" s="429"/>
      <c r="AA18" s="431"/>
      <c r="AB18" s="429"/>
      <c r="AC18" s="431"/>
      <c r="AD18" s="429"/>
      <c r="AE18" s="431"/>
      <c r="AF18" s="429"/>
      <c r="AG18" s="431"/>
      <c r="AH18" s="429"/>
      <c r="AI18" s="431"/>
      <c r="AJ18" s="429"/>
      <c r="AK18" s="431"/>
      <c r="AL18" s="429"/>
      <c r="AM18" s="431"/>
      <c r="AN18" s="429"/>
      <c r="AO18" s="431"/>
      <c r="AP18" s="430"/>
      <c r="AQ18" s="430"/>
      <c r="AR18" s="429"/>
      <c r="AS18" s="431"/>
      <c r="AT18" s="430"/>
      <c r="AU18" s="430"/>
      <c r="AV18" s="429"/>
      <c r="AW18" s="431"/>
      <c r="AX18" s="430"/>
      <c r="AY18" s="430"/>
      <c r="AZ18" s="429"/>
      <c r="BA18" s="431"/>
      <c r="BB18" s="430"/>
      <c r="BC18" s="430"/>
      <c r="BD18" s="429"/>
      <c r="BE18" s="431"/>
      <c r="BF18" s="429"/>
      <c r="BG18" s="431"/>
      <c r="BH18" s="430"/>
      <c r="BI18" s="431"/>
      <c r="BJ18" s="1777"/>
      <c r="BK18" s="1778"/>
    </row>
    <row r="19" spans="1:63" ht="6" customHeight="1">
      <c r="A19" s="1808"/>
      <c r="B19" s="1435">
        <v>2</v>
      </c>
      <c r="C19" s="1802"/>
      <c r="D19" s="1802"/>
      <c r="E19" s="1769"/>
      <c r="F19" s="426"/>
      <c r="G19" s="427"/>
      <c r="H19" s="432"/>
      <c r="I19" s="443"/>
      <c r="J19" s="432"/>
      <c r="K19" s="443"/>
      <c r="L19" s="432"/>
      <c r="M19" s="443"/>
      <c r="N19" s="432"/>
      <c r="O19" s="443"/>
      <c r="P19" s="432"/>
      <c r="Q19" s="443"/>
      <c r="R19" s="432"/>
      <c r="S19" s="443"/>
      <c r="T19" s="432"/>
      <c r="U19" s="443"/>
      <c r="V19" s="432"/>
      <c r="W19" s="443"/>
      <c r="X19" s="432"/>
      <c r="Y19" s="443"/>
      <c r="Z19" s="432"/>
      <c r="AA19" s="443"/>
      <c r="AB19" s="432"/>
      <c r="AC19" s="443"/>
      <c r="AD19" s="432"/>
      <c r="AE19" s="443"/>
      <c r="AF19" s="432"/>
      <c r="AG19" s="443"/>
      <c r="AH19" s="432"/>
      <c r="AI19" s="443"/>
      <c r="AJ19" s="432"/>
      <c r="AK19" s="443"/>
      <c r="AL19" s="432"/>
      <c r="AM19" s="443"/>
      <c r="AN19" s="432"/>
      <c r="AO19" s="443"/>
      <c r="AP19" s="432"/>
      <c r="AQ19" s="443"/>
      <c r="AR19" s="426"/>
      <c r="AS19" s="428"/>
      <c r="AT19" s="427"/>
      <c r="AU19" s="427"/>
      <c r="AV19" s="426"/>
      <c r="AW19" s="428"/>
      <c r="AX19" s="427"/>
      <c r="AY19" s="427"/>
      <c r="AZ19" s="426"/>
      <c r="BA19" s="428"/>
      <c r="BB19" s="427"/>
      <c r="BC19" s="427"/>
      <c r="BD19" s="426"/>
      <c r="BE19" s="428"/>
      <c r="BF19" s="426"/>
      <c r="BG19" s="428"/>
      <c r="BH19" s="427"/>
      <c r="BI19" s="428"/>
      <c r="BJ19" s="1775" t="s">
        <v>67</v>
      </c>
      <c r="BK19" s="1778">
        <f>SUM(H19:BJ21)/4</f>
        <v>0</v>
      </c>
    </row>
    <row r="20" spans="1:63" ht="3" customHeight="1">
      <c r="A20" s="1808"/>
      <c r="B20" s="1803"/>
      <c r="C20" s="1802"/>
      <c r="D20" s="1802"/>
      <c r="E20" s="1770"/>
      <c r="F20" s="426"/>
      <c r="G20" s="427"/>
      <c r="H20" s="426"/>
      <c r="I20" s="428"/>
      <c r="J20" s="426"/>
      <c r="K20" s="428"/>
      <c r="L20" s="426"/>
      <c r="M20" s="428"/>
      <c r="N20" s="426"/>
      <c r="O20" s="428"/>
      <c r="P20" s="426"/>
      <c r="Q20" s="428"/>
      <c r="R20" s="426"/>
      <c r="S20" s="428"/>
      <c r="T20" s="426"/>
      <c r="U20" s="428"/>
      <c r="V20" s="426"/>
      <c r="W20" s="428"/>
      <c r="X20" s="426"/>
      <c r="Y20" s="428"/>
      <c r="Z20" s="426"/>
      <c r="AA20" s="428"/>
      <c r="AB20" s="426"/>
      <c r="AC20" s="428"/>
      <c r="AD20" s="426"/>
      <c r="AE20" s="428"/>
      <c r="AF20" s="426"/>
      <c r="AG20" s="428"/>
      <c r="AH20" s="426"/>
      <c r="AI20" s="428"/>
      <c r="AJ20" s="426"/>
      <c r="AK20" s="428"/>
      <c r="AL20" s="426"/>
      <c r="AM20" s="428"/>
      <c r="AN20" s="426"/>
      <c r="AO20" s="428"/>
      <c r="AP20" s="426"/>
      <c r="AQ20" s="428"/>
      <c r="AR20" s="426"/>
      <c r="AS20" s="428"/>
      <c r="AT20" s="427"/>
      <c r="AU20" s="427"/>
      <c r="AV20" s="426"/>
      <c r="AW20" s="428"/>
      <c r="AX20" s="427"/>
      <c r="AY20" s="427"/>
      <c r="AZ20" s="426"/>
      <c r="BA20" s="428"/>
      <c r="BB20" s="427"/>
      <c r="BC20" s="427"/>
      <c r="BD20" s="426"/>
      <c r="BE20" s="428"/>
      <c r="BF20" s="426"/>
      <c r="BG20" s="428"/>
      <c r="BH20" s="427"/>
      <c r="BI20" s="428"/>
      <c r="BJ20" s="1776"/>
      <c r="BK20" s="1778"/>
    </row>
    <row r="21" spans="1:63" ht="6" customHeight="1">
      <c r="A21" s="1808"/>
      <c r="B21" s="1803"/>
      <c r="C21" s="1802"/>
      <c r="D21" s="1802"/>
      <c r="E21" s="1771"/>
      <c r="F21" s="429"/>
      <c r="G21" s="430"/>
      <c r="H21" s="429"/>
      <c r="I21" s="431"/>
      <c r="J21" s="429"/>
      <c r="K21" s="431"/>
      <c r="L21" s="429"/>
      <c r="M21" s="431"/>
      <c r="N21" s="429"/>
      <c r="O21" s="431"/>
      <c r="P21" s="429"/>
      <c r="Q21" s="431"/>
      <c r="R21" s="429"/>
      <c r="S21" s="431"/>
      <c r="T21" s="429"/>
      <c r="U21" s="431"/>
      <c r="V21" s="429"/>
      <c r="W21" s="431"/>
      <c r="X21" s="429"/>
      <c r="Y21" s="431"/>
      <c r="Z21" s="429"/>
      <c r="AA21" s="431"/>
      <c r="AB21" s="429"/>
      <c r="AC21" s="431"/>
      <c r="AD21" s="429"/>
      <c r="AE21" s="431"/>
      <c r="AF21" s="429"/>
      <c r="AG21" s="431"/>
      <c r="AH21" s="429"/>
      <c r="AI21" s="431"/>
      <c r="AJ21" s="429"/>
      <c r="AK21" s="431"/>
      <c r="AL21" s="429"/>
      <c r="AM21" s="431"/>
      <c r="AN21" s="429"/>
      <c r="AO21" s="431"/>
      <c r="AP21" s="429"/>
      <c r="AQ21" s="431"/>
      <c r="AR21" s="429"/>
      <c r="AS21" s="431"/>
      <c r="AT21" s="430"/>
      <c r="AU21" s="430"/>
      <c r="AV21" s="429"/>
      <c r="AW21" s="431"/>
      <c r="AX21" s="430"/>
      <c r="AY21" s="430"/>
      <c r="AZ21" s="429"/>
      <c r="BA21" s="431"/>
      <c r="BB21" s="430"/>
      <c r="BC21" s="430"/>
      <c r="BD21" s="429"/>
      <c r="BE21" s="431"/>
      <c r="BF21" s="429"/>
      <c r="BG21" s="431"/>
      <c r="BH21" s="430"/>
      <c r="BI21" s="431"/>
      <c r="BJ21" s="1777"/>
      <c r="BK21" s="1778"/>
    </row>
    <row r="22" spans="1:63" ht="6" customHeight="1">
      <c r="A22" s="1808"/>
      <c r="B22" s="1435">
        <v>3</v>
      </c>
      <c r="C22" s="1802"/>
      <c r="D22" s="1802"/>
      <c r="E22" s="1769"/>
      <c r="F22" s="426"/>
      <c r="G22" s="427"/>
      <c r="H22" s="426"/>
      <c r="I22" s="427"/>
      <c r="J22" s="432"/>
      <c r="K22" s="443"/>
      <c r="L22" s="432"/>
      <c r="M22" s="443"/>
      <c r="N22" s="432"/>
      <c r="O22" s="443"/>
      <c r="P22" s="432"/>
      <c r="Q22" s="443"/>
      <c r="R22" s="432"/>
      <c r="S22" s="443"/>
      <c r="T22" s="432"/>
      <c r="U22" s="443"/>
      <c r="V22" s="432"/>
      <c r="W22" s="443"/>
      <c r="X22" s="432"/>
      <c r="Y22" s="443"/>
      <c r="Z22" s="432"/>
      <c r="AA22" s="443"/>
      <c r="AB22" s="432"/>
      <c r="AC22" s="443"/>
      <c r="AD22" s="432"/>
      <c r="AE22" s="443"/>
      <c r="AF22" s="432"/>
      <c r="AG22" s="443"/>
      <c r="AH22" s="432"/>
      <c r="AI22" s="443"/>
      <c r="AJ22" s="432"/>
      <c r="AK22" s="443"/>
      <c r="AL22" s="432"/>
      <c r="AM22" s="443"/>
      <c r="AN22" s="432"/>
      <c r="AO22" s="443"/>
      <c r="AP22" s="432"/>
      <c r="AQ22" s="443"/>
      <c r="AR22" s="426"/>
      <c r="AS22" s="428"/>
      <c r="AT22" s="427"/>
      <c r="AU22" s="427"/>
      <c r="AV22" s="426"/>
      <c r="AW22" s="428"/>
      <c r="AX22" s="427"/>
      <c r="AY22" s="427"/>
      <c r="AZ22" s="426"/>
      <c r="BA22" s="428"/>
      <c r="BB22" s="427"/>
      <c r="BC22" s="427"/>
      <c r="BD22" s="426"/>
      <c r="BE22" s="428"/>
      <c r="BF22" s="426"/>
      <c r="BG22" s="428"/>
      <c r="BH22" s="427"/>
      <c r="BI22" s="428"/>
      <c r="BJ22" s="1775" t="s">
        <v>67</v>
      </c>
      <c r="BK22" s="1778">
        <f>SUM(H22:BJ24)/4</f>
        <v>0</v>
      </c>
    </row>
    <row r="23" spans="1:63" ht="3" customHeight="1">
      <c r="A23" s="1808"/>
      <c r="B23" s="1803"/>
      <c r="C23" s="1802"/>
      <c r="D23" s="1802"/>
      <c r="E23" s="1770"/>
      <c r="F23" s="426"/>
      <c r="G23" s="427"/>
      <c r="H23" s="426"/>
      <c r="I23" s="427"/>
      <c r="J23" s="426"/>
      <c r="K23" s="428"/>
      <c r="L23" s="426"/>
      <c r="M23" s="428"/>
      <c r="N23" s="426"/>
      <c r="O23" s="428"/>
      <c r="P23" s="426"/>
      <c r="Q23" s="428"/>
      <c r="R23" s="426"/>
      <c r="S23" s="428"/>
      <c r="T23" s="426"/>
      <c r="U23" s="428"/>
      <c r="V23" s="426"/>
      <c r="W23" s="428"/>
      <c r="X23" s="426"/>
      <c r="Y23" s="428"/>
      <c r="Z23" s="426"/>
      <c r="AA23" s="428"/>
      <c r="AB23" s="426"/>
      <c r="AC23" s="428"/>
      <c r="AD23" s="426"/>
      <c r="AE23" s="428"/>
      <c r="AF23" s="426"/>
      <c r="AG23" s="428"/>
      <c r="AH23" s="426"/>
      <c r="AI23" s="428"/>
      <c r="AJ23" s="426"/>
      <c r="AK23" s="428"/>
      <c r="AL23" s="426"/>
      <c r="AM23" s="428"/>
      <c r="AN23" s="426"/>
      <c r="AO23" s="428"/>
      <c r="AP23" s="426"/>
      <c r="AQ23" s="428"/>
      <c r="AR23" s="426"/>
      <c r="AS23" s="428"/>
      <c r="AT23" s="427"/>
      <c r="AU23" s="427"/>
      <c r="AV23" s="426"/>
      <c r="AW23" s="428"/>
      <c r="AX23" s="427"/>
      <c r="AY23" s="427"/>
      <c r="AZ23" s="426"/>
      <c r="BA23" s="428"/>
      <c r="BB23" s="427"/>
      <c r="BC23" s="427"/>
      <c r="BD23" s="426"/>
      <c r="BE23" s="428"/>
      <c r="BF23" s="426"/>
      <c r="BG23" s="428"/>
      <c r="BH23" s="427"/>
      <c r="BI23" s="428"/>
      <c r="BJ23" s="1776"/>
      <c r="BK23" s="1778"/>
    </row>
    <row r="24" spans="1:63" ht="6" customHeight="1">
      <c r="A24" s="1808"/>
      <c r="B24" s="1803"/>
      <c r="C24" s="1802"/>
      <c r="D24" s="1802"/>
      <c r="E24" s="1771"/>
      <c r="F24" s="429"/>
      <c r="G24" s="430"/>
      <c r="H24" s="429"/>
      <c r="I24" s="430"/>
      <c r="J24" s="429"/>
      <c r="K24" s="431"/>
      <c r="L24" s="429"/>
      <c r="M24" s="431"/>
      <c r="N24" s="429"/>
      <c r="O24" s="431"/>
      <c r="P24" s="429"/>
      <c r="Q24" s="431"/>
      <c r="R24" s="429"/>
      <c r="S24" s="431"/>
      <c r="T24" s="429"/>
      <c r="U24" s="431"/>
      <c r="V24" s="429"/>
      <c r="W24" s="431"/>
      <c r="X24" s="429"/>
      <c r="Y24" s="431"/>
      <c r="Z24" s="429"/>
      <c r="AA24" s="431"/>
      <c r="AB24" s="429"/>
      <c r="AC24" s="431"/>
      <c r="AD24" s="429"/>
      <c r="AE24" s="431"/>
      <c r="AF24" s="429"/>
      <c r="AG24" s="431"/>
      <c r="AH24" s="429"/>
      <c r="AI24" s="431"/>
      <c r="AJ24" s="429"/>
      <c r="AK24" s="431"/>
      <c r="AL24" s="429"/>
      <c r="AM24" s="431"/>
      <c r="AN24" s="429"/>
      <c r="AO24" s="431"/>
      <c r="AP24" s="429"/>
      <c r="AQ24" s="431"/>
      <c r="AR24" s="429"/>
      <c r="AS24" s="431"/>
      <c r="AT24" s="430"/>
      <c r="AU24" s="430"/>
      <c r="AV24" s="429"/>
      <c r="AW24" s="431"/>
      <c r="AX24" s="430"/>
      <c r="AY24" s="430"/>
      <c r="AZ24" s="429"/>
      <c r="BA24" s="431"/>
      <c r="BB24" s="430"/>
      <c r="BC24" s="430"/>
      <c r="BD24" s="429"/>
      <c r="BE24" s="431"/>
      <c r="BF24" s="429"/>
      <c r="BG24" s="431"/>
      <c r="BH24" s="430"/>
      <c r="BI24" s="431"/>
      <c r="BJ24" s="1777"/>
      <c r="BK24" s="1778"/>
    </row>
    <row r="25" spans="1:63" ht="6" customHeight="1">
      <c r="A25" s="1808"/>
      <c r="B25" s="1435">
        <v>4</v>
      </c>
      <c r="C25" s="1802"/>
      <c r="D25" s="1802"/>
      <c r="E25" s="1770"/>
      <c r="F25" s="426"/>
      <c r="G25" s="427"/>
      <c r="H25" s="426"/>
      <c r="I25" s="427"/>
      <c r="J25" s="426"/>
      <c r="K25" s="428"/>
      <c r="L25" s="432"/>
      <c r="M25" s="443"/>
      <c r="N25" s="432"/>
      <c r="O25" s="443"/>
      <c r="P25" s="432"/>
      <c r="Q25" s="443"/>
      <c r="R25" s="432"/>
      <c r="S25" s="443"/>
      <c r="T25" s="432"/>
      <c r="U25" s="443"/>
      <c r="V25" s="432"/>
      <c r="W25" s="443"/>
      <c r="X25" s="432"/>
      <c r="Y25" s="443"/>
      <c r="Z25" s="432"/>
      <c r="AA25" s="443"/>
      <c r="AB25" s="432"/>
      <c r="AC25" s="443"/>
      <c r="AD25" s="432"/>
      <c r="AE25" s="443"/>
      <c r="AF25" s="432"/>
      <c r="AG25" s="443"/>
      <c r="AH25" s="432"/>
      <c r="AI25" s="443"/>
      <c r="AJ25" s="432"/>
      <c r="AK25" s="443"/>
      <c r="AL25" s="432"/>
      <c r="AM25" s="443"/>
      <c r="AN25" s="432"/>
      <c r="AO25" s="443"/>
      <c r="AP25" s="432"/>
      <c r="AQ25" s="443"/>
      <c r="AR25" s="432"/>
      <c r="AS25" s="443"/>
      <c r="AT25" s="432"/>
      <c r="AU25" s="443"/>
      <c r="AV25" s="432"/>
      <c r="AW25" s="443"/>
      <c r="AX25" s="432"/>
      <c r="AY25" s="443"/>
      <c r="AZ25" s="432"/>
      <c r="BA25" s="443"/>
      <c r="BB25" s="432"/>
      <c r="BC25" s="443"/>
      <c r="BD25" s="426"/>
      <c r="BE25" s="428"/>
      <c r="BF25" s="426"/>
      <c r="BG25" s="428"/>
      <c r="BH25" s="427"/>
      <c r="BI25" s="428"/>
      <c r="BJ25" s="1775" t="s">
        <v>67</v>
      </c>
      <c r="BK25" s="1778">
        <f>SUM(H25:BJ27)/4</f>
        <v>0</v>
      </c>
    </row>
    <row r="26" spans="1:63" ht="3" customHeight="1">
      <c r="A26" s="1808"/>
      <c r="B26" s="1803"/>
      <c r="C26" s="1802"/>
      <c r="D26" s="1802"/>
      <c r="E26" s="1770"/>
      <c r="F26" s="426"/>
      <c r="G26" s="427"/>
      <c r="H26" s="426"/>
      <c r="I26" s="427"/>
      <c r="J26" s="426"/>
      <c r="K26" s="428"/>
      <c r="L26" s="426"/>
      <c r="M26" s="428"/>
      <c r="N26" s="426"/>
      <c r="O26" s="428"/>
      <c r="P26" s="426"/>
      <c r="Q26" s="428"/>
      <c r="R26" s="426"/>
      <c r="S26" s="428"/>
      <c r="T26" s="426"/>
      <c r="U26" s="428"/>
      <c r="V26" s="426"/>
      <c r="W26" s="428"/>
      <c r="X26" s="426"/>
      <c r="Y26" s="428"/>
      <c r="Z26" s="426"/>
      <c r="AA26" s="428"/>
      <c r="AB26" s="426"/>
      <c r="AC26" s="428"/>
      <c r="AD26" s="426"/>
      <c r="AE26" s="428"/>
      <c r="AF26" s="426"/>
      <c r="AG26" s="428"/>
      <c r="AH26" s="426"/>
      <c r="AI26" s="428"/>
      <c r="AJ26" s="426"/>
      <c r="AK26" s="428"/>
      <c r="AL26" s="426"/>
      <c r="AM26" s="428"/>
      <c r="AN26" s="426"/>
      <c r="AO26" s="428"/>
      <c r="AP26" s="426"/>
      <c r="AQ26" s="428"/>
      <c r="AR26" s="426"/>
      <c r="AS26" s="428"/>
      <c r="AT26" s="426"/>
      <c r="AU26" s="428"/>
      <c r="AV26" s="426"/>
      <c r="AW26" s="428"/>
      <c r="AX26" s="426"/>
      <c r="AY26" s="428"/>
      <c r="AZ26" s="426"/>
      <c r="BA26" s="428"/>
      <c r="BB26" s="426"/>
      <c r="BC26" s="428"/>
      <c r="BD26" s="426"/>
      <c r="BE26" s="428"/>
      <c r="BF26" s="426"/>
      <c r="BG26" s="428"/>
      <c r="BH26" s="427"/>
      <c r="BI26" s="428"/>
      <c r="BJ26" s="1776"/>
      <c r="BK26" s="1778"/>
    </row>
    <row r="27" spans="1:63" ht="6" customHeight="1">
      <c r="A27" s="1808"/>
      <c r="B27" s="1453"/>
      <c r="C27" s="1802"/>
      <c r="D27" s="1802"/>
      <c r="E27" s="1771"/>
      <c r="F27" s="429"/>
      <c r="G27" s="430"/>
      <c r="H27" s="429"/>
      <c r="I27" s="430"/>
      <c r="J27" s="429"/>
      <c r="K27" s="431"/>
      <c r="L27" s="429"/>
      <c r="M27" s="431"/>
      <c r="N27" s="429"/>
      <c r="O27" s="431"/>
      <c r="P27" s="429"/>
      <c r="Q27" s="431"/>
      <c r="R27" s="429"/>
      <c r="S27" s="431"/>
      <c r="T27" s="429"/>
      <c r="U27" s="431"/>
      <c r="V27" s="429"/>
      <c r="W27" s="431"/>
      <c r="X27" s="429"/>
      <c r="Y27" s="431"/>
      <c r="Z27" s="429"/>
      <c r="AA27" s="431"/>
      <c r="AB27" s="429"/>
      <c r="AC27" s="431"/>
      <c r="AD27" s="429"/>
      <c r="AE27" s="431"/>
      <c r="AF27" s="429"/>
      <c r="AG27" s="431"/>
      <c r="AH27" s="429"/>
      <c r="AI27" s="431"/>
      <c r="AJ27" s="429"/>
      <c r="AK27" s="431"/>
      <c r="AL27" s="429"/>
      <c r="AM27" s="431"/>
      <c r="AN27" s="429"/>
      <c r="AO27" s="431"/>
      <c r="AP27" s="429"/>
      <c r="AQ27" s="431"/>
      <c r="AR27" s="429"/>
      <c r="AS27" s="431"/>
      <c r="AT27" s="429"/>
      <c r="AU27" s="431"/>
      <c r="AV27" s="429"/>
      <c r="AW27" s="431"/>
      <c r="AX27" s="429"/>
      <c r="AY27" s="431"/>
      <c r="AZ27" s="429"/>
      <c r="BA27" s="431"/>
      <c r="BB27" s="429"/>
      <c r="BC27" s="431"/>
      <c r="BD27" s="429"/>
      <c r="BE27" s="431"/>
      <c r="BF27" s="429"/>
      <c r="BG27" s="431"/>
      <c r="BH27" s="430"/>
      <c r="BI27" s="431"/>
      <c r="BJ27" s="1777"/>
      <c r="BK27" s="1778"/>
    </row>
    <row r="28" spans="1:63" ht="6" customHeight="1">
      <c r="A28" s="1808"/>
      <c r="B28" s="1803">
        <v>5</v>
      </c>
      <c r="C28" s="1802"/>
      <c r="D28" s="1802"/>
      <c r="E28" s="1770"/>
      <c r="F28" s="426"/>
      <c r="G28" s="427"/>
      <c r="H28" s="426"/>
      <c r="I28" s="427"/>
      <c r="J28" s="426"/>
      <c r="K28" s="428"/>
      <c r="L28" s="432"/>
      <c r="M28" s="443"/>
      <c r="N28" s="432"/>
      <c r="O28" s="443"/>
      <c r="P28" s="432"/>
      <c r="Q28" s="443"/>
      <c r="R28" s="432"/>
      <c r="S28" s="443"/>
      <c r="T28" s="432"/>
      <c r="U28" s="443"/>
      <c r="V28" s="432"/>
      <c r="W28" s="443"/>
      <c r="X28" s="432"/>
      <c r="Y28" s="443"/>
      <c r="Z28" s="432"/>
      <c r="AA28" s="443"/>
      <c r="AB28" s="432"/>
      <c r="AC28" s="443"/>
      <c r="AD28" s="432"/>
      <c r="AE28" s="443"/>
      <c r="AF28" s="432"/>
      <c r="AG28" s="443"/>
      <c r="AH28" s="432"/>
      <c r="AI28" s="443"/>
      <c r="AJ28" s="432"/>
      <c r="AK28" s="443"/>
      <c r="AL28" s="432"/>
      <c r="AM28" s="443"/>
      <c r="AN28" s="432"/>
      <c r="AO28" s="443"/>
      <c r="AP28" s="432"/>
      <c r="AQ28" s="443"/>
      <c r="AR28" s="432"/>
      <c r="AS28" s="443"/>
      <c r="AT28" s="432"/>
      <c r="AU28" s="443"/>
      <c r="AV28" s="432"/>
      <c r="AW28" s="443"/>
      <c r="AX28" s="432"/>
      <c r="AY28" s="443"/>
      <c r="AZ28" s="432"/>
      <c r="BA28" s="443"/>
      <c r="BB28" s="432"/>
      <c r="BC28" s="443"/>
      <c r="BD28" s="426"/>
      <c r="BE28" s="428"/>
      <c r="BF28" s="426"/>
      <c r="BG28" s="428"/>
      <c r="BH28" s="427"/>
      <c r="BI28" s="428"/>
      <c r="BJ28" s="1775" t="s">
        <v>67</v>
      </c>
      <c r="BK28" s="1778">
        <f>SUM(H28:BJ30)/4</f>
        <v>0</v>
      </c>
    </row>
    <row r="29" spans="1:63" ht="3" customHeight="1">
      <c r="A29" s="1808"/>
      <c r="B29" s="1803"/>
      <c r="C29" s="1802"/>
      <c r="D29" s="1802"/>
      <c r="E29" s="1770"/>
      <c r="F29" s="426"/>
      <c r="G29" s="427"/>
      <c r="H29" s="426"/>
      <c r="I29" s="427"/>
      <c r="J29" s="426"/>
      <c r="K29" s="428"/>
      <c r="L29" s="426"/>
      <c r="M29" s="428"/>
      <c r="N29" s="426"/>
      <c r="O29" s="428"/>
      <c r="P29" s="426"/>
      <c r="Q29" s="428"/>
      <c r="R29" s="426"/>
      <c r="S29" s="428"/>
      <c r="T29" s="426"/>
      <c r="U29" s="428"/>
      <c r="V29" s="426"/>
      <c r="W29" s="428"/>
      <c r="X29" s="426"/>
      <c r="Y29" s="428"/>
      <c r="Z29" s="426"/>
      <c r="AA29" s="428"/>
      <c r="AB29" s="426"/>
      <c r="AC29" s="428"/>
      <c r="AD29" s="426"/>
      <c r="AE29" s="428"/>
      <c r="AF29" s="426"/>
      <c r="AG29" s="428"/>
      <c r="AH29" s="426"/>
      <c r="AI29" s="428"/>
      <c r="AJ29" s="426"/>
      <c r="AK29" s="428"/>
      <c r="AL29" s="426"/>
      <c r="AM29" s="428"/>
      <c r="AN29" s="426"/>
      <c r="AO29" s="428"/>
      <c r="AP29" s="426"/>
      <c r="AQ29" s="428"/>
      <c r="AR29" s="426"/>
      <c r="AS29" s="428"/>
      <c r="AT29" s="426"/>
      <c r="AU29" s="428"/>
      <c r="AV29" s="426"/>
      <c r="AW29" s="428"/>
      <c r="AX29" s="426"/>
      <c r="AY29" s="428"/>
      <c r="AZ29" s="426"/>
      <c r="BA29" s="428"/>
      <c r="BB29" s="426"/>
      <c r="BC29" s="428"/>
      <c r="BD29" s="426"/>
      <c r="BE29" s="428"/>
      <c r="BF29" s="426"/>
      <c r="BG29" s="428"/>
      <c r="BH29" s="427"/>
      <c r="BI29" s="428"/>
      <c r="BJ29" s="1776"/>
      <c r="BK29" s="1778"/>
    </row>
    <row r="30" spans="1:63" ht="6" customHeight="1">
      <c r="A30" s="1808"/>
      <c r="B30" s="1453"/>
      <c r="C30" s="1802"/>
      <c r="D30" s="1802"/>
      <c r="E30" s="1771"/>
      <c r="F30" s="429"/>
      <c r="G30" s="430"/>
      <c r="H30" s="429"/>
      <c r="I30" s="430"/>
      <c r="J30" s="429"/>
      <c r="K30" s="431"/>
      <c r="L30" s="429"/>
      <c r="M30" s="431"/>
      <c r="N30" s="429"/>
      <c r="O30" s="431"/>
      <c r="P30" s="429"/>
      <c r="Q30" s="431"/>
      <c r="R30" s="429"/>
      <c r="S30" s="431"/>
      <c r="T30" s="429"/>
      <c r="U30" s="431"/>
      <c r="V30" s="429"/>
      <c r="W30" s="431"/>
      <c r="X30" s="429"/>
      <c r="Y30" s="431"/>
      <c r="Z30" s="429"/>
      <c r="AA30" s="431"/>
      <c r="AB30" s="429"/>
      <c r="AC30" s="431"/>
      <c r="AD30" s="429"/>
      <c r="AE30" s="431"/>
      <c r="AF30" s="429"/>
      <c r="AG30" s="431"/>
      <c r="AH30" s="429"/>
      <c r="AI30" s="431"/>
      <c r="AJ30" s="429"/>
      <c r="AK30" s="431"/>
      <c r="AL30" s="429"/>
      <c r="AM30" s="431"/>
      <c r="AN30" s="429"/>
      <c r="AO30" s="431"/>
      <c r="AP30" s="429"/>
      <c r="AQ30" s="431"/>
      <c r="AR30" s="429"/>
      <c r="AS30" s="431"/>
      <c r="AT30" s="429"/>
      <c r="AU30" s="431"/>
      <c r="AV30" s="429"/>
      <c r="AW30" s="431"/>
      <c r="AX30" s="429"/>
      <c r="AY30" s="431"/>
      <c r="AZ30" s="429"/>
      <c r="BA30" s="431"/>
      <c r="BB30" s="429"/>
      <c r="BC30" s="431"/>
      <c r="BD30" s="429"/>
      <c r="BE30" s="431"/>
      <c r="BF30" s="429"/>
      <c r="BG30" s="431"/>
      <c r="BH30" s="430"/>
      <c r="BI30" s="431"/>
      <c r="BJ30" s="1777"/>
      <c r="BK30" s="1778"/>
    </row>
    <row r="31" spans="1:63" ht="6" customHeight="1">
      <c r="A31" s="1808"/>
      <c r="B31" s="1803">
        <v>6</v>
      </c>
      <c r="C31" s="1802"/>
      <c r="D31" s="1802"/>
      <c r="E31" s="1769"/>
      <c r="F31" s="426"/>
      <c r="G31" s="427"/>
      <c r="H31" s="426"/>
      <c r="I31" s="427"/>
      <c r="J31" s="426"/>
      <c r="K31" s="428"/>
      <c r="L31" s="432"/>
      <c r="M31" s="443"/>
      <c r="N31" s="432"/>
      <c r="O31" s="443"/>
      <c r="P31" s="432"/>
      <c r="Q31" s="443"/>
      <c r="R31" s="432"/>
      <c r="S31" s="443"/>
      <c r="T31" s="432"/>
      <c r="U31" s="443"/>
      <c r="V31" s="432"/>
      <c r="W31" s="443"/>
      <c r="X31" s="432"/>
      <c r="Y31" s="443"/>
      <c r="Z31" s="432"/>
      <c r="AA31" s="443"/>
      <c r="AB31" s="432"/>
      <c r="AC31" s="443"/>
      <c r="AD31" s="432"/>
      <c r="AE31" s="443"/>
      <c r="AF31" s="432"/>
      <c r="AG31" s="443"/>
      <c r="AH31" s="432"/>
      <c r="AI31" s="443"/>
      <c r="AJ31" s="432"/>
      <c r="AK31" s="443"/>
      <c r="AL31" s="432"/>
      <c r="AM31" s="443"/>
      <c r="AN31" s="432"/>
      <c r="AO31" s="443"/>
      <c r="AP31" s="432"/>
      <c r="AQ31" s="443"/>
      <c r="AR31" s="432"/>
      <c r="AS31" s="443"/>
      <c r="AT31" s="432"/>
      <c r="AU31" s="443"/>
      <c r="AV31" s="432"/>
      <c r="AW31" s="443"/>
      <c r="AX31" s="432"/>
      <c r="AY31" s="443"/>
      <c r="AZ31" s="432"/>
      <c r="BA31" s="443"/>
      <c r="BB31" s="432"/>
      <c r="BC31" s="443"/>
      <c r="BD31" s="426"/>
      <c r="BE31" s="428"/>
      <c r="BF31" s="426"/>
      <c r="BG31" s="428"/>
      <c r="BH31" s="427"/>
      <c r="BI31" s="428"/>
      <c r="BJ31" s="1775" t="s">
        <v>67</v>
      </c>
      <c r="BK31" s="1778">
        <f>SUM(H31:BJ33)/4</f>
        <v>0</v>
      </c>
    </row>
    <row r="32" spans="1:63" ht="3" customHeight="1">
      <c r="A32" s="1808"/>
      <c r="B32" s="1803"/>
      <c r="C32" s="1802"/>
      <c r="D32" s="1802"/>
      <c r="E32" s="1770"/>
      <c r="F32" s="426"/>
      <c r="G32" s="427"/>
      <c r="H32" s="426"/>
      <c r="I32" s="427"/>
      <c r="J32" s="426"/>
      <c r="K32" s="428"/>
      <c r="L32" s="426"/>
      <c r="M32" s="428"/>
      <c r="N32" s="426"/>
      <c r="O32" s="428"/>
      <c r="P32" s="426"/>
      <c r="Q32" s="428"/>
      <c r="R32" s="426"/>
      <c r="S32" s="428"/>
      <c r="T32" s="426"/>
      <c r="U32" s="428"/>
      <c r="V32" s="426"/>
      <c r="W32" s="428"/>
      <c r="X32" s="426"/>
      <c r="Y32" s="428"/>
      <c r="Z32" s="426"/>
      <c r="AA32" s="428"/>
      <c r="AB32" s="426"/>
      <c r="AC32" s="428"/>
      <c r="AD32" s="426"/>
      <c r="AE32" s="428"/>
      <c r="AF32" s="426"/>
      <c r="AG32" s="428"/>
      <c r="AH32" s="426"/>
      <c r="AI32" s="428"/>
      <c r="AJ32" s="426"/>
      <c r="AK32" s="428"/>
      <c r="AL32" s="426"/>
      <c r="AM32" s="428"/>
      <c r="AN32" s="426"/>
      <c r="AO32" s="428"/>
      <c r="AP32" s="426"/>
      <c r="AQ32" s="428"/>
      <c r="AR32" s="426"/>
      <c r="AS32" s="428"/>
      <c r="AT32" s="426"/>
      <c r="AU32" s="428"/>
      <c r="AV32" s="426"/>
      <c r="AW32" s="428"/>
      <c r="AX32" s="426"/>
      <c r="AY32" s="428"/>
      <c r="AZ32" s="426"/>
      <c r="BA32" s="428"/>
      <c r="BB32" s="426"/>
      <c r="BC32" s="428"/>
      <c r="BD32" s="426"/>
      <c r="BE32" s="428"/>
      <c r="BF32" s="426"/>
      <c r="BG32" s="428"/>
      <c r="BH32" s="427"/>
      <c r="BI32" s="428"/>
      <c r="BJ32" s="1776"/>
      <c r="BK32" s="1778"/>
    </row>
    <row r="33" spans="1:63" ht="6" customHeight="1">
      <c r="A33" s="1808"/>
      <c r="B33" s="1453"/>
      <c r="C33" s="1802"/>
      <c r="D33" s="1802"/>
      <c r="E33" s="1771"/>
      <c r="F33" s="429"/>
      <c r="G33" s="430"/>
      <c r="H33" s="429"/>
      <c r="I33" s="430"/>
      <c r="J33" s="429"/>
      <c r="K33" s="431"/>
      <c r="L33" s="429"/>
      <c r="M33" s="431"/>
      <c r="N33" s="429"/>
      <c r="O33" s="431"/>
      <c r="P33" s="429"/>
      <c r="Q33" s="431"/>
      <c r="R33" s="429"/>
      <c r="S33" s="431"/>
      <c r="T33" s="429"/>
      <c r="U33" s="431"/>
      <c r="V33" s="429"/>
      <c r="W33" s="431"/>
      <c r="X33" s="429"/>
      <c r="Y33" s="431"/>
      <c r="Z33" s="429"/>
      <c r="AA33" s="431"/>
      <c r="AB33" s="429"/>
      <c r="AC33" s="431"/>
      <c r="AD33" s="429"/>
      <c r="AE33" s="431"/>
      <c r="AF33" s="429"/>
      <c r="AG33" s="431"/>
      <c r="AH33" s="429"/>
      <c r="AI33" s="431"/>
      <c r="AJ33" s="429"/>
      <c r="AK33" s="431"/>
      <c r="AL33" s="429"/>
      <c r="AM33" s="431"/>
      <c r="AN33" s="429"/>
      <c r="AO33" s="431"/>
      <c r="AP33" s="429"/>
      <c r="AQ33" s="431"/>
      <c r="AR33" s="429"/>
      <c r="AS33" s="431"/>
      <c r="AT33" s="429"/>
      <c r="AU33" s="431"/>
      <c r="AV33" s="429"/>
      <c r="AW33" s="431"/>
      <c r="AX33" s="429"/>
      <c r="AY33" s="431"/>
      <c r="AZ33" s="429"/>
      <c r="BA33" s="431"/>
      <c r="BB33" s="429"/>
      <c r="BC33" s="431"/>
      <c r="BD33" s="429"/>
      <c r="BE33" s="431"/>
      <c r="BF33" s="429"/>
      <c r="BG33" s="431"/>
      <c r="BH33" s="430"/>
      <c r="BI33" s="431"/>
      <c r="BJ33" s="1777"/>
      <c r="BK33" s="1778"/>
    </row>
    <row r="34" spans="1:63" ht="6" customHeight="1">
      <c r="A34" s="1808"/>
      <c r="B34" s="1803">
        <v>7</v>
      </c>
      <c r="C34" s="1802"/>
      <c r="D34" s="1802"/>
      <c r="E34" s="1770"/>
      <c r="F34" s="426"/>
      <c r="G34" s="427"/>
      <c r="H34" s="426"/>
      <c r="I34" s="427"/>
      <c r="J34" s="426"/>
      <c r="K34" s="428"/>
      <c r="L34" s="432"/>
      <c r="M34" s="443"/>
      <c r="N34" s="432"/>
      <c r="O34" s="443"/>
      <c r="P34" s="432"/>
      <c r="Q34" s="443"/>
      <c r="R34" s="432"/>
      <c r="S34" s="443"/>
      <c r="T34" s="432"/>
      <c r="U34" s="443"/>
      <c r="V34" s="432"/>
      <c r="W34" s="443"/>
      <c r="X34" s="432"/>
      <c r="Y34" s="443"/>
      <c r="Z34" s="432"/>
      <c r="AA34" s="443"/>
      <c r="AB34" s="432"/>
      <c r="AC34" s="443"/>
      <c r="AD34" s="432"/>
      <c r="AE34" s="443"/>
      <c r="AF34" s="432"/>
      <c r="AG34" s="443"/>
      <c r="AH34" s="432"/>
      <c r="AI34" s="443"/>
      <c r="AJ34" s="432"/>
      <c r="AK34" s="443"/>
      <c r="AL34" s="432"/>
      <c r="AM34" s="443"/>
      <c r="AN34" s="432"/>
      <c r="AO34" s="443"/>
      <c r="AP34" s="432"/>
      <c r="AQ34" s="443"/>
      <c r="AR34" s="432"/>
      <c r="AS34" s="443"/>
      <c r="AT34" s="432"/>
      <c r="AU34" s="443"/>
      <c r="AV34" s="432"/>
      <c r="AW34" s="443"/>
      <c r="AX34" s="432"/>
      <c r="AY34" s="443"/>
      <c r="AZ34" s="432"/>
      <c r="BA34" s="443"/>
      <c r="BB34" s="432"/>
      <c r="BC34" s="443"/>
      <c r="BD34" s="426"/>
      <c r="BE34" s="428"/>
      <c r="BF34" s="426"/>
      <c r="BG34" s="428"/>
      <c r="BH34" s="427"/>
      <c r="BI34" s="428"/>
      <c r="BJ34" s="1775" t="s">
        <v>67</v>
      </c>
      <c r="BK34" s="1778">
        <f>SUM(H34:BJ36)/4</f>
        <v>0</v>
      </c>
    </row>
    <row r="35" spans="1:63" ht="3" customHeight="1">
      <c r="A35" s="1808"/>
      <c r="B35" s="1803"/>
      <c r="C35" s="1802"/>
      <c r="D35" s="1802"/>
      <c r="E35" s="1770"/>
      <c r="F35" s="426"/>
      <c r="G35" s="427"/>
      <c r="H35" s="426"/>
      <c r="I35" s="427"/>
      <c r="J35" s="426"/>
      <c r="K35" s="428"/>
      <c r="L35" s="426"/>
      <c r="M35" s="428"/>
      <c r="N35" s="426"/>
      <c r="O35" s="428"/>
      <c r="P35" s="426"/>
      <c r="Q35" s="428"/>
      <c r="R35" s="426"/>
      <c r="S35" s="428"/>
      <c r="T35" s="426"/>
      <c r="U35" s="428"/>
      <c r="V35" s="426"/>
      <c r="W35" s="428"/>
      <c r="X35" s="426"/>
      <c r="Y35" s="428"/>
      <c r="Z35" s="426"/>
      <c r="AA35" s="428"/>
      <c r="AB35" s="426"/>
      <c r="AC35" s="428"/>
      <c r="AD35" s="426"/>
      <c r="AE35" s="428"/>
      <c r="AF35" s="426"/>
      <c r="AG35" s="428"/>
      <c r="AH35" s="426"/>
      <c r="AI35" s="428"/>
      <c r="AJ35" s="426"/>
      <c r="AK35" s="428"/>
      <c r="AL35" s="426"/>
      <c r="AM35" s="428"/>
      <c r="AN35" s="426"/>
      <c r="AO35" s="428"/>
      <c r="AP35" s="426"/>
      <c r="AQ35" s="428"/>
      <c r="AR35" s="426"/>
      <c r="AS35" s="428"/>
      <c r="AT35" s="426"/>
      <c r="AU35" s="428"/>
      <c r="AV35" s="426"/>
      <c r="AW35" s="428"/>
      <c r="AX35" s="426"/>
      <c r="AY35" s="428"/>
      <c r="AZ35" s="426"/>
      <c r="BA35" s="428"/>
      <c r="BB35" s="426"/>
      <c r="BC35" s="428"/>
      <c r="BD35" s="426"/>
      <c r="BE35" s="428"/>
      <c r="BF35" s="426"/>
      <c r="BG35" s="428"/>
      <c r="BH35" s="427"/>
      <c r="BI35" s="428"/>
      <c r="BJ35" s="1776"/>
      <c r="BK35" s="1778"/>
    </row>
    <row r="36" spans="1:63" ht="6" customHeight="1">
      <c r="A36" s="1808"/>
      <c r="B36" s="1453"/>
      <c r="C36" s="1802"/>
      <c r="D36" s="1802"/>
      <c r="E36" s="1771"/>
      <c r="F36" s="429"/>
      <c r="G36" s="430"/>
      <c r="H36" s="429"/>
      <c r="I36" s="430"/>
      <c r="J36" s="429"/>
      <c r="K36" s="431"/>
      <c r="L36" s="429"/>
      <c r="M36" s="431"/>
      <c r="N36" s="429"/>
      <c r="O36" s="431"/>
      <c r="P36" s="429"/>
      <c r="Q36" s="431"/>
      <c r="R36" s="429"/>
      <c r="S36" s="431"/>
      <c r="T36" s="429"/>
      <c r="U36" s="431"/>
      <c r="V36" s="429"/>
      <c r="W36" s="431"/>
      <c r="X36" s="429"/>
      <c r="Y36" s="431"/>
      <c r="Z36" s="429"/>
      <c r="AA36" s="431"/>
      <c r="AB36" s="429"/>
      <c r="AC36" s="431"/>
      <c r="AD36" s="429"/>
      <c r="AE36" s="431"/>
      <c r="AF36" s="429"/>
      <c r="AG36" s="431"/>
      <c r="AH36" s="429"/>
      <c r="AI36" s="431"/>
      <c r="AJ36" s="429"/>
      <c r="AK36" s="431"/>
      <c r="AL36" s="429"/>
      <c r="AM36" s="431"/>
      <c r="AN36" s="429"/>
      <c r="AO36" s="431"/>
      <c r="AP36" s="429"/>
      <c r="AQ36" s="431"/>
      <c r="AR36" s="429"/>
      <c r="AS36" s="431"/>
      <c r="AT36" s="429"/>
      <c r="AU36" s="431"/>
      <c r="AV36" s="429"/>
      <c r="AW36" s="431"/>
      <c r="AX36" s="429"/>
      <c r="AY36" s="431"/>
      <c r="AZ36" s="429"/>
      <c r="BA36" s="431"/>
      <c r="BB36" s="429"/>
      <c r="BC36" s="431"/>
      <c r="BD36" s="429"/>
      <c r="BE36" s="431"/>
      <c r="BF36" s="429"/>
      <c r="BG36" s="431"/>
      <c r="BH36" s="430"/>
      <c r="BI36" s="431"/>
      <c r="BJ36" s="1777"/>
      <c r="BK36" s="1778"/>
    </row>
    <row r="37" spans="1:63" ht="6" customHeight="1">
      <c r="A37" s="1808"/>
      <c r="B37" s="1803">
        <v>8</v>
      </c>
      <c r="C37" s="1802"/>
      <c r="D37" s="1802"/>
      <c r="E37" s="1770"/>
      <c r="F37" s="426"/>
      <c r="G37" s="427"/>
      <c r="H37" s="426"/>
      <c r="I37" s="427"/>
      <c r="J37" s="426"/>
      <c r="K37" s="428"/>
      <c r="L37" s="432"/>
      <c r="M37" s="443"/>
      <c r="N37" s="432"/>
      <c r="O37" s="443"/>
      <c r="P37" s="432"/>
      <c r="Q37" s="443"/>
      <c r="R37" s="432"/>
      <c r="S37" s="443"/>
      <c r="T37" s="432"/>
      <c r="U37" s="443"/>
      <c r="V37" s="432"/>
      <c r="W37" s="443"/>
      <c r="X37" s="432"/>
      <c r="Y37" s="443"/>
      <c r="Z37" s="432"/>
      <c r="AA37" s="443"/>
      <c r="AB37" s="432"/>
      <c r="AC37" s="443"/>
      <c r="AD37" s="432"/>
      <c r="AE37" s="443"/>
      <c r="AF37" s="432"/>
      <c r="AG37" s="443"/>
      <c r="AH37" s="432"/>
      <c r="AI37" s="443"/>
      <c r="AJ37" s="432"/>
      <c r="AK37" s="443"/>
      <c r="AL37" s="432"/>
      <c r="AM37" s="443"/>
      <c r="AN37" s="432"/>
      <c r="AO37" s="443"/>
      <c r="AP37" s="432"/>
      <c r="AQ37" s="443"/>
      <c r="AR37" s="432"/>
      <c r="AS37" s="443"/>
      <c r="AT37" s="432"/>
      <c r="AU37" s="443"/>
      <c r="AV37" s="432"/>
      <c r="AW37" s="443"/>
      <c r="AX37" s="432"/>
      <c r="AY37" s="443"/>
      <c r="AZ37" s="432"/>
      <c r="BA37" s="443"/>
      <c r="BB37" s="432"/>
      <c r="BC37" s="443"/>
      <c r="BD37" s="426"/>
      <c r="BE37" s="428"/>
      <c r="BF37" s="426"/>
      <c r="BG37" s="428"/>
      <c r="BH37" s="427"/>
      <c r="BI37" s="428"/>
      <c r="BJ37" s="1775" t="s">
        <v>67</v>
      </c>
      <c r="BK37" s="1778">
        <f>SUM(H37:BJ39)/4</f>
        <v>0</v>
      </c>
    </row>
    <row r="38" spans="1:63" ht="3" customHeight="1">
      <c r="A38" s="1808"/>
      <c r="B38" s="1803"/>
      <c r="C38" s="1802"/>
      <c r="D38" s="1802"/>
      <c r="E38" s="1770"/>
      <c r="F38" s="426"/>
      <c r="G38" s="427"/>
      <c r="H38" s="426"/>
      <c r="I38" s="427"/>
      <c r="J38" s="426"/>
      <c r="K38" s="428"/>
      <c r="L38" s="426"/>
      <c r="M38" s="428"/>
      <c r="N38" s="426"/>
      <c r="O38" s="428"/>
      <c r="P38" s="426"/>
      <c r="Q38" s="428"/>
      <c r="R38" s="426"/>
      <c r="S38" s="428"/>
      <c r="T38" s="426"/>
      <c r="U38" s="428"/>
      <c r="V38" s="426"/>
      <c r="W38" s="428"/>
      <c r="X38" s="426"/>
      <c r="Y38" s="428"/>
      <c r="Z38" s="426"/>
      <c r="AA38" s="428"/>
      <c r="AB38" s="426"/>
      <c r="AC38" s="428"/>
      <c r="AD38" s="426"/>
      <c r="AE38" s="428"/>
      <c r="AF38" s="426"/>
      <c r="AG38" s="428"/>
      <c r="AH38" s="426"/>
      <c r="AI38" s="428"/>
      <c r="AJ38" s="426"/>
      <c r="AK38" s="428"/>
      <c r="AL38" s="426"/>
      <c r="AM38" s="428"/>
      <c r="AN38" s="426"/>
      <c r="AO38" s="428"/>
      <c r="AP38" s="426"/>
      <c r="AQ38" s="428"/>
      <c r="AR38" s="426"/>
      <c r="AS38" s="428"/>
      <c r="AT38" s="426"/>
      <c r="AU38" s="428"/>
      <c r="AV38" s="426"/>
      <c r="AW38" s="428"/>
      <c r="AX38" s="426"/>
      <c r="AY38" s="428"/>
      <c r="AZ38" s="426"/>
      <c r="BA38" s="428"/>
      <c r="BB38" s="426"/>
      <c r="BC38" s="428"/>
      <c r="BD38" s="426"/>
      <c r="BE38" s="428"/>
      <c r="BF38" s="426"/>
      <c r="BG38" s="428"/>
      <c r="BH38" s="427"/>
      <c r="BI38" s="428"/>
      <c r="BJ38" s="1776"/>
      <c r="BK38" s="1778"/>
    </row>
    <row r="39" spans="1:63" ht="6" customHeight="1">
      <c r="A39" s="1808"/>
      <c r="B39" s="1803"/>
      <c r="C39" s="1802"/>
      <c r="D39" s="1802"/>
      <c r="E39" s="1771"/>
      <c r="F39" s="429"/>
      <c r="G39" s="430"/>
      <c r="H39" s="429"/>
      <c r="I39" s="430"/>
      <c r="J39" s="429"/>
      <c r="K39" s="431"/>
      <c r="L39" s="429"/>
      <c r="M39" s="431"/>
      <c r="N39" s="429"/>
      <c r="O39" s="431"/>
      <c r="P39" s="429"/>
      <c r="Q39" s="431"/>
      <c r="R39" s="429"/>
      <c r="S39" s="431"/>
      <c r="T39" s="429"/>
      <c r="U39" s="431"/>
      <c r="V39" s="429"/>
      <c r="W39" s="431"/>
      <c r="X39" s="429"/>
      <c r="Y39" s="431"/>
      <c r="Z39" s="429"/>
      <c r="AA39" s="431"/>
      <c r="AB39" s="429"/>
      <c r="AC39" s="431"/>
      <c r="AD39" s="429"/>
      <c r="AE39" s="431"/>
      <c r="AF39" s="429"/>
      <c r="AG39" s="431"/>
      <c r="AH39" s="429"/>
      <c r="AI39" s="431"/>
      <c r="AJ39" s="429"/>
      <c r="AK39" s="431"/>
      <c r="AL39" s="429"/>
      <c r="AM39" s="431"/>
      <c r="AN39" s="429"/>
      <c r="AO39" s="431"/>
      <c r="AP39" s="429"/>
      <c r="AQ39" s="431"/>
      <c r="AR39" s="429"/>
      <c r="AS39" s="431"/>
      <c r="AT39" s="429"/>
      <c r="AU39" s="431"/>
      <c r="AV39" s="429"/>
      <c r="AW39" s="431"/>
      <c r="AX39" s="429"/>
      <c r="AY39" s="431"/>
      <c r="AZ39" s="429"/>
      <c r="BA39" s="431"/>
      <c r="BB39" s="429"/>
      <c r="BC39" s="431"/>
      <c r="BD39" s="429"/>
      <c r="BE39" s="431"/>
      <c r="BF39" s="429"/>
      <c r="BG39" s="431"/>
      <c r="BH39" s="430"/>
      <c r="BI39" s="431"/>
      <c r="BJ39" s="1777"/>
      <c r="BK39" s="1778"/>
    </row>
    <row r="40" spans="1:63" ht="6" customHeight="1">
      <c r="A40" s="1808"/>
      <c r="B40" s="1435">
        <v>9</v>
      </c>
      <c r="C40" s="1802"/>
      <c r="D40" s="1802"/>
      <c r="E40" s="1770"/>
      <c r="F40" s="426"/>
      <c r="G40" s="427"/>
      <c r="H40" s="426"/>
      <c r="I40" s="427"/>
      <c r="J40" s="426"/>
      <c r="K40" s="428"/>
      <c r="L40" s="432"/>
      <c r="M40" s="443"/>
      <c r="N40" s="432"/>
      <c r="O40" s="443"/>
      <c r="P40" s="432"/>
      <c r="Q40" s="443"/>
      <c r="R40" s="432"/>
      <c r="S40" s="443"/>
      <c r="T40" s="432"/>
      <c r="U40" s="443"/>
      <c r="V40" s="432"/>
      <c r="W40" s="443"/>
      <c r="X40" s="432"/>
      <c r="Y40" s="443"/>
      <c r="Z40" s="432"/>
      <c r="AA40" s="443"/>
      <c r="AB40" s="432"/>
      <c r="AC40" s="443"/>
      <c r="AD40" s="432"/>
      <c r="AE40" s="443"/>
      <c r="AF40" s="432"/>
      <c r="AG40" s="443"/>
      <c r="AH40" s="432"/>
      <c r="AI40" s="443"/>
      <c r="AJ40" s="432"/>
      <c r="AK40" s="443"/>
      <c r="AL40" s="432"/>
      <c r="AM40" s="443"/>
      <c r="AN40" s="432"/>
      <c r="AO40" s="443"/>
      <c r="AP40" s="432"/>
      <c r="AQ40" s="443"/>
      <c r="AR40" s="432"/>
      <c r="AS40" s="443"/>
      <c r="AT40" s="432"/>
      <c r="AU40" s="443"/>
      <c r="AV40" s="432"/>
      <c r="AW40" s="443"/>
      <c r="AX40" s="432"/>
      <c r="AY40" s="443"/>
      <c r="AZ40" s="432"/>
      <c r="BA40" s="443"/>
      <c r="BB40" s="432"/>
      <c r="BC40" s="443"/>
      <c r="BD40" s="426"/>
      <c r="BE40" s="428"/>
      <c r="BF40" s="426"/>
      <c r="BG40" s="428"/>
      <c r="BH40" s="427"/>
      <c r="BI40" s="428"/>
      <c r="BJ40" s="1775" t="s">
        <v>67</v>
      </c>
      <c r="BK40" s="1778">
        <f>SUM(H40:BJ42)/4</f>
        <v>0</v>
      </c>
    </row>
    <row r="41" spans="1:63" ht="3" customHeight="1">
      <c r="A41" s="1808"/>
      <c r="B41" s="1803"/>
      <c r="C41" s="1802"/>
      <c r="D41" s="1802"/>
      <c r="E41" s="1770"/>
      <c r="F41" s="426"/>
      <c r="G41" s="427"/>
      <c r="H41" s="426"/>
      <c r="I41" s="427"/>
      <c r="J41" s="426"/>
      <c r="K41" s="428"/>
      <c r="L41" s="426"/>
      <c r="M41" s="428"/>
      <c r="N41" s="426"/>
      <c r="O41" s="428"/>
      <c r="P41" s="426"/>
      <c r="Q41" s="428"/>
      <c r="R41" s="426"/>
      <c r="S41" s="428"/>
      <c r="T41" s="426"/>
      <c r="U41" s="428"/>
      <c r="V41" s="426"/>
      <c r="W41" s="428"/>
      <c r="X41" s="426"/>
      <c r="Y41" s="428"/>
      <c r="Z41" s="426"/>
      <c r="AA41" s="428"/>
      <c r="AB41" s="426"/>
      <c r="AC41" s="428"/>
      <c r="AD41" s="426"/>
      <c r="AE41" s="428"/>
      <c r="AF41" s="426"/>
      <c r="AG41" s="428"/>
      <c r="AH41" s="426"/>
      <c r="AI41" s="428"/>
      <c r="AJ41" s="426"/>
      <c r="AK41" s="428"/>
      <c r="AL41" s="426"/>
      <c r="AM41" s="428"/>
      <c r="AN41" s="426"/>
      <c r="AO41" s="428"/>
      <c r="AP41" s="426"/>
      <c r="AQ41" s="428"/>
      <c r="AR41" s="426"/>
      <c r="AS41" s="428"/>
      <c r="AT41" s="426"/>
      <c r="AU41" s="428"/>
      <c r="AV41" s="426"/>
      <c r="AW41" s="428"/>
      <c r="AX41" s="426"/>
      <c r="AY41" s="428"/>
      <c r="AZ41" s="426"/>
      <c r="BA41" s="428"/>
      <c r="BB41" s="426"/>
      <c r="BC41" s="428"/>
      <c r="BD41" s="426"/>
      <c r="BE41" s="428"/>
      <c r="BF41" s="426"/>
      <c r="BG41" s="428"/>
      <c r="BH41" s="427"/>
      <c r="BI41" s="428"/>
      <c r="BJ41" s="1776"/>
      <c r="BK41" s="1778"/>
    </row>
    <row r="42" spans="1:63" ht="6" customHeight="1">
      <c r="A42" s="1808"/>
      <c r="B42" s="1453"/>
      <c r="C42" s="1802"/>
      <c r="D42" s="1802"/>
      <c r="E42" s="1771"/>
      <c r="F42" s="429"/>
      <c r="G42" s="430"/>
      <c r="H42" s="429"/>
      <c r="I42" s="430"/>
      <c r="J42" s="429"/>
      <c r="K42" s="431"/>
      <c r="L42" s="429"/>
      <c r="M42" s="431"/>
      <c r="N42" s="429"/>
      <c r="O42" s="431"/>
      <c r="P42" s="429"/>
      <c r="Q42" s="431"/>
      <c r="R42" s="429"/>
      <c r="S42" s="431"/>
      <c r="T42" s="429"/>
      <c r="U42" s="431"/>
      <c r="V42" s="429"/>
      <c r="W42" s="431"/>
      <c r="X42" s="429"/>
      <c r="Y42" s="431"/>
      <c r="Z42" s="429"/>
      <c r="AA42" s="431"/>
      <c r="AB42" s="429"/>
      <c r="AC42" s="431"/>
      <c r="AD42" s="429"/>
      <c r="AE42" s="431"/>
      <c r="AF42" s="429"/>
      <c r="AG42" s="431"/>
      <c r="AH42" s="429"/>
      <c r="AI42" s="431"/>
      <c r="AJ42" s="429"/>
      <c r="AK42" s="431"/>
      <c r="AL42" s="429"/>
      <c r="AM42" s="431"/>
      <c r="AN42" s="429"/>
      <c r="AO42" s="431"/>
      <c r="AP42" s="429"/>
      <c r="AQ42" s="431"/>
      <c r="AR42" s="429"/>
      <c r="AS42" s="431"/>
      <c r="AT42" s="429"/>
      <c r="AU42" s="431"/>
      <c r="AV42" s="429"/>
      <c r="AW42" s="431"/>
      <c r="AX42" s="429"/>
      <c r="AY42" s="431"/>
      <c r="AZ42" s="429"/>
      <c r="BA42" s="431"/>
      <c r="BB42" s="429"/>
      <c r="BC42" s="431"/>
      <c r="BD42" s="429"/>
      <c r="BE42" s="431"/>
      <c r="BF42" s="429"/>
      <c r="BG42" s="431"/>
      <c r="BH42" s="430"/>
      <c r="BI42" s="431"/>
      <c r="BJ42" s="1777"/>
      <c r="BK42" s="1778"/>
    </row>
    <row r="43" spans="1:63" ht="6" customHeight="1">
      <c r="A43" s="1808"/>
      <c r="B43" s="1803">
        <v>10</v>
      </c>
      <c r="C43" s="1802"/>
      <c r="D43" s="1802"/>
      <c r="E43" s="1769"/>
      <c r="F43" s="426"/>
      <c r="G43" s="427"/>
      <c r="H43" s="426"/>
      <c r="I43" s="427"/>
      <c r="J43" s="426"/>
      <c r="K43" s="428"/>
      <c r="L43" s="432"/>
      <c r="M43" s="443"/>
      <c r="N43" s="432"/>
      <c r="O43" s="443"/>
      <c r="P43" s="432"/>
      <c r="Q43" s="443"/>
      <c r="R43" s="432"/>
      <c r="S43" s="443"/>
      <c r="T43" s="432"/>
      <c r="U43" s="443"/>
      <c r="V43" s="432"/>
      <c r="W43" s="443"/>
      <c r="X43" s="432"/>
      <c r="Y43" s="443"/>
      <c r="Z43" s="432"/>
      <c r="AA43" s="443"/>
      <c r="AB43" s="432"/>
      <c r="AC43" s="443"/>
      <c r="AD43" s="432"/>
      <c r="AE43" s="443"/>
      <c r="AF43" s="432"/>
      <c r="AG43" s="443"/>
      <c r="AH43" s="432"/>
      <c r="AI43" s="443"/>
      <c r="AJ43" s="432"/>
      <c r="AK43" s="443"/>
      <c r="AL43" s="432"/>
      <c r="AM43" s="443"/>
      <c r="AN43" s="432"/>
      <c r="AO43" s="443"/>
      <c r="AP43" s="432"/>
      <c r="AQ43" s="443"/>
      <c r="AR43" s="432"/>
      <c r="AS43" s="443"/>
      <c r="AT43" s="432"/>
      <c r="AU43" s="443"/>
      <c r="AV43" s="432"/>
      <c r="AW43" s="443"/>
      <c r="AX43" s="432"/>
      <c r="AY43" s="443"/>
      <c r="AZ43" s="432"/>
      <c r="BA43" s="443"/>
      <c r="BB43" s="432"/>
      <c r="BC43" s="443"/>
      <c r="BD43" s="426"/>
      <c r="BE43" s="428"/>
      <c r="BF43" s="426"/>
      <c r="BG43" s="428"/>
      <c r="BH43" s="427"/>
      <c r="BI43" s="428"/>
      <c r="BJ43" s="1775" t="s">
        <v>67</v>
      </c>
      <c r="BK43" s="1778">
        <f>SUM(H43:BJ45)/4</f>
        <v>0</v>
      </c>
    </row>
    <row r="44" spans="1:63" ht="3" customHeight="1">
      <c r="A44" s="1808"/>
      <c r="B44" s="1803"/>
      <c r="C44" s="1802"/>
      <c r="D44" s="1802"/>
      <c r="E44" s="1770"/>
      <c r="F44" s="426"/>
      <c r="G44" s="427"/>
      <c r="H44" s="426"/>
      <c r="I44" s="427"/>
      <c r="J44" s="426"/>
      <c r="K44" s="428"/>
      <c r="L44" s="426"/>
      <c r="M44" s="428"/>
      <c r="N44" s="426"/>
      <c r="O44" s="428"/>
      <c r="P44" s="426"/>
      <c r="Q44" s="428"/>
      <c r="R44" s="426"/>
      <c r="S44" s="428"/>
      <c r="T44" s="426"/>
      <c r="U44" s="428"/>
      <c r="V44" s="426"/>
      <c r="W44" s="428"/>
      <c r="X44" s="426"/>
      <c r="Y44" s="428"/>
      <c r="Z44" s="426"/>
      <c r="AA44" s="428"/>
      <c r="AB44" s="426"/>
      <c r="AC44" s="428"/>
      <c r="AD44" s="426"/>
      <c r="AE44" s="428"/>
      <c r="AF44" s="426"/>
      <c r="AG44" s="428"/>
      <c r="AH44" s="426"/>
      <c r="AI44" s="428"/>
      <c r="AJ44" s="426"/>
      <c r="AK44" s="428"/>
      <c r="AL44" s="426"/>
      <c r="AM44" s="428"/>
      <c r="AN44" s="426"/>
      <c r="AO44" s="428"/>
      <c r="AP44" s="426"/>
      <c r="AQ44" s="428"/>
      <c r="AR44" s="426"/>
      <c r="AS44" s="428"/>
      <c r="AT44" s="426"/>
      <c r="AU44" s="428"/>
      <c r="AV44" s="426"/>
      <c r="AW44" s="428"/>
      <c r="AX44" s="426"/>
      <c r="AY44" s="428"/>
      <c r="AZ44" s="426"/>
      <c r="BA44" s="428"/>
      <c r="BB44" s="426"/>
      <c r="BC44" s="428"/>
      <c r="BD44" s="426"/>
      <c r="BE44" s="428"/>
      <c r="BF44" s="426"/>
      <c r="BG44" s="428"/>
      <c r="BH44" s="427"/>
      <c r="BI44" s="428"/>
      <c r="BJ44" s="1776"/>
      <c r="BK44" s="1778"/>
    </row>
    <row r="45" spans="1:63" ht="6" customHeight="1">
      <c r="A45" s="1808"/>
      <c r="B45" s="1803"/>
      <c r="C45" s="1802"/>
      <c r="D45" s="1802"/>
      <c r="E45" s="1771"/>
      <c r="F45" s="429"/>
      <c r="G45" s="430"/>
      <c r="H45" s="429"/>
      <c r="I45" s="430"/>
      <c r="J45" s="429"/>
      <c r="K45" s="431"/>
      <c r="L45" s="429"/>
      <c r="M45" s="431"/>
      <c r="N45" s="429"/>
      <c r="O45" s="431"/>
      <c r="P45" s="429"/>
      <c r="Q45" s="431"/>
      <c r="R45" s="429"/>
      <c r="S45" s="431"/>
      <c r="T45" s="429"/>
      <c r="U45" s="431"/>
      <c r="V45" s="429"/>
      <c r="W45" s="431"/>
      <c r="X45" s="429"/>
      <c r="Y45" s="431"/>
      <c r="Z45" s="429"/>
      <c r="AA45" s="431"/>
      <c r="AB45" s="429"/>
      <c r="AC45" s="431"/>
      <c r="AD45" s="429"/>
      <c r="AE45" s="431"/>
      <c r="AF45" s="429"/>
      <c r="AG45" s="431"/>
      <c r="AH45" s="429"/>
      <c r="AI45" s="431"/>
      <c r="AJ45" s="429"/>
      <c r="AK45" s="431"/>
      <c r="AL45" s="429"/>
      <c r="AM45" s="431"/>
      <c r="AN45" s="429"/>
      <c r="AO45" s="431"/>
      <c r="AP45" s="429"/>
      <c r="AQ45" s="431"/>
      <c r="AR45" s="429"/>
      <c r="AS45" s="431"/>
      <c r="AT45" s="429"/>
      <c r="AU45" s="431"/>
      <c r="AV45" s="429"/>
      <c r="AW45" s="431"/>
      <c r="AX45" s="429"/>
      <c r="AY45" s="431"/>
      <c r="AZ45" s="429"/>
      <c r="BA45" s="431"/>
      <c r="BB45" s="429"/>
      <c r="BC45" s="431"/>
      <c r="BD45" s="429"/>
      <c r="BE45" s="431"/>
      <c r="BF45" s="429"/>
      <c r="BG45" s="431"/>
      <c r="BH45" s="430"/>
      <c r="BI45" s="431"/>
      <c r="BJ45" s="1777"/>
      <c r="BK45" s="1778"/>
    </row>
    <row r="46" spans="1:63" ht="6" customHeight="1">
      <c r="A46" s="1808"/>
      <c r="B46" s="1435">
        <v>11</v>
      </c>
      <c r="C46" s="1802"/>
      <c r="D46" s="1802"/>
      <c r="E46" s="1770"/>
      <c r="F46" s="426"/>
      <c r="G46" s="427"/>
      <c r="H46" s="426"/>
      <c r="I46" s="427"/>
      <c r="J46" s="426"/>
      <c r="K46" s="428"/>
      <c r="L46" s="432"/>
      <c r="M46" s="443"/>
      <c r="N46" s="432"/>
      <c r="O46" s="443"/>
      <c r="P46" s="432"/>
      <c r="Q46" s="443"/>
      <c r="R46" s="432"/>
      <c r="S46" s="443"/>
      <c r="T46" s="432"/>
      <c r="U46" s="443"/>
      <c r="V46" s="432"/>
      <c r="W46" s="443"/>
      <c r="X46" s="432"/>
      <c r="Y46" s="443"/>
      <c r="Z46" s="432"/>
      <c r="AA46" s="443"/>
      <c r="AB46" s="432"/>
      <c r="AC46" s="443"/>
      <c r="AD46" s="432"/>
      <c r="AE46" s="443"/>
      <c r="AF46" s="432"/>
      <c r="AG46" s="443"/>
      <c r="AH46" s="432"/>
      <c r="AI46" s="443"/>
      <c r="AJ46" s="432"/>
      <c r="AK46" s="443"/>
      <c r="AL46" s="432"/>
      <c r="AM46" s="443"/>
      <c r="AN46" s="432"/>
      <c r="AO46" s="443"/>
      <c r="AP46" s="432"/>
      <c r="AQ46" s="443"/>
      <c r="AR46" s="432"/>
      <c r="AS46" s="443"/>
      <c r="AT46" s="432"/>
      <c r="AU46" s="443"/>
      <c r="AV46" s="432"/>
      <c r="AW46" s="443"/>
      <c r="AX46" s="432"/>
      <c r="AY46" s="443"/>
      <c r="AZ46" s="432"/>
      <c r="BA46" s="443"/>
      <c r="BB46" s="432"/>
      <c r="BC46" s="443"/>
      <c r="BD46" s="426"/>
      <c r="BE46" s="428"/>
      <c r="BF46" s="426"/>
      <c r="BG46" s="428"/>
      <c r="BH46" s="427"/>
      <c r="BI46" s="428"/>
      <c r="BJ46" s="1775" t="s">
        <v>67</v>
      </c>
      <c r="BK46" s="1778">
        <f>SUM(H46:BJ48)/4</f>
        <v>0</v>
      </c>
    </row>
    <row r="47" spans="1:63" ht="3" customHeight="1">
      <c r="A47" s="1808"/>
      <c r="B47" s="1803"/>
      <c r="C47" s="1802"/>
      <c r="D47" s="1802"/>
      <c r="E47" s="1770"/>
      <c r="F47" s="426"/>
      <c r="G47" s="427"/>
      <c r="H47" s="426"/>
      <c r="I47" s="427"/>
      <c r="J47" s="426"/>
      <c r="K47" s="428"/>
      <c r="L47" s="426"/>
      <c r="M47" s="428"/>
      <c r="N47" s="426"/>
      <c r="O47" s="428"/>
      <c r="P47" s="426"/>
      <c r="Q47" s="428"/>
      <c r="R47" s="426"/>
      <c r="S47" s="428"/>
      <c r="T47" s="426"/>
      <c r="U47" s="428"/>
      <c r="V47" s="426"/>
      <c r="W47" s="428"/>
      <c r="X47" s="426"/>
      <c r="Y47" s="428"/>
      <c r="Z47" s="426"/>
      <c r="AA47" s="428"/>
      <c r="AB47" s="426"/>
      <c r="AC47" s="428"/>
      <c r="AD47" s="426"/>
      <c r="AE47" s="428"/>
      <c r="AF47" s="426"/>
      <c r="AG47" s="428"/>
      <c r="AH47" s="426"/>
      <c r="AI47" s="428"/>
      <c r="AJ47" s="426"/>
      <c r="AK47" s="428"/>
      <c r="AL47" s="426"/>
      <c r="AM47" s="428"/>
      <c r="AN47" s="426"/>
      <c r="AO47" s="428"/>
      <c r="AP47" s="426"/>
      <c r="AQ47" s="428"/>
      <c r="AR47" s="426"/>
      <c r="AS47" s="428"/>
      <c r="AT47" s="426"/>
      <c r="AU47" s="428"/>
      <c r="AV47" s="426"/>
      <c r="AW47" s="428"/>
      <c r="AX47" s="426"/>
      <c r="AY47" s="428"/>
      <c r="AZ47" s="426"/>
      <c r="BA47" s="428"/>
      <c r="BB47" s="426"/>
      <c r="BC47" s="428"/>
      <c r="BD47" s="426"/>
      <c r="BE47" s="428"/>
      <c r="BF47" s="426"/>
      <c r="BG47" s="428"/>
      <c r="BH47" s="427"/>
      <c r="BI47" s="428"/>
      <c r="BJ47" s="1776"/>
      <c r="BK47" s="1778"/>
    </row>
    <row r="48" spans="1:63" ht="6" customHeight="1">
      <c r="A48" s="1808"/>
      <c r="B48" s="1803"/>
      <c r="C48" s="1802"/>
      <c r="D48" s="1802"/>
      <c r="E48" s="1771"/>
      <c r="F48" s="429"/>
      <c r="G48" s="430"/>
      <c r="H48" s="429"/>
      <c r="I48" s="430"/>
      <c r="J48" s="429"/>
      <c r="K48" s="431"/>
      <c r="L48" s="429"/>
      <c r="M48" s="431"/>
      <c r="N48" s="429"/>
      <c r="O48" s="431"/>
      <c r="P48" s="429"/>
      <c r="Q48" s="431"/>
      <c r="R48" s="429"/>
      <c r="S48" s="431"/>
      <c r="T48" s="429"/>
      <c r="U48" s="431"/>
      <c r="V48" s="429"/>
      <c r="W48" s="431"/>
      <c r="X48" s="429"/>
      <c r="Y48" s="431"/>
      <c r="Z48" s="429"/>
      <c r="AA48" s="431"/>
      <c r="AB48" s="429"/>
      <c r="AC48" s="431"/>
      <c r="AD48" s="429"/>
      <c r="AE48" s="431"/>
      <c r="AF48" s="429"/>
      <c r="AG48" s="431"/>
      <c r="AH48" s="429"/>
      <c r="AI48" s="431"/>
      <c r="AJ48" s="429"/>
      <c r="AK48" s="431"/>
      <c r="AL48" s="429"/>
      <c r="AM48" s="431"/>
      <c r="AN48" s="429"/>
      <c r="AO48" s="431"/>
      <c r="AP48" s="429"/>
      <c r="AQ48" s="431"/>
      <c r="AR48" s="429"/>
      <c r="AS48" s="431"/>
      <c r="AT48" s="429"/>
      <c r="AU48" s="431"/>
      <c r="AV48" s="429"/>
      <c r="AW48" s="431"/>
      <c r="AX48" s="429"/>
      <c r="AY48" s="431"/>
      <c r="AZ48" s="429"/>
      <c r="BA48" s="431"/>
      <c r="BB48" s="429"/>
      <c r="BC48" s="431"/>
      <c r="BD48" s="429"/>
      <c r="BE48" s="431"/>
      <c r="BF48" s="429"/>
      <c r="BG48" s="431"/>
      <c r="BH48" s="430"/>
      <c r="BI48" s="431"/>
      <c r="BJ48" s="1777"/>
      <c r="BK48" s="1778"/>
    </row>
    <row r="49" spans="1:63" ht="6" customHeight="1">
      <c r="A49" s="1808"/>
      <c r="B49" s="1435">
        <v>12</v>
      </c>
      <c r="C49" s="1802"/>
      <c r="D49" s="1802"/>
      <c r="E49" s="1770"/>
      <c r="F49" s="426"/>
      <c r="G49" s="427"/>
      <c r="H49" s="426"/>
      <c r="I49" s="427"/>
      <c r="J49" s="426"/>
      <c r="K49" s="428"/>
      <c r="L49" s="432"/>
      <c r="M49" s="443"/>
      <c r="N49" s="432"/>
      <c r="O49" s="443"/>
      <c r="P49" s="432"/>
      <c r="Q49" s="443"/>
      <c r="R49" s="432"/>
      <c r="S49" s="443"/>
      <c r="T49" s="432"/>
      <c r="U49" s="443"/>
      <c r="V49" s="432"/>
      <c r="W49" s="443"/>
      <c r="X49" s="432"/>
      <c r="Y49" s="443"/>
      <c r="Z49" s="432"/>
      <c r="AA49" s="443"/>
      <c r="AB49" s="432"/>
      <c r="AC49" s="443"/>
      <c r="AD49" s="432"/>
      <c r="AE49" s="443"/>
      <c r="AF49" s="432"/>
      <c r="AG49" s="443"/>
      <c r="AH49" s="432"/>
      <c r="AI49" s="443"/>
      <c r="AJ49" s="432"/>
      <c r="AK49" s="443"/>
      <c r="AL49" s="432"/>
      <c r="AM49" s="443"/>
      <c r="AN49" s="432"/>
      <c r="AO49" s="443"/>
      <c r="AP49" s="432"/>
      <c r="AQ49" s="443"/>
      <c r="AR49" s="432"/>
      <c r="AS49" s="443"/>
      <c r="AT49" s="432"/>
      <c r="AU49" s="443"/>
      <c r="AV49" s="432"/>
      <c r="AW49" s="443"/>
      <c r="AX49" s="432"/>
      <c r="AY49" s="443"/>
      <c r="AZ49" s="432"/>
      <c r="BA49" s="443"/>
      <c r="BB49" s="432"/>
      <c r="BC49" s="443"/>
      <c r="BD49" s="426"/>
      <c r="BE49" s="428"/>
      <c r="BF49" s="426"/>
      <c r="BG49" s="428"/>
      <c r="BH49" s="427"/>
      <c r="BI49" s="428"/>
      <c r="BJ49" s="1775" t="s">
        <v>67</v>
      </c>
      <c r="BK49" s="1778">
        <f>SUM(H49:BI51)/4</f>
        <v>0</v>
      </c>
    </row>
    <row r="50" spans="1:63" ht="3" customHeight="1">
      <c r="A50" s="1808"/>
      <c r="B50" s="1803"/>
      <c r="C50" s="1802"/>
      <c r="D50" s="1802"/>
      <c r="E50" s="1770"/>
      <c r="F50" s="426"/>
      <c r="G50" s="427"/>
      <c r="H50" s="426"/>
      <c r="I50" s="427"/>
      <c r="J50" s="426"/>
      <c r="K50" s="428"/>
      <c r="L50" s="426"/>
      <c r="M50" s="428"/>
      <c r="N50" s="426"/>
      <c r="O50" s="428"/>
      <c r="P50" s="426"/>
      <c r="Q50" s="428"/>
      <c r="R50" s="426"/>
      <c r="S50" s="428"/>
      <c r="T50" s="426"/>
      <c r="U50" s="428"/>
      <c r="V50" s="426"/>
      <c r="W50" s="428"/>
      <c r="X50" s="426"/>
      <c r="Y50" s="428"/>
      <c r="Z50" s="426"/>
      <c r="AA50" s="428"/>
      <c r="AB50" s="426"/>
      <c r="AC50" s="428"/>
      <c r="AD50" s="426"/>
      <c r="AE50" s="428"/>
      <c r="AF50" s="426"/>
      <c r="AG50" s="428"/>
      <c r="AH50" s="426"/>
      <c r="AI50" s="428"/>
      <c r="AJ50" s="426"/>
      <c r="AK50" s="428"/>
      <c r="AL50" s="426"/>
      <c r="AM50" s="428"/>
      <c r="AN50" s="426"/>
      <c r="AO50" s="428"/>
      <c r="AP50" s="426"/>
      <c r="AQ50" s="428"/>
      <c r="AR50" s="426"/>
      <c r="AS50" s="428"/>
      <c r="AT50" s="426"/>
      <c r="AU50" s="428"/>
      <c r="AV50" s="426"/>
      <c r="AW50" s="428"/>
      <c r="AX50" s="426"/>
      <c r="AY50" s="428"/>
      <c r="AZ50" s="426"/>
      <c r="BA50" s="428"/>
      <c r="BB50" s="426"/>
      <c r="BC50" s="428"/>
      <c r="BD50" s="426"/>
      <c r="BE50" s="428"/>
      <c r="BF50" s="426"/>
      <c r="BG50" s="428"/>
      <c r="BH50" s="427"/>
      <c r="BI50" s="428"/>
      <c r="BJ50" s="1776"/>
      <c r="BK50" s="1778"/>
    </row>
    <row r="51" spans="1:63" ht="6" customHeight="1">
      <c r="A51" s="1808"/>
      <c r="B51" s="1453"/>
      <c r="C51" s="1802"/>
      <c r="D51" s="1802"/>
      <c r="E51" s="1771"/>
      <c r="F51" s="429"/>
      <c r="G51" s="430"/>
      <c r="H51" s="429"/>
      <c r="I51" s="430"/>
      <c r="J51" s="429"/>
      <c r="K51" s="431"/>
      <c r="L51" s="429"/>
      <c r="M51" s="431"/>
      <c r="N51" s="429"/>
      <c r="O51" s="431"/>
      <c r="P51" s="429"/>
      <c r="Q51" s="431"/>
      <c r="R51" s="429"/>
      <c r="S51" s="431"/>
      <c r="T51" s="429"/>
      <c r="U51" s="431"/>
      <c r="V51" s="429"/>
      <c r="W51" s="431"/>
      <c r="X51" s="429"/>
      <c r="Y51" s="431"/>
      <c r="Z51" s="429"/>
      <c r="AA51" s="431"/>
      <c r="AB51" s="429"/>
      <c r="AC51" s="431"/>
      <c r="AD51" s="429"/>
      <c r="AE51" s="431"/>
      <c r="AF51" s="429"/>
      <c r="AG51" s="431"/>
      <c r="AH51" s="429"/>
      <c r="AI51" s="431"/>
      <c r="AJ51" s="429"/>
      <c r="AK51" s="431"/>
      <c r="AL51" s="429"/>
      <c r="AM51" s="431"/>
      <c r="AN51" s="429"/>
      <c r="AO51" s="431"/>
      <c r="AP51" s="429"/>
      <c r="AQ51" s="431"/>
      <c r="AR51" s="429"/>
      <c r="AS51" s="431"/>
      <c r="AT51" s="429"/>
      <c r="AU51" s="431"/>
      <c r="AV51" s="429"/>
      <c r="AW51" s="431"/>
      <c r="AX51" s="429"/>
      <c r="AY51" s="431"/>
      <c r="AZ51" s="429"/>
      <c r="BA51" s="431"/>
      <c r="BB51" s="429"/>
      <c r="BC51" s="431"/>
      <c r="BD51" s="429"/>
      <c r="BE51" s="431"/>
      <c r="BF51" s="429"/>
      <c r="BG51" s="431"/>
      <c r="BH51" s="430"/>
      <c r="BI51" s="431"/>
      <c r="BJ51" s="1777"/>
      <c r="BK51" s="1778"/>
    </row>
    <row r="52" spans="1:63" ht="6" customHeight="1">
      <c r="A52" s="1808"/>
      <c r="B52" s="1803">
        <v>13</v>
      </c>
      <c r="C52" s="1802"/>
      <c r="D52" s="1802"/>
      <c r="E52" s="1770"/>
      <c r="F52" s="426"/>
      <c r="G52" s="427"/>
      <c r="H52" s="426"/>
      <c r="I52" s="427"/>
      <c r="J52" s="426"/>
      <c r="K52" s="428"/>
      <c r="L52" s="427"/>
      <c r="M52" s="428"/>
      <c r="N52" s="427"/>
      <c r="O52" s="427"/>
      <c r="P52" s="426"/>
      <c r="Q52" s="427"/>
      <c r="R52" s="426"/>
      <c r="S52" s="428"/>
      <c r="T52" s="427"/>
      <c r="U52" s="428"/>
      <c r="V52" s="427"/>
      <c r="W52" s="427"/>
      <c r="X52" s="426"/>
      <c r="Y52" s="428"/>
      <c r="Z52" s="427"/>
      <c r="AA52" s="427"/>
      <c r="AB52" s="426"/>
      <c r="AC52" s="428"/>
      <c r="AD52" s="427"/>
      <c r="AE52" s="427"/>
      <c r="AF52" s="426"/>
      <c r="AG52" s="428"/>
      <c r="AH52" s="427"/>
      <c r="AI52" s="427"/>
      <c r="AJ52" s="426"/>
      <c r="AK52" s="428"/>
      <c r="AL52" s="427"/>
      <c r="AM52" s="427"/>
      <c r="AN52" s="426"/>
      <c r="AO52" s="428"/>
      <c r="AP52" s="427"/>
      <c r="AQ52" s="427"/>
      <c r="AR52" s="426"/>
      <c r="AS52" s="428"/>
      <c r="AT52" s="427"/>
      <c r="AU52" s="427"/>
      <c r="AV52" s="426"/>
      <c r="AW52" s="428"/>
      <c r="AX52" s="427"/>
      <c r="AY52" s="427"/>
      <c r="AZ52" s="426"/>
      <c r="BA52" s="428"/>
      <c r="BB52" s="427"/>
      <c r="BC52" s="427"/>
      <c r="BD52" s="426"/>
      <c r="BE52" s="428"/>
      <c r="BF52" s="426"/>
      <c r="BG52" s="428"/>
      <c r="BH52" s="427"/>
      <c r="BI52" s="428"/>
      <c r="BJ52" s="1775" t="s">
        <v>67</v>
      </c>
      <c r="BK52" s="1778">
        <f>SUM(H52:BJ54)/4</f>
        <v>0</v>
      </c>
    </row>
    <row r="53" spans="1:63" ht="3" customHeight="1">
      <c r="A53" s="1808"/>
      <c r="B53" s="1803"/>
      <c r="C53" s="1802"/>
      <c r="D53" s="1802"/>
      <c r="E53" s="1770"/>
      <c r="F53" s="426"/>
      <c r="G53" s="427"/>
      <c r="H53" s="426"/>
      <c r="I53" s="427"/>
      <c r="J53" s="426"/>
      <c r="K53" s="428"/>
      <c r="L53" s="427"/>
      <c r="M53" s="428"/>
      <c r="N53" s="427"/>
      <c r="O53" s="427"/>
      <c r="P53" s="426"/>
      <c r="Q53" s="427"/>
      <c r="R53" s="426"/>
      <c r="S53" s="428"/>
      <c r="T53" s="427"/>
      <c r="U53" s="428"/>
      <c r="V53" s="427"/>
      <c r="W53" s="427"/>
      <c r="X53" s="426"/>
      <c r="Y53" s="428"/>
      <c r="Z53" s="427"/>
      <c r="AA53" s="427"/>
      <c r="AB53" s="426"/>
      <c r="AC53" s="428"/>
      <c r="AD53" s="427"/>
      <c r="AE53" s="427"/>
      <c r="AF53" s="426"/>
      <c r="AG53" s="428"/>
      <c r="AH53" s="427"/>
      <c r="AI53" s="427"/>
      <c r="AJ53" s="426"/>
      <c r="AK53" s="428"/>
      <c r="AL53" s="427"/>
      <c r="AM53" s="427"/>
      <c r="AN53" s="426"/>
      <c r="AO53" s="428"/>
      <c r="AP53" s="427"/>
      <c r="AQ53" s="427"/>
      <c r="AR53" s="426"/>
      <c r="AS53" s="428"/>
      <c r="AT53" s="427"/>
      <c r="AU53" s="427"/>
      <c r="AV53" s="426"/>
      <c r="AW53" s="428"/>
      <c r="AX53" s="427"/>
      <c r="AY53" s="427"/>
      <c r="AZ53" s="426"/>
      <c r="BA53" s="428"/>
      <c r="BB53" s="427"/>
      <c r="BC53" s="427"/>
      <c r="BD53" s="426"/>
      <c r="BE53" s="428"/>
      <c r="BF53" s="426"/>
      <c r="BG53" s="428"/>
      <c r="BH53" s="427"/>
      <c r="BI53" s="428"/>
      <c r="BJ53" s="1776"/>
      <c r="BK53" s="1778"/>
    </row>
    <row r="54" spans="1:63" ht="6" customHeight="1">
      <c r="A54" s="1808"/>
      <c r="B54" s="1803"/>
      <c r="C54" s="1802"/>
      <c r="D54" s="1802"/>
      <c r="E54" s="1771"/>
      <c r="F54" s="429"/>
      <c r="G54" s="430"/>
      <c r="H54" s="429"/>
      <c r="I54" s="430"/>
      <c r="J54" s="429"/>
      <c r="K54" s="431"/>
      <c r="L54" s="430"/>
      <c r="M54" s="431"/>
      <c r="N54" s="430"/>
      <c r="O54" s="430"/>
      <c r="P54" s="429"/>
      <c r="Q54" s="430"/>
      <c r="R54" s="429"/>
      <c r="S54" s="431"/>
      <c r="T54" s="430"/>
      <c r="U54" s="431"/>
      <c r="V54" s="430"/>
      <c r="W54" s="430"/>
      <c r="X54" s="429"/>
      <c r="Y54" s="431"/>
      <c r="Z54" s="430"/>
      <c r="AA54" s="430"/>
      <c r="AB54" s="429"/>
      <c r="AC54" s="431"/>
      <c r="AD54" s="430"/>
      <c r="AE54" s="430"/>
      <c r="AF54" s="429"/>
      <c r="AG54" s="431"/>
      <c r="AH54" s="430"/>
      <c r="AI54" s="430"/>
      <c r="AJ54" s="429"/>
      <c r="AK54" s="431"/>
      <c r="AL54" s="430"/>
      <c r="AM54" s="430"/>
      <c r="AN54" s="429"/>
      <c r="AO54" s="431"/>
      <c r="AP54" s="430"/>
      <c r="AQ54" s="430"/>
      <c r="AR54" s="429"/>
      <c r="AS54" s="431"/>
      <c r="AT54" s="430"/>
      <c r="AU54" s="430"/>
      <c r="AV54" s="429"/>
      <c r="AW54" s="431"/>
      <c r="AX54" s="430"/>
      <c r="AY54" s="430"/>
      <c r="AZ54" s="429"/>
      <c r="BA54" s="431"/>
      <c r="BB54" s="430"/>
      <c r="BC54" s="430"/>
      <c r="BD54" s="429"/>
      <c r="BE54" s="431"/>
      <c r="BF54" s="429"/>
      <c r="BG54" s="431"/>
      <c r="BH54" s="430"/>
      <c r="BI54" s="431"/>
      <c r="BJ54" s="1777"/>
      <c r="BK54" s="1778"/>
    </row>
    <row r="55" spans="1:63" ht="6" customHeight="1">
      <c r="A55" s="1808"/>
      <c r="B55" s="1435">
        <v>14</v>
      </c>
      <c r="C55" s="1802"/>
      <c r="D55" s="1802"/>
      <c r="E55" s="1769"/>
      <c r="F55" s="426"/>
      <c r="G55" s="427"/>
      <c r="H55" s="426"/>
      <c r="I55" s="427"/>
      <c r="J55" s="426"/>
      <c r="K55" s="428"/>
      <c r="L55" s="427"/>
      <c r="M55" s="428"/>
      <c r="N55" s="427"/>
      <c r="O55" s="427"/>
      <c r="P55" s="426"/>
      <c r="Q55" s="427"/>
      <c r="R55" s="426"/>
      <c r="S55" s="428"/>
      <c r="T55" s="427"/>
      <c r="U55" s="428"/>
      <c r="V55" s="427"/>
      <c r="W55" s="427"/>
      <c r="X55" s="426"/>
      <c r="Y55" s="428"/>
      <c r="Z55" s="427"/>
      <c r="AA55" s="427"/>
      <c r="AB55" s="426"/>
      <c r="AC55" s="428"/>
      <c r="AD55" s="427"/>
      <c r="AE55" s="427"/>
      <c r="AF55" s="426"/>
      <c r="AG55" s="428"/>
      <c r="AH55" s="427"/>
      <c r="AI55" s="427"/>
      <c r="AJ55" s="426"/>
      <c r="AK55" s="428"/>
      <c r="AL55" s="427"/>
      <c r="AM55" s="427"/>
      <c r="AN55" s="426"/>
      <c r="AO55" s="428"/>
      <c r="AP55" s="427"/>
      <c r="AQ55" s="427"/>
      <c r="AR55" s="426"/>
      <c r="AS55" s="428"/>
      <c r="AT55" s="427"/>
      <c r="AU55" s="427"/>
      <c r="AV55" s="426"/>
      <c r="AW55" s="428"/>
      <c r="AX55" s="427"/>
      <c r="AY55" s="427"/>
      <c r="AZ55" s="426"/>
      <c r="BA55" s="428"/>
      <c r="BB55" s="427"/>
      <c r="BC55" s="427"/>
      <c r="BD55" s="426"/>
      <c r="BE55" s="428"/>
      <c r="BF55" s="426"/>
      <c r="BG55" s="428"/>
      <c r="BH55" s="427"/>
      <c r="BI55" s="428"/>
      <c r="BJ55" s="1775" t="s">
        <v>67</v>
      </c>
      <c r="BK55" s="1768">
        <f>SUM(H55:BJ57)/4</f>
        <v>0</v>
      </c>
    </row>
    <row r="56" spans="1:63" ht="3" customHeight="1">
      <c r="A56" s="1808"/>
      <c r="B56" s="1803"/>
      <c r="C56" s="1802"/>
      <c r="D56" s="1802"/>
      <c r="E56" s="1770"/>
      <c r="F56" s="426"/>
      <c r="G56" s="427"/>
      <c r="H56" s="426"/>
      <c r="I56" s="427"/>
      <c r="J56" s="426"/>
      <c r="K56" s="428"/>
      <c r="L56" s="427"/>
      <c r="M56" s="428"/>
      <c r="N56" s="427"/>
      <c r="O56" s="427"/>
      <c r="P56" s="426"/>
      <c r="Q56" s="427"/>
      <c r="R56" s="426"/>
      <c r="S56" s="428"/>
      <c r="T56" s="427"/>
      <c r="U56" s="428"/>
      <c r="V56" s="427"/>
      <c r="W56" s="427"/>
      <c r="X56" s="426"/>
      <c r="Y56" s="428"/>
      <c r="Z56" s="427"/>
      <c r="AA56" s="427"/>
      <c r="AB56" s="426"/>
      <c r="AC56" s="428"/>
      <c r="AD56" s="427"/>
      <c r="AE56" s="427"/>
      <c r="AF56" s="426"/>
      <c r="AG56" s="428"/>
      <c r="AH56" s="427"/>
      <c r="AI56" s="427"/>
      <c r="AJ56" s="426"/>
      <c r="AK56" s="428"/>
      <c r="AL56" s="427"/>
      <c r="AM56" s="427"/>
      <c r="AN56" s="426"/>
      <c r="AO56" s="428"/>
      <c r="AP56" s="427"/>
      <c r="AQ56" s="427"/>
      <c r="AR56" s="426"/>
      <c r="AS56" s="428"/>
      <c r="AT56" s="427"/>
      <c r="AU56" s="427"/>
      <c r="AV56" s="426"/>
      <c r="AW56" s="428"/>
      <c r="AX56" s="427"/>
      <c r="AY56" s="427"/>
      <c r="AZ56" s="426"/>
      <c r="BA56" s="428"/>
      <c r="BB56" s="427"/>
      <c r="BC56" s="427"/>
      <c r="BD56" s="426"/>
      <c r="BE56" s="428"/>
      <c r="BF56" s="426"/>
      <c r="BG56" s="428"/>
      <c r="BH56" s="427"/>
      <c r="BI56" s="428"/>
      <c r="BJ56" s="1776"/>
      <c r="BK56" s="1768"/>
    </row>
    <row r="57" spans="1:63" ht="6" customHeight="1">
      <c r="A57" s="1808"/>
      <c r="B57" s="1453"/>
      <c r="C57" s="1802"/>
      <c r="D57" s="1802"/>
      <c r="E57" s="1771"/>
      <c r="F57" s="429"/>
      <c r="G57" s="430"/>
      <c r="H57" s="429"/>
      <c r="I57" s="430"/>
      <c r="J57" s="429"/>
      <c r="K57" s="431"/>
      <c r="L57" s="430"/>
      <c r="M57" s="431"/>
      <c r="N57" s="430"/>
      <c r="O57" s="430"/>
      <c r="P57" s="429"/>
      <c r="Q57" s="430"/>
      <c r="R57" s="429"/>
      <c r="S57" s="431"/>
      <c r="T57" s="430"/>
      <c r="U57" s="431"/>
      <c r="V57" s="430"/>
      <c r="W57" s="430"/>
      <c r="X57" s="429"/>
      <c r="Y57" s="431"/>
      <c r="Z57" s="430"/>
      <c r="AA57" s="430"/>
      <c r="AB57" s="429"/>
      <c r="AC57" s="431"/>
      <c r="AD57" s="430"/>
      <c r="AE57" s="430"/>
      <c r="AF57" s="429"/>
      <c r="AG57" s="431"/>
      <c r="AH57" s="430"/>
      <c r="AI57" s="430"/>
      <c r="AJ57" s="429"/>
      <c r="AK57" s="431"/>
      <c r="AL57" s="430"/>
      <c r="AM57" s="430"/>
      <c r="AN57" s="429"/>
      <c r="AO57" s="431"/>
      <c r="AP57" s="430"/>
      <c r="AQ57" s="430"/>
      <c r="AR57" s="429"/>
      <c r="AS57" s="431"/>
      <c r="AT57" s="430"/>
      <c r="AU57" s="430"/>
      <c r="AV57" s="429"/>
      <c r="AW57" s="431"/>
      <c r="AX57" s="430"/>
      <c r="AY57" s="430"/>
      <c r="AZ57" s="429"/>
      <c r="BA57" s="431"/>
      <c r="BB57" s="430"/>
      <c r="BC57" s="430"/>
      <c r="BD57" s="429"/>
      <c r="BE57" s="431"/>
      <c r="BF57" s="429"/>
      <c r="BG57" s="431"/>
      <c r="BH57" s="430"/>
      <c r="BI57" s="431"/>
      <c r="BJ57" s="1777"/>
      <c r="BK57" s="1768"/>
    </row>
    <row r="58" spans="1:63" ht="6" customHeight="1">
      <c r="A58" s="1808"/>
      <c r="B58" s="1803">
        <v>15</v>
      </c>
      <c r="C58" s="1802"/>
      <c r="D58" s="1802"/>
      <c r="E58" s="1769"/>
      <c r="F58" s="426"/>
      <c r="G58" s="427"/>
      <c r="H58" s="426"/>
      <c r="I58" s="427"/>
      <c r="J58" s="426"/>
      <c r="K58" s="428"/>
      <c r="L58" s="427"/>
      <c r="M58" s="428"/>
      <c r="N58" s="427"/>
      <c r="O58" s="427"/>
      <c r="P58" s="426"/>
      <c r="Q58" s="427"/>
      <c r="R58" s="426"/>
      <c r="S58" s="428"/>
      <c r="T58" s="427"/>
      <c r="U58" s="428"/>
      <c r="V58" s="427"/>
      <c r="W58" s="427"/>
      <c r="X58" s="426"/>
      <c r="Y58" s="428"/>
      <c r="Z58" s="427"/>
      <c r="AA58" s="427"/>
      <c r="AB58" s="426"/>
      <c r="AC58" s="428"/>
      <c r="AD58" s="427"/>
      <c r="AE58" s="427"/>
      <c r="AF58" s="426"/>
      <c r="AG58" s="428"/>
      <c r="AH58" s="427"/>
      <c r="AI58" s="427"/>
      <c r="AJ58" s="426"/>
      <c r="AK58" s="428"/>
      <c r="AL58" s="427"/>
      <c r="AM58" s="427"/>
      <c r="AN58" s="426"/>
      <c r="AO58" s="428"/>
      <c r="AP58" s="427"/>
      <c r="AQ58" s="427"/>
      <c r="AR58" s="426"/>
      <c r="AS58" s="428"/>
      <c r="AT58" s="427"/>
      <c r="AU58" s="427"/>
      <c r="AV58" s="426"/>
      <c r="AW58" s="428"/>
      <c r="AX58" s="427"/>
      <c r="AY58" s="427"/>
      <c r="AZ58" s="426"/>
      <c r="BA58" s="428"/>
      <c r="BB58" s="427"/>
      <c r="BC58" s="427"/>
      <c r="BD58" s="426"/>
      <c r="BE58" s="428"/>
      <c r="BF58" s="426"/>
      <c r="BG58" s="428"/>
      <c r="BH58" s="427"/>
      <c r="BI58" s="428"/>
      <c r="BJ58" s="1775" t="s">
        <v>67</v>
      </c>
      <c r="BK58" s="1768">
        <f>SUM(H58:BJ60)/4</f>
        <v>0</v>
      </c>
    </row>
    <row r="59" spans="1:63" ht="3" customHeight="1">
      <c r="A59" s="1808"/>
      <c r="B59" s="1803"/>
      <c r="C59" s="1802"/>
      <c r="D59" s="1802"/>
      <c r="E59" s="1770"/>
      <c r="F59" s="426"/>
      <c r="G59" s="427"/>
      <c r="H59" s="426"/>
      <c r="I59" s="427"/>
      <c r="J59" s="426"/>
      <c r="K59" s="428"/>
      <c r="L59" s="427"/>
      <c r="M59" s="428"/>
      <c r="N59" s="427"/>
      <c r="O59" s="427"/>
      <c r="P59" s="426"/>
      <c r="Q59" s="427"/>
      <c r="R59" s="426"/>
      <c r="S59" s="428"/>
      <c r="T59" s="427"/>
      <c r="U59" s="428"/>
      <c r="V59" s="427"/>
      <c r="W59" s="427"/>
      <c r="X59" s="426"/>
      <c r="Y59" s="428"/>
      <c r="Z59" s="427"/>
      <c r="AA59" s="427"/>
      <c r="AB59" s="426"/>
      <c r="AC59" s="428"/>
      <c r="AD59" s="427"/>
      <c r="AE59" s="427"/>
      <c r="AF59" s="426"/>
      <c r="AG59" s="428"/>
      <c r="AH59" s="427"/>
      <c r="AI59" s="427"/>
      <c r="AJ59" s="426"/>
      <c r="AK59" s="428"/>
      <c r="AL59" s="427"/>
      <c r="AM59" s="427"/>
      <c r="AN59" s="426"/>
      <c r="AO59" s="428"/>
      <c r="AP59" s="427"/>
      <c r="AQ59" s="427"/>
      <c r="AR59" s="426"/>
      <c r="AS59" s="428"/>
      <c r="AT59" s="427"/>
      <c r="AU59" s="427"/>
      <c r="AV59" s="426"/>
      <c r="AW59" s="428"/>
      <c r="AX59" s="427"/>
      <c r="AY59" s="427"/>
      <c r="AZ59" s="426"/>
      <c r="BA59" s="428"/>
      <c r="BB59" s="427"/>
      <c r="BC59" s="427"/>
      <c r="BD59" s="426"/>
      <c r="BE59" s="428"/>
      <c r="BF59" s="426"/>
      <c r="BG59" s="428"/>
      <c r="BH59" s="427"/>
      <c r="BI59" s="428"/>
      <c r="BJ59" s="1776"/>
      <c r="BK59" s="1768"/>
    </row>
    <row r="60" spans="1:63" ht="6" customHeight="1">
      <c r="A60" s="1808"/>
      <c r="B60" s="1453"/>
      <c r="C60" s="1802"/>
      <c r="D60" s="1802"/>
      <c r="E60" s="1771"/>
      <c r="F60" s="429"/>
      <c r="G60" s="430"/>
      <c r="H60" s="429"/>
      <c r="I60" s="430"/>
      <c r="J60" s="429"/>
      <c r="K60" s="431"/>
      <c r="L60" s="430"/>
      <c r="M60" s="431"/>
      <c r="N60" s="430"/>
      <c r="O60" s="430"/>
      <c r="P60" s="429"/>
      <c r="Q60" s="430"/>
      <c r="R60" s="429"/>
      <c r="S60" s="431"/>
      <c r="T60" s="430"/>
      <c r="U60" s="431"/>
      <c r="V60" s="430"/>
      <c r="W60" s="430"/>
      <c r="X60" s="429"/>
      <c r="Y60" s="431"/>
      <c r="Z60" s="430"/>
      <c r="AA60" s="430"/>
      <c r="AB60" s="429"/>
      <c r="AC60" s="431"/>
      <c r="AD60" s="430"/>
      <c r="AE60" s="430"/>
      <c r="AF60" s="429"/>
      <c r="AG60" s="431"/>
      <c r="AH60" s="430"/>
      <c r="AI60" s="430"/>
      <c r="AJ60" s="429"/>
      <c r="AK60" s="431"/>
      <c r="AL60" s="430"/>
      <c r="AM60" s="430"/>
      <c r="AN60" s="429"/>
      <c r="AO60" s="431"/>
      <c r="AP60" s="430"/>
      <c r="AQ60" s="430"/>
      <c r="AR60" s="429"/>
      <c r="AS60" s="431"/>
      <c r="AT60" s="430"/>
      <c r="AU60" s="430"/>
      <c r="AV60" s="429"/>
      <c r="AW60" s="431"/>
      <c r="AX60" s="430"/>
      <c r="AY60" s="430"/>
      <c r="AZ60" s="429"/>
      <c r="BA60" s="431"/>
      <c r="BB60" s="430"/>
      <c r="BC60" s="430"/>
      <c r="BD60" s="429"/>
      <c r="BE60" s="431"/>
      <c r="BF60" s="429"/>
      <c r="BG60" s="431"/>
      <c r="BH60" s="430"/>
      <c r="BI60" s="431"/>
      <c r="BJ60" s="1777"/>
      <c r="BK60" s="1768"/>
    </row>
    <row r="61" spans="1:63" ht="6" customHeight="1">
      <c r="A61" s="1808"/>
      <c r="B61" s="1803">
        <v>16</v>
      </c>
      <c r="C61" s="1802"/>
      <c r="D61" s="1802"/>
      <c r="E61" s="1770"/>
      <c r="F61" s="426"/>
      <c r="G61" s="427"/>
      <c r="H61" s="426"/>
      <c r="I61" s="427"/>
      <c r="J61" s="426"/>
      <c r="K61" s="428"/>
      <c r="L61" s="427"/>
      <c r="M61" s="428"/>
      <c r="N61" s="427"/>
      <c r="O61" s="427"/>
      <c r="P61" s="426"/>
      <c r="Q61" s="427"/>
      <c r="R61" s="426"/>
      <c r="S61" s="428"/>
      <c r="T61" s="427"/>
      <c r="U61" s="428"/>
      <c r="V61" s="427"/>
      <c r="W61" s="427"/>
      <c r="X61" s="426"/>
      <c r="Y61" s="428"/>
      <c r="Z61" s="427"/>
      <c r="AA61" s="427"/>
      <c r="AB61" s="426"/>
      <c r="AC61" s="428"/>
      <c r="AD61" s="427"/>
      <c r="AE61" s="427"/>
      <c r="AF61" s="426"/>
      <c r="AG61" s="428"/>
      <c r="AH61" s="427"/>
      <c r="AI61" s="427"/>
      <c r="AJ61" s="426"/>
      <c r="AK61" s="428"/>
      <c r="AL61" s="427"/>
      <c r="AM61" s="427"/>
      <c r="AN61" s="426"/>
      <c r="AO61" s="428"/>
      <c r="AP61" s="427"/>
      <c r="AQ61" s="427"/>
      <c r="AR61" s="426"/>
      <c r="AS61" s="428"/>
      <c r="AT61" s="427"/>
      <c r="AU61" s="427"/>
      <c r="AV61" s="426"/>
      <c r="AW61" s="428"/>
      <c r="AX61" s="427"/>
      <c r="AY61" s="427"/>
      <c r="AZ61" s="426"/>
      <c r="BA61" s="428"/>
      <c r="BB61" s="427"/>
      <c r="BC61" s="427"/>
      <c r="BD61" s="426"/>
      <c r="BE61" s="428"/>
      <c r="BF61" s="426"/>
      <c r="BG61" s="428"/>
      <c r="BH61" s="427"/>
      <c r="BI61" s="428"/>
      <c r="BJ61" s="1775" t="s">
        <v>67</v>
      </c>
      <c r="BK61" s="1768">
        <f>SUM(H61:BJ63)/4</f>
        <v>0</v>
      </c>
    </row>
    <row r="62" spans="1:63" ht="3" customHeight="1">
      <c r="A62" s="1808"/>
      <c r="B62" s="1803"/>
      <c r="C62" s="1802"/>
      <c r="D62" s="1802"/>
      <c r="E62" s="1770"/>
      <c r="F62" s="426"/>
      <c r="G62" s="427"/>
      <c r="H62" s="426"/>
      <c r="I62" s="427"/>
      <c r="J62" s="426"/>
      <c r="K62" s="428"/>
      <c r="L62" s="427"/>
      <c r="M62" s="428"/>
      <c r="N62" s="427"/>
      <c r="O62" s="427"/>
      <c r="P62" s="426"/>
      <c r="Q62" s="427"/>
      <c r="R62" s="426"/>
      <c r="S62" s="428"/>
      <c r="T62" s="427"/>
      <c r="U62" s="428"/>
      <c r="V62" s="427"/>
      <c r="W62" s="427"/>
      <c r="X62" s="426"/>
      <c r="Y62" s="428"/>
      <c r="Z62" s="427"/>
      <c r="AA62" s="427"/>
      <c r="AB62" s="426"/>
      <c r="AC62" s="428"/>
      <c r="AD62" s="427"/>
      <c r="AE62" s="427"/>
      <c r="AF62" s="426"/>
      <c r="AG62" s="428"/>
      <c r="AH62" s="427"/>
      <c r="AI62" s="427"/>
      <c r="AJ62" s="426"/>
      <c r="AK62" s="428"/>
      <c r="AL62" s="427"/>
      <c r="AM62" s="427"/>
      <c r="AN62" s="426"/>
      <c r="AO62" s="428"/>
      <c r="AP62" s="427"/>
      <c r="AQ62" s="427"/>
      <c r="AR62" s="426"/>
      <c r="AS62" s="428"/>
      <c r="AT62" s="427"/>
      <c r="AU62" s="427"/>
      <c r="AV62" s="426"/>
      <c r="AW62" s="428"/>
      <c r="AX62" s="427"/>
      <c r="AY62" s="427"/>
      <c r="AZ62" s="426"/>
      <c r="BA62" s="428"/>
      <c r="BB62" s="427"/>
      <c r="BC62" s="427"/>
      <c r="BD62" s="426"/>
      <c r="BE62" s="428"/>
      <c r="BF62" s="426"/>
      <c r="BG62" s="428"/>
      <c r="BH62" s="427"/>
      <c r="BI62" s="428"/>
      <c r="BJ62" s="1776"/>
      <c r="BK62" s="1768"/>
    </row>
    <row r="63" spans="1:63" ht="6" customHeight="1">
      <c r="A63" s="1808"/>
      <c r="B63" s="1803"/>
      <c r="C63" s="1802"/>
      <c r="D63" s="1802"/>
      <c r="E63" s="1771"/>
      <c r="F63" s="429"/>
      <c r="G63" s="430"/>
      <c r="H63" s="429"/>
      <c r="I63" s="430"/>
      <c r="J63" s="429"/>
      <c r="K63" s="431"/>
      <c r="L63" s="430"/>
      <c r="M63" s="431"/>
      <c r="N63" s="430"/>
      <c r="O63" s="430"/>
      <c r="P63" s="429"/>
      <c r="Q63" s="430"/>
      <c r="R63" s="429"/>
      <c r="S63" s="431"/>
      <c r="T63" s="430"/>
      <c r="U63" s="431"/>
      <c r="V63" s="430"/>
      <c r="W63" s="430"/>
      <c r="X63" s="429"/>
      <c r="Y63" s="431"/>
      <c r="Z63" s="430"/>
      <c r="AA63" s="430"/>
      <c r="AB63" s="429"/>
      <c r="AC63" s="431"/>
      <c r="AD63" s="430"/>
      <c r="AE63" s="430"/>
      <c r="AF63" s="429"/>
      <c r="AG63" s="431"/>
      <c r="AH63" s="430"/>
      <c r="AI63" s="430"/>
      <c r="AJ63" s="429"/>
      <c r="AK63" s="431"/>
      <c r="AL63" s="430"/>
      <c r="AM63" s="430"/>
      <c r="AN63" s="429"/>
      <c r="AO63" s="431"/>
      <c r="AP63" s="430"/>
      <c r="AQ63" s="430"/>
      <c r="AR63" s="429"/>
      <c r="AS63" s="431"/>
      <c r="AT63" s="430"/>
      <c r="AU63" s="430"/>
      <c r="AV63" s="429"/>
      <c r="AW63" s="431"/>
      <c r="AX63" s="430"/>
      <c r="AY63" s="430"/>
      <c r="AZ63" s="429"/>
      <c r="BA63" s="431"/>
      <c r="BB63" s="430"/>
      <c r="BC63" s="430"/>
      <c r="BD63" s="429"/>
      <c r="BE63" s="431"/>
      <c r="BF63" s="429"/>
      <c r="BG63" s="431"/>
      <c r="BH63" s="430"/>
      <c r="BI63" s="431"/>
      <c r="BJ63" s="1777"/>
      <c r="BK63" s="1768"/>
    </row>
    <row r="64" spans="1:63" ht="6" customHeight="1">
      <c r="A64" s="1808"/>
      <c r="B64" s="1435">
        <v>17</v>
      </c>
      <c r="C64" s="1802"/>
      <c r="D64" s="1804"/>
      <c r="E64" s="1769"/>
      <c r="F64" s="426"/>
      <c r="G64" s="427"/>
      <c r="H64" s="426"/>
      <c r="I64" s="427"/>
      <c r="J64" s="426"/>
      <c r="K64" s="428"/>
      <c r="L64" s="427"/>
      <c r="M64" s="428"/>
      <c r="N64" s="427"/>
      <c r="O64" s="427"/>
      <c r="P64" s="426"/>
      <c r="Q64" s="427"/>
      <c r="R64" s="426"/>
      <c r="S64" s="428"/>
      <c r="T64" s="427"/>
      <c r="U64" s="428"/>
      <c r="V64" s="427"/>
      <c r="W64" s="427"/>
      <c r="X64" s="426"/>
      <c r="Y64" s="428"/>
      <c r="Z64" s="427"/>
      <c r="AA64" s="427"/>
      <c r="AB64" s="426"/>
      <c r="AC64" s="428"/>
      <c r="AD64" s="427"/>
      <c r="AE64" s="427"/>
      <c r="AF64" s="426"/>
      <c r="AG64" s="428"/>
      <c r="AH64" s="427"/>
      <c r="AI64" s="427"/>
      <c r="AJ64" s="426"/>
      <c r="AK64" s="428"/>
      <c r="AL64" s="427"/>
      <c r="AM64" s="427"/>
      <c r="AN64" s="426"/>
      <c r="AO64" s="428"/>
      <c r="AP64" s="427"/>
      <c r="AQ64" s="427"/>
      <c r="AR64" s="426"/>
      <c r="AS64" s="428"/>
      <c r="AT64" s="427"/>
      <c r="AU64" s="427"/>
      <c r="AV64" s="426"/>
      <c r="AW64" s="428"/>
      <c r="AX64" s="427"/>
      <c r="AY64" s="427"/>
      <c r="AZ64" s="426"/>
      <c r="BA64" s="428"/>
      <c r="BB64" s="427"/>
      <c r="BC64" s="427"/>
      <c r="BD64" s="426"/>
      <c r="BE64" s="428"/>
      <c r="BF64" s="426"/>
      <c r="BG64" s="428"/>
      <c r="BH64" s="427"/>
      <c r="BI64" s="428"/>
      <c r="BJ64" s="1775" t="s">
        <v>67</v>
      </c>
      <c r="BK64" s="1768">
        <f>SUM(H64:BJ66)/4</f>
        <v>0</v>
      </c>
    </row>
    <row r="65" spans="1:63" ht="3" customHeight="1">
      <c r="A65" s="1808"/>
      <c r="B65" s="1803"/>
      <c r="C65" s="1802"/>
      <c r="D65" s="1804"/>
      <c r="E65" s="1770"/>
      <c r="F65" s="426"/>
      <c r="G65" s="427"/>
      <c r="H65" s="426"/>
      <c r="I65" s="427"/>
      <c r="J65" s="426"/>
      <c r="K65" s="428"/>
      <c r="L65" s="427"/>
      <c r="M65" s="428"/>
      <c r="N65" s="427"/>
      <c r="O65" s="427"/>
      <c r="P65" s="426"/>
      <c r="Q65" s="427"/>
      <c r="R65" s="426"/>
      <c r="S65" s="428"/>
      <c r="T65" s="427"/>
      <c r="U65" s="428"/>
      <c r="V65" s="427"/>
      <c r="W65" s="427"/>
      <c r="X65" s="426"/>
      <c r="Y65" s="428"/>
      <c r="Z65" s="427"/>
      <c r="AA65" s="427"/>
      <c r="AB65" s="426"/>
      <c r="AC65" s="428"/>
      <c r="AD65" s="427"/>
      <c r="AE65" s="427"/>
      <c r="AF65" s="426"/>
      <c r="AG65" s="428"/>
      <c r="AH65" s="427"/>
      <c r="AI65" s="427"/>
      <c r="AJ65" s="426"/>
      <c r="AK65" s="428"/>
      <c r="AL65" s="427"/>
      <c r="AM65" s="427"/>
      <c r="AN65" s="426"/>
      <c r="AO65" s="428"/>
      <c r="AP65" s="427"/>
      <c r="AQ65" s="427"/>
      <c r="AR65" s="426"/>
      <c r="AS65" s="428"/>
      <c r="AT65" s="427"/>
      <c r="AU65" s="427"/>
      <c r="AV65" s="426"/>
      <c r="AW65" s="428"/>
      <c r="AX65" s="427"/>
      <c r="AY65" s="427"/>
      <c r="AZ65" s="426"/>
      <c r="BA65" s="428"/>
      <c r="BB65" s="427"/>
      <c r="BC65" s="427"/>
      <c r="BD65" s="426"/>
      <c r="BE65" s="428"/>
      <c r="BF65" s="426"/>
      <c r="BG65" s="428"/>
      <c r="BH65" s="427"/>
      <c r="BI65" s="428"/>
      <c r="BJ65" s="1776"/>
      <c r="BK65" s="1768"/>
    </row>
    <row r="66" spans="1:63" ht="6" customHeight="1">
      <c r="A66" s="1808"/>
      <c r="B66" s="1453"/>
      <c r="C66" s="1802"/>
      <c r="D66" s="1805"/>
      <c r="E66" s="1771"/>
      <c r="F66" s="429"/>
      <c r="G66" s="430"/>
      <c r="H66" s="429"/>
      <c r="I66" s="430"/>
      <c r="J66" s="429"/>
      <c r="K66" s="431"/>
      <c r="L66" s="430"/>
      <c r="M66" s="431"/>
      <c r="N66" s="430"/>
      <c r="O66" s="430"/>
      <c r="P66" s="429"/>
      <c r="Q66" s="430"/>
      <c r="R66" s="429"/>
      <c r="S66" s="431"/>
      <c r="T66" s="430"/>
      <c r="U66" s="431"/>
      <c r="V66" s="430"/>
      <c r="W66" s="430"/>
      <c r="X66" s="429"/>
      <c r="Y66" s="431"/>
      <c r="Z66" s="430"/>
      <c r="AA66" s="430"/>
      <c r="AB66" s="429"/>
      <c r="AC66" s="431"/>
      <c r="AD66" s="430"/>
      <c r="AE66" s="430"/>
      <c r="AF66" s="429"/>
      <c r="AG66" s="431"/>
      <c r="AH66" s="430"/>
      <c r="AI66" s="430"/>
      <c r="AJ66" s="429"/>
      <c r="AK66" s="431"/>
      <c r="AL66" s="430"/>
      <c r="AM66" s="430"/>
      <c r="AN66" s="429"/>
      <c r="AO66" s="431"/>
      <c r="AP66" s="430"/>
      <c r="AQ66" s="430"/>
      <c r="AR66" s="429"/>
      <c r="AS66" s="431"/>
      <c r="AT66" s="430"/>
      <c r="AU66" s="430"/>
      <c r="AV66" s="429"/>
      <c r="AW66" s="431"/>
      <c r="AX66" s="430"/>
      <c r="AY66" s="430"/>
      <c r="AZ66" s="429"/>
      <c r="BA66" s="431"/>
      <c r="BB66" s="430"/>
      <c r="BC66" s="430"/>
      <c r="BD66" s="429"/>
      <c r="BE66" s="431"/>
      <c r="BF66" s="429"/>
      <c r="BG66" s="431"/>
      <c r="BH66" s="430"/>
      <c r="BI66" s="431"/>
      <c r="BJ66" s="1777"/>
      <c r="BK66" s="1768"/>
    </row>
    <row r="67" spans="1:63" ht="6" customHeight="1">
      <c r="A67" s="1808"/>
      <c r="B67" s="1803">
        <v>18</v>
      </c>
      <c r="C67" s="1807"/>
      <c r="D67" s="1804"/>
      <c r="E67" s="1772"/>
      <c r="F67" s="426"/>
      <c r="G67" s="427"/>
      <c r="H67" s="426"/>
      <c r="I67" s="427"/>
      <c r="J67" s="426"/>
      <c r="K67" s="428"/>
      <c r="L67" s="427"/>
      <c r="M67" s="428"/>
      <c r="N67" s="427"/>
      <c r="O67" s="427"/>
      <c r="P67" s="426"/>
      <c r="Q67" s="427"/>
      <c r="R67" s="426"/>
      <c r="S67" s="428"/>
      <c r="T67" s="427"/>
      <c r="U67" s="428"/>
      <c r="V67" s="427"/>
      <c r="W67" s="427"/>
      <c r="X67" s="426"/>
      <c r="Y67" s="428"/>
      <c r="Z67" s="427"/>
      <c r="AA67" s="427"/>
      <c r="AB67" s="426"/>
      <c r="AC67" s="428"/>
      <c r="AD67" s="427"/>
      <c r="AE67" s="427"/>
      <c r="AF67" s="426"/>
      <c r="AG67" s="428"/>
      <c r="AH67" s="427"/>
      <c r="AI67" s="427"/>
      <c r="AJ67" s="426"/>
      <c r="AK67" s="428"/>
      <c r="AL67" s="427"/>
      <c r="AM67" s="427"/>
      <c r="AN67" s="426"/>
      <c r="AO67" s="428"/>
      <c r="AP67" s="427"/>
      <c r="AQ67" s="427"/>
      <c r="AR67" s="426"/>
      <c r="AS67" s="428"/>
      <c r="AT67" s="427"/>
      <c r="AU67" s="427"/>
      <c r="AV67" s="426"/>
      <c r="AW67" s="428"/>
      <c r="AX67" s="427"/>
      <c r="AY67" s="427"/>
      <c r="AZ67" s="426"/>
      <c r="BA67" s="428"/>
      <c r="BB67" s="427"/>
      <c r="BC67" s="427"/>
      <c r="BD67" s="426"/>
      <c r="BE67" s="428"/>
      <c r="BF67" s="426"/>
      <c r="BG67" s="428"/>
      <c r="BH67" s="427"/>
      <c r="BI67" s="428"/>
      <c r="BJ67" s="1775" t="s">
        <v>67</v>
      </c>
      <c r="BK67" s="1768">
        <f>SUM(H67:BJ69)/4</f>
        <v>0</v>
      </c>
    </row>
    <row r="68" spans="1:63" ht="3" customHeight="1">
      <c r="A68" s="1808"/>
      <c r="B68" s="1803"/>
      <c r="C68" s="1807"/>
      <c r="D68" s="1804"/>
      <c r="E68" s="1773"/>
      <c r="F68" s="426"/>
      <c r="G68" s="427"/>
      <c r="H68" s="426"/>
      <c r="I68" s="427"/>
      <c r="J68" s="426"/>
      <c r="K68" s="428"/>
      <c r="L68" s="427"/>
      <c r="M68" s="428"/>
      <c r="N68" s="427"/>
      <c r="O68" s="427"/>
      <c r="P68" s="426"/>
      <c r="Q68" s="427"/>
      <c r="R68" s="426"/>
      <c r="S68" s="428"/>
      <c r="T68" s="427"/>
      <c r="U68" s="428"/>
      <c r="V68" s="427"/>
      <c r="W68" s="427"/>
      <c r="X68" s="426"/>
      <c r="Y68" s="428"/>
      <c r="Z68" s="427"/>
      <c r="AA68" s="427"/>
      <c r="AB68" s="426"/>
      <c r="AC68" s="428"/>
      <c r="AD68" s="427"/>
      <c r="AE68" s="427"/>
      <c r="AF68" s="426"/>
      <c r="AG68" s="428"/>
      <c r="AH68" s="427"/>
      <c r="AI68" s="427"/>
      <c r="AJ68" s="426"/>
      <c r="AK68" s="428"/>
      <c r="AL68" s="427"/>
      <c r="AM68" s="427"/>
      <c r="AN68" s="426"/>
      <c r="AO68" s="428"/>
      <c r="AP68" s="427"/>
      <c r="AQ68" s="427"/>
      <c r="AR68" s="426"/>
      <c r="AS68" s="428"/>
      <c r="AT68" s="427"/>
      <c r="AU68" s="427"/>
      <c r="AV68" s="426"/>
      <c r="AW68" s="428"/>
      <c r="AX68" s="427"/>
      <c r="AY68" s="427"/>
      <c r="AZ68" s="426"/>
      <c r="BA68" s="428"/>
      <c r="BB68" s="427"/>
      <c r="BC68" s="427"/>
      <c r="BD68" s="426"/>
      <c r="BE68" s="428"/>
      <c r="BF68" s="426"/>
      <c r="BG68" s="428"/>
      <c r="BH68" s="427"/>
      <c r="BI68" s="428"/>
      <c r="BJ68" s="1776"/>
      <c r="BK68" s="1768"/>
    </row>
    <row r="69" spans="1:63" ht="6" customHeight="1">
      <c r="A69" s="1808"/>
      <c r="B69" s="1803"/>
      <c r="C69" s="1807"/>
      <c r="D69" s="1805"/>
      <c r="E69" s="1774"/>
      <c r="F69" s="429"/>
      <c r="G69" s="430"/>
      <c r="H69" s="429"/>
      <c r="I69" s="430"/>
      <c r="J69" s="429"/>
      <c r="K69" s="431"/>
      <c r="L69" s="430"/>
      <c r="M69" s="431"/>
      <c r="N69" s="430"/>
      <c r="O69" s="430"/>
      <c r="P69" s="429"/>
      <c r="Q69" s="430"/>
      <c r="R69" s="429"/>
      <c r="S69" s="431"/>
      <c r="T69" s="430"/>
      <c r="U69" s="431"/>
      <c r="V69" s="430"/>
      <c r="W69" s="430"/>
      <c r="X69" s="429"/>
      <c r="Y69" s="431"/>
      <c r="Z69" s="430"/>
      <c r="AA69" s="430"/>
      <c r="AB69" s="429"/>
      <c r="AC69" s="431"/>
      <c r="AD69" s="430"/>
      <c r="AE69" s="430"/>
      <c r="AF69" s="429"/>
      <c r="AG69" s="431"/>
      <c r="AH69" s="430"/>
      <c r="AI69" s="430"/>
      <c r="AJ69" s="429"/>
      <c r="AK69" s="431"/>
      <c r="AL69" s="430"/>
      <c r="AM69" s="430"/>
      <c r="AN69" s="429"/>
      <c r="AO69" s="431"/>
      <c r="AP69" s="430"/>
      <c r="AQ69" s="430"/>
      <c r="AR69" s="429"/>
      <c r="AS69" s="431"/>
      <c r="AT69" s="430"/>
      <c r="AU69" s="430"/>
      <c r="AV69" s="429"/>
      <c r="AW69" s="431"/>
      <c r="AX69" s="430"/>
      <c r="AY69" s="430"/>
      <c r="AZ69" s="429"/>
      <c r="BA69" s="431"/>
      <c r="BB69" s="430"/>
      <c r="BC69" s="430"/>
      <c r="BD69" s="429"/>
      <c r="BE69" s="431"/>
      <c r="BF69" s="429"/>
      <c r="BG69" s="431"/>
      <c r="BH69" s="430"/>
      <c r="BI69" s="431"/>
      <c r="BJ69" s="1777"/>
      <c r="BK69" s="1768"/>
    </row>
    <row r="70" spans="1:63" ht="6" customHeight="1">
      <c r="A70" s="1808"/>
      <c r="B70" s="1435">
        <v>19</v>
      </c>
      <c r="C70" s="1807"/>
      <c r="D70" s="1804"/>
      <c r="E70" s="1769"/>
      <c r="F70" s="426"/>
      <c r="G70" s="427"/>
      <c r="H70" s="426"/>
      <c r="I70" s="427"/>
      <c r="J70" s="426"/>
      <c r="K70" s="428"/>
      <c r="L70" s="427"/>
      <c r="M70" s="428"/>
      <c r="N70" s="427"/>
      <c r="O70" s="427"/>
      <c r="P70" s="426"/>
      <c r="Q70" s="427"/>
      <c r="R70" s="426"/>
      <c r="S70" s="428"/>
      <c r="T70" s="427"/>
      <c r="U70" s="428"/>
      <c r="V70" s="427"/>
      <c r="W70" s="427"/>
      <c r="X70" s="426"/>
      <c r="Y70" s="428"/>
      <c r="Z70" s="427"/>
      <c r="AA70" s="427"/>
      <c r="AB70" s="426"/>
      <c r="AC70" s="428"/>
      <c r="AD70" s="427"/>
      <c r="AE70" s="427"/>
      <c r="AF70" s="426"/>
      <c r="AG70" s="428"/>
      <c r="AH70" s="427"/>
      <c r="AI70" s="427"/>
      <c r="AJ70" s="426"/>
      <c r="AK70" s="428"/>
      <c r="AL70" s="427"/>
      <c r="AM70" s="427"/>
      <c r="AN70" s="426"/>
      <c r="AO70" s="428"/>
      <c r="AP70" s="427"/>
      <c r="AQ70" s="427"/>
      <c r="AR70" s="426"/>
      <c r="AS70" s="428"/>
      <c r="AT70" s="427"/>
      <c r="AU70" s="427"/>
      <c r="AV70" s="426"/>
      <c r="AW70" s="428"/>
      <c r="AX70" s="427"/>
      <c r="AY70" s="427"/>
      <c r="AZ70" s="426"/>
      <c r="BA70" s="428"/>
      <c r="BB70" s="427"/>
      <c r="BC70" s="427"/>
      <c r="BD70" s="426"/>
      <c r="BE70" s="428"/>
      <c r="BF70" s="426"/>
      <c r="BG70" s="428"/>
      <c r="BH70" s="427"/>
      <c r="BI70" s="428"/>
      <c r="BJ70" s="1775" t="s">
        <v>67</v>
      </c>
    </row>
    <row r="71" spans="1:63" ht="3" customHeight="1">
      <c r="A71" s="1808"/>
      <c r="B71" s="1803"/>
      <c r="C71" s="1807"/>
      <c r="D71" s="1804"/>
      <c r="E71" s="1770"/>
      <c r="F71" s="426"/>
      <c r="G71" s="427"/>
      <c r="H71" s="426"/>
      <c r="I71" s="427"/>
      <c r="J71" s="426"/>
      <c r="K71" s="428"/>
      <c r="L71" s="427"/>
      <c r="M71" s="428"/>
      <c r="N71" s="427"/>
      <c r="O71" s="427"/>
      <c r="P71" s="426"/>
      <c r="Q71" s="427"/>
      <c r="R71" s="426"/>
      <c r="S71" s="428"/>
      <c r="T71" s="427"/>
      <c r="U71" s="428"/>
      <c r="V71" s="427"/>
      <c r="W71" s="427"/>
      <c r="X71" s="426"/>
      <c r="Y71" s="428"/>
      <c r="Z71" s="427"/>
      <c r="AA71" s="427"/>
      <c r="AB71" s="426"/>
      <c r="AC71" s="428"/>
      <c r="AD71" s="427"/>
      <c r="AE71" s="427"/>
      <c r="AF71" s="426"/>
      <c r="AG71" s="428"/>
      <c r="AH71" s="427"/>
      <c r="AI71" s="427"/>
      <c r="AJ71" s="426"/>
      <c r="AK71" s="428"/>
      <c r="AL71" s="427"/>
      <c r="AM71" s="427"/>
      <c r="AN71" s="426"/>
      <c r="AO71" s="428"/>
      <c r="AP71" s="427"/>
      <c r="AQ71" s="427"/>
      <c r="AR71" s="426"/>
      <c r="AS71" s="428"/>
      <c r="AT71" s="427"/>
      <c r="AU71" s="427"/>
      <c r="AV71" s="426"/>
      <c r="AW71" s="428"/>
      <c r="AX71" s="427"/>
      <c r="AY71" s="427"/>
      <c r="AZ71" s="426"/>
      <c r="BA71" s="428"/>
      <c r="BB71" s="427"/>
      <c r="BC71" s="427"/>
      <c r="BD71" s="426"/>
      <c r="BE71" s="428"/>
      <c r="BF71" s="426"/>
      <c r="BG71" s="428"/>
      <c r="BH71" s="427"/>
      <c r="BI71" s="428"/>
      <c r="BJ71" s="1776"/>
    </row>
    <row r="72" spans="1:63" ht="6" customHeight="1">
      <c r="A72" s="1808"/>
      <c r="B72" s="1453"/>
      <c r="C72" s="1807"/>
      <c r="D72" s="1805"/>
      <c r="E72" s="1771"/>
      <c r="F72" s="429"/>
      <c r="G72" s="430"/>
      <c r="H72" s="429"/>
      <c r="I72" s="430"/>
      <c r="J72" s="429"/>
      <c r="K72" s="431"/>
      <c r="L72" s="430"/>
      <c r="M72" s="431"/>
      <c r="N72" s="430"/>
      <c r="O72" s="430"/>
      <c r="P72" s="429"/>
      <c r="Q72" s="430"/>
      <c r="R72" s="429"/>
      <c r="S72" s="431"/>
      <c r="T72" s="430"/>
      <c r="U72" s="431"/>
      <c r="V72" s="430"/>
      <c r="W72" s="430"/>
      <c r="X72" s="429"/>
      <c r="Y72" s="431"/>
      <c r="Z72" s="430"/>
      <c r="AA72" s="430"/>
      <c r="AB72" s="429"/>
      <c r="AC72" s="431"/>
      <c r="AD72" s="430"/>
      <c r="AE72" s="430"/>
      <c r="AF72" s="429"/>
      <c r="AG72" s="431"/>
      <c r="AH72" s="430"/>
      <c r="AI72" s="430"/>
      <c r="AJ72" s="429"/>
      <c r="AK72" s="431"/>
      <c r="AL72" s="430"/>
      <c r="AM72" s="430"/>
      <c r="AN72" s="429"/>
      <c r="AO72" s="431"/>
      <c r="AP72" s="430"/>
      <c r="AQ72" s="430"/>
      <c r="AR72" s="429"/>
      <c r="AS72" s="431"/>
      <c r="AT72" s="430"/>
      <c r="AU72" s="430"/>
      <c r="AV72" s="429"/>
      <c r="AW72" s="431"/>
      <c r="AX72" s="430"/>
      <c r="AY72" s="430"/>
      <c r="AZ72" s="429"/>
      <c r="BA72" s="431"/>
      <c r="BB72" s="430"/>
      <c r="BC72" s="430"/>
      <c r="BD72" s="429"/>
      <c r="BE72" s="431"/>
      <c r="BF72" s="429"/>
      <c r="BG72" s="431"/>
      <c r="BH72" s="430"/>
      <c r="BI72" s="431"/>
      <c r="BJ72" s="1777"/>
    </row>
    <row r="73" spans="1:63" ht="6" customHeight="1">
      <c r="A73" s="1808"/>
      <c r="B73" s="1803">
        <v>20</v>
      </c>
      <c r="C73" s="1807"/>
      <c r="D73" s="1804"/>
      <c r="E73" s="1769"/>
      <c r="F73" s="426"/>
      <c r="G73" s="427"/>
      <c r="H73" s="426"/>
      <c r="I73" s="427"/>
      <c r="J73" s="426"/>
      <c r="K73" s="428"/>
      <c r="L73" s="427"/>
      <c r="M73" s="428"/>
      <c r="N73" s="427"/>
      <c r="O73" s="427"/>
      <c r="P73" s="426"/>
      <c r="Q73" s="427"/>
      <c r="R73" s="426"/>
      <c r="S73" s="428"/>
      <c r="T73" s="427"/>
      <c r="U73" s="428"/>
      <c r="V73" s="427"/>
      <c r="W73" s="427"/>
      <c r="X73" s="426"/>
      <c r="Y73" s="428"/>
      <c r="Z73" s="427"/>
      <c r="AA73" s="427"/>
      <c r="AB73" s="426"/>
      <c r="AC73" s="428"/>
      <c r="AD73" s="427"/>
      <c r="AE73" s="427"/>
      <c r="AF73" s="426"/>
      <c r="AG73" s="428"/>
      <c r="AH73" s="427"/>
      <c r="AI73" s="427"/>
      <c r="AJ73" s="426"/>
      <c r="AK73" s="428"/>
      <c r="AL73" s="427"/>
      <c r="AM73" s="427"/>
      <c r="AN73" s="426"/>
      <c r="AO73" s="428"/>
      <c r="AP73" s="427"/>
      <c r="AQ73" s="427"/>
      <c r="AR73" s="426"/>
      <c r="AS73" s="428"/>
      <c r="AT73" s="427"/>
      <c r="AU73" s="427"/>
      <c r="AV73" s="426"/>
      <c r="AW73" s="428"/>
      <c r="AX73" s="427"/>
      <c r="AY73" s="427"/>
      <c r="AZ73" s="426"/>
      <c r="BA73" s="428"/>
      <c r="BB73" s="427"/>
      <c r="BC73" s="427"/>
      <c r="BD73" s="426"/>
      <c r="BE73" s="428"/>
      <c r="BF73" s="426"/>
      <c r="BG73" s="428"/>
      <c r="BH73" s="427"/>
      <c r="BI73" s="428"/>
      <c r="BJ73" s="1775" t="s">
        <v>67</v>
      </c>
    </row>
    <row r="74" spans="1:63" ht="3" customHeight="1">
      <c r="A74" s="1808"/>
      <c r="B74" s="1803"/>
      <c r="C74" s="1807"/>
      <c r="D74" s="1804"/>
      <c r="E74" s="1770"/>
      <c r="F74" s="426"/>
      <c r="G74" s="427"/>
      <c r="H74" s="426"/>
      <c r="I74" s="427"/>
      <c r="J74" s="426"/>
      <c r="K74" s="428"/>
      <c r="L74" s="427"/>
      <c r="M74" s="428"/>
      <c r="N74" s="427"/>
      <c r="O74" s="427"/>
      <c r="P74" s="426"/>
      <c r="Q74" s="427"/>
      <c r="R74" s="426"/>
      <c r="S74" s="428"/>
      <c r="T74" s="427"/>
      <c r="U74" s="428"/>
      <c r="V74" s="427"/>
      <c r="W74" s="427"/>
      <c r="X74" s="426"/>
      <c r="Y74" s="428"/>
      <c r="Z74" s="427"/>
      <c r="AA74" s="427"/>
      <c r="AB74" s="426"/>
      <c r="AC74" s="428"/>
      <c r="AD74" s="427"/>
      <c r="AE74" s="427"/>
      <c r="AF74" s="426"/>
      <c r="AG74" s="428"/>
      <c r="AH74" s="427"/>
      <c r="AI74" s="427"/>
      <c r="AJ74" s="426"/>
      <c r="AK74" s="428"/>
      <c r="AL74" s="427"/>
      <c r="AM74" s="427"/>
      <c r="AN74" s="426"/>
      <c r="AO74" s="428"/>
      <c r="AP74" s="427"/>
      <c r="AQ74" s="427"/>
      <c r="AR74" s="426"/>
      <c r="AS74" s="428"/>
      <c r="AT74" s="427"/>
      <c r="AU74" s="427"/>
      <c r="AV74" s="426"/>
      <c r="AW74" s="428"/>
      <c r="AX74" s="427"/>
      <c r="AY74" s="427"/>
      <c r="AZ74" s="426"/>
      <c r="BA74" s="428"/>
      <c r="BB74" s="427"/>
      <c r="BC74" s="427"/>
      <c r="BD74" s="426"/>
      <c r="BE74" s="428"/>
      <c r="BF74" s="426"/>
      <c r="BG74" s="428"/>
      <c r="BH74" s="427"/>
      <c r="BI74" s="428"/>
      <c r="BJ74" s="1776"/>
    </row>
    <row r="75" spans="1:63" ht="6" customHeight="1">
      <c r="A75" s="1808"/>
      <c r="B75" s="1806"/>
      <c r="C75" s="1807"/>
      <c r="D75" s="1805"/>
      <c r="E75" s="1771"/>
      <c r="F75" s="429"/>
      <c r="G75" s="430"/>
      <c r="H75" s="429"/>
      <c r="I75" s="430"/>
      <c r="J75" s="429"/>
      <c r="K75" s="431"/>
      <c r="L75" s="430"/>
      <c r="M75" s="431"/>
      <c r="N75" s="430"/>
      <c r="O75" s="430"/>
      <c r="P75" s="429"/>
      <c r="Q75" s="430"/>
      <c r="R75" s="429"/>
      <c r="S75" s="431"/>
      <c r="T75" s="430"/>
      <c r="U75" s="431"/>
      <c r="V75" s="430"/>
      <c r="W75" s="430"/>
      <c r="X75" s="429"/>
      <c r="Y75" s="431"/>
      <c r="Z75" s="430"/>
      <c r="AA75" s="430"/>
      <c r="AB75" s="429"/>
      <c r="AC75" s="431"/>
      <c r="AD75" s="430"/>
      <c r="AE75" s="430"/>
      <c r="AF75" s="429"/>
      <c r="AG75" s="431"/>
      <c r="AH75" s="430"/>
      <c r="AI75" s="430"/>
      <c r="AJ75" s="429"/>
      <c r="AK75" s="431"/>
      <c r="AL75" s="430"/>
      <c r="AM75" s="430"/>
      <c r="AN75" s="429"/>
      <c r="AO75" s="431"/>
      <c r="AP75" s="430"/>
      <c r="AQ75" s="430"/>
      <c r="AR75" s="429"/>
      <c r="AS75" s="431"/>
      <c r="AT75" s="430"/>
      <c r="AU75" s="430"/>
      <c r="AV75" s="429"/>
      <c r="AW75" s="431"/>
      <c r="AX75" s="430"/>
      <c r="AY75" s="430"/>
      <c r="AZ75" s="429"/>
      <c r="BA75" s="431"/>
      <c r="BB75" s="430"/>
      <c r="BC75" s="430"/>
      <c r="BD75" s="429"/>
      <c r="BE75" s="431"/>
      <c r="BF75" s="429"/>
      <c r="BG75" s="431"/>
      <c r="BH75" s="430"/>
      <c r="BI75" s="431"/>
      <c r="BJ75" s="1777"/>
    </row>
    <row r="76" spans="1:63" ht="14.1" customHeight="1">
      <c r="A76" s="1809"/>
      <c r="B76" s="1333" t="s">
        <v>856</v>
      </c>
      <c r="C76" s="1334"/>
      <c r="D76" s="1334"/>
      <c r="E76" s="1335"/>
      <c r="F76" s="578">
        <f>SUM(F13:F75)</f>
        <v>0</v>
      </c>
      <c r="G76" s="579">
        <f t="shared" ref="G76:BI76" si="34">SUM(G13:G75)</f>
        <v>0</v>
      </c>
      <c r="H76" s="578">
        <f t="shared" si="34"/>
        <v>0</v>
      </c>
      <c r="I76" s="579">
        <f t="shared" si="34"/>
        <v>0</v>
      </c>
      <c r="J76" s="578">
        <f t="shared" si="34"/>
        <v>0</v>
      </c>
      <c r="K76" s="580">
        <f t="shared" si="34"/>
        <v>0</v>
      </c>
      <c r="L76" s="579">
        <f t="shared" si="34"/>
        <v>0</v>
      </c>
      <c r="M76" s="580">
        <f t="shared" si="34"/>
        <v>0</v>
      </c>
      <c r="N76" s="579">
        <f t="shared" si="34"/>
        <v>0</v>
      </c>
      <c r="O76" s="579">
        <f t="shared" si="34"/>
        <v>0</v>
      </c>
      <c r="P76" s="578">
        <f t="shared" si="34"/>
        <v>0</v>
      </c>
      <c r="Q76" s="579">
        <f t="shared" si="34"/>
        <v>0</v>
      </c>
      <c r="R76" s="578">
        <f t="shared" si="34"/>
        <v>0</v>
      </c>
      <c r="S76" s="580">
        <f t="shared" si="34"/>
        <v>0</v>
      </c>
      <c r="T76" s="579">
        <f t="shared" si="34"/>
        <v>0</v>
      </c>
      <c r="U76" s="580">
        <f t="shared" si="34"/>
        <v>0</v>
      </c>
      <c r="V76" s="579">
        <f t="shared" si="34"/>
        <v>0</v>
      </c>
      <c r="W76" s="579">
        <f t="shared" si="34"/>
        <v>0</v>
      </c>
      <c r="X76" s="578">
        <f t="shared" si="34"/>
        <v>0</v>
      </c>
      <c r="Y76" s="579">
        <f t="shared" si="34"/>
        <v>0</v>
      </c>
      <c r="Z76" s="578">
        <f t="shared" si="34"/>
        <v>0</v>
      </c>
      <c r="AA76" s="580">
        <f t="shared" si="34"/>
        <v>0</v>
      </c>
      <c r="AB76" s="579">
        <f t="shared" si="34"/>
        <v>0</v>
      </c>
      <c r="AC76" s="580">
        <f t="shared" si="34"/>
        <v>0</v>
      </c>
      <c r="AD76" s="579">
        <f t="shared" si="34"/>
        <v>0</v>
      </c>
      <c r="AE76" s="579">
        <f t="shared" si="34"/>
        <v>0</v>
      </c>
      <c r="AF76" s="578">
        <f t="shared" si="34"/>
        <v>0</v>
      </c>
      <c r="AG76" s="580">
        <f t="shared" si="34"/>
        <v>0</v>
      </c>
      <c r="AH76" s="578">
        <f t="shared" si="34"/>
        <v>0</v>
      </c>
      <c r="AI76" s="580">
        <f t="shared" si="34"/>
        <v>0</v>
      </c>
      <c r="AJ76" s="579">
        <f t="shared" si="34"/>
        <v>0</v>
      </c>
      <c r="AK76" s="580">
        <f t="shared" si="34"/>
        <v>0</v>
      </c>
      <c r="AL76" s="578">
        <f t="shared" si="34"/>
        <v>0</v>
      </c>
      <c r="AM76" s="579">
        <f t="shared" si="34"/>
        <v>0</v>
      </c>
      <c r="AN76" s="578">
        <f t="shared" si="34"/>
        <v>0</v>
      </c>
      <c r="AO76" s="580">
        <f t="shared" si="34"/>
        <v>0</v>
      </c>
      <c r="AP76" s="578">
        <f t="shared" si="34"/>
        <v>0</v>
      </c>
      <c r="AQ76" s="580">
        <f t="shared" si="34"/>
        <v>0</v>
      </c>
      <c r="AR76" s="579">
        <f t="shared" si="34"/>
        <v>0</v>
      </c>
      <c r="AS76" s="580">
        <f t="shared" si="34"/>
        <v>0</v>
      </c>
      <c r="AT76" s="578">
        <f t="shared" si="34"/>
        <v>0</v>
      </c>
      <c r="AU76" s="579">
        <f t="shared" si="34"/>
        <v>0</v>
      </c>
      <c r="AV76" s="578">
        <f t="shared" si="34"/>
        <v>0</v>
      </c>
      <c r="AW76" s="580">
        <f t="shared" si="34"/>
        <v>0</v>
      </c>
      <c r="AX76" s="578">
        <f t="shared" si="34"/>
        <v>0</v>
      </c>
      <c r="AY76" s="580">
        <f t="shared" si="34"/>
        <v>0</v>
      </c>
      <c r="AZ76" s="579">
        <f t="shared" si="34"/>
        <v>0</v>
      </c>
      <c r="BA76" s="580">
        <f t="shared" si="34"/>
        <v>0</v>
      </c>
      <c r="BB76" s="578">
        <f t="shared" si="34"/>
        <v>0</v>
      </c>
      <c r="BC76" s="579">
        <f t="shared" si="34"/>
        <v>0</v>
      </c>
      <c r="BD76" s="578">
        <f t="shared" si="34"/>
        <v>0</v>
      </c>
      <c r="BE76" s="580">
        <f t="shared" si="34"/>
        <v>0</v>
      </c>
      <c r="BF76" s="578">
        <f t="shared" si="34"/>
        <v>0</v>
      </c>
      <c r="BG76" s="580">
        <f t="shared" si="34"/>
        <v>0</v>
      </c>
      <c r="BH76" s="579">
        <f t="shared" si="34"/>
        <v>0</v>
      </c>
      <c r="BI76" s="579">
        <f t="shared" si="34"/>
        <v>0</v>
      </c>
      <c r="BJ76" s="436"/>
    </row>
    <row r="77" spans="1:63" ht="12.75" customHeight="1">
      <c r="A77" s="1435" t="s">
        <v>857</v>
      </c>
      <c r="B77" s="1436"/>
      <c r="C77" s="1436"/>
      <c r="D77" s="1437"/>
      <c r="E77" s="563" t="s">
        <v>886</v>
      </c>
      <c r="F77" s="581" t="str">
        <f>IF(F11=0,"",IF(F76&gt;=F11,"適","否"))</f>
        <v/>
      </c>
      <c r="G77" s="582" t="str">
        <f>IF(F11=0,"",IF(G76&gt;=F11,"適","否"))</f>
        <v/>
      </c>
      <c r="H77" s="581" t="str">
        <f>IF(H11=0,"",IF(H76&gt;=H11,"適","否"))</f>
        <v/>
      </c>
      <c r="I77" s="582" t="str">
        <f>IF(H11=0,"",IF(I76&gt;=H11,"適","否"))</f>
        <v/>
      </c>
      <c r="J77" s="581" t="str">
        <f>IF(J11=0,"",IF(J76&gt;=J11,"適","否"))</f>
        <v/>
      </c>
      <c r="K77" s="583" t="str">
        <f>IF(J11=0,"",IF(K76&gt;=J11,"適","否"))</f>
        <v/>
      </c>
      <c r="L77" s="582" t="str">
        <f>IF(L11=0,"",IF(L76&gt;=L11,"適","否"))</f>
        <v/>
      </c>
      <c r="M77" s="583" t="str">
        <f>IF(L11=0,"",IF(M76&gt;=L11,"適","否"))</f>
        <v/>
      </c>
      <c r="N77" s="582" t="str">
        <f>IF(N11=0,"",IF(N76&gt;=N11,"適","否"))</f>
        <v/>
      </c>
      <c r="O77" s="582" t="str">
        <f>IF(N11=0,"",IF(O76&gt;=N11,"適","否"))</f>
        <v/>
      </c>
      <c r="P77" s="581" t="str">
        <f>IF(P11=0,"",IF(P76&gt;=P11,"適","否"))</f>
        <v/>
      </c>
      <c r="Q77" s="582" t="str">
        <f>IF(P11=0,"",IF(Q76&gt;=P11,"適","否"))</f>
        <v/>
      </c>
      <c r="R77" s="581" t="str">
        <f>IF(R11=0,"",IF(R76&gt;=R11,"適","否"))</f>
        <v/>
      </c>
      <c r="S77" s="583" t="str">
        <f>IF(R11=0,"",IF(S76&gt;=R11,"適","否"))</f>
        <v/>
      </c>
      <c r="T77" s="582" t="str">
        <f>IF(T11=0,"",IF(T76&gt;=T11,"適","否"))</f>
        <v/>
      </c>
      <c r="U77" s="583" t="str">
        <f>IF(T11=0,"",IF(U76&gt;=T11,"適","否"))</f>
        <v/>
      </c>
      <c r="V77" s="582" t="str">
        <f>IF(V11=0,"",IF(V76&gt;=V11,"適","否"))</f>
        <v/>
      </c>
      <c r="W77" s="582" t="str">
        <f>IF(V11=0,"",IF(W76&gt;=V11,"適","否"))</f>
        <v/>
      </c>
      <c r="X77" s="581" t="str">
        <f>IF(X11=0,"",IF(X76&gt;=X11,"適","否"))</f>
        <v/>
      </c>
      <c r="Y77" s="582" t="str">
        <f>IF(X11=0,"",IF(Y76&gt;=X11,"適","否"))</f>
        <v/>
      </c>
      <c r="Z77" s="581" t="str">
        <f>IF(Z11=0,"",IF(Z76&gt;=Z11,"適","否"))</f>
        <v/>
      </c>
      <c r="AA77" s="583" t="str">
        <f>IF(Z11=0,"",IF(AA76&gt;=Z11,"適","否"))</f>
        <v/>
      </c>
      <c r="AB77" s="582" t="str">
        <f>IF(AB11=0,"",IF(AB76&gt;=AB11,"適","否"))</f>
        <v/>
      </c>
      <c r="AC77" s="583" t="str">
        <f>IF(AB11=0,"",IF(AC76&gt;=AB11,"適","否"))</f>
        <v/>
      </c>
      <c r="AD77" s="582" t="str">
        <f>IF(AD11=0,"",IF(AD76&gt;=AD11,"適","否"))</f>
        <v/>
      </c>
      <c r="AE77" s="582" t="str">
        <f>IF(AD11=0,"",IF(AE76&gt;=AD11,"適","否"))</f>
        <v/>
      </c>
      <c r="AF77" s="581" t="str">
        <f>IF(AF11=0,"",IF(AF76&gt;=AF11,"適","否"))</f>
        <v/>
      </c>
      <c r="AG77" s="583" t="str">
        <f>IF(AF11=0,"",IF(AG76&gt;=AF11,"適","否"))</f>
        <v/>
      </c>
      <c r="AH77" s="581" t="str">
        <f>IF(AH11=0,"",IF(AH76&gt;=AH11,"適","否"))</f>
        <v/>
      </c>
      <c r="AI77" s="583" t="str">
        <f>IF(AH11=0,"",IF(AI76&gt;=AH11,"適","否"))</f>
        <v/>
      </c>
      <c r="AJ77" s="582" t="str">
        <f>IF(AJ11=0,"",IF(AJ76&gt;=AJ11,"適","否"))</f>
        <v/>
      </c>
      <c r="AK77" s="583" t="str">
        <f>IF(AJ11=0,"",IF(AK76&gt;=AJ11,"適","否"))</f>
        <v/>
      </c>
      <c r="AL77" s="581" t="str">
        <f>IF(AL11=0,"",IF(AL76&gt;=AL11,"適","否"))</f>
        <v/>
      </c>
      <c r="AM77" s="582" t="str">
        <f>IF(AL11=0,"",IF(AM76&gt;=AL11,"適","否"))</f>
        <v/>
      </c>
      <c r="AN77" s="581" t="str">
        <f>IF(AN11=0,"",IF(AN76&gt;=AN11,"適","否"))</f>
        <v/>
      </c>
      <c r="AO77" s="583" t="str">
        <f>IF(AN11=0,"",IF(AO76&gt;=AN11,"適","否"))</f>
        <v/>
      </c>
      <c r="AP77" s="581" t="str">
        <f>IF(AP11=0,"",IF(AP76&gt;=AP11,"適","否"))</f>
        <v/>
      </c>
      <c r="AQ77" s="583" t="str">
        <f>IF(AP11=0,"",IF(AQ76&gt;=AP11,"適","否"))</f>
        <v/>
      </c>
      <c r="AR77" s="582" t="str">
        <f>IF(AR11=0,"",IF(AR76&gt;=AR11,"適","否"))</f>
        <v/>
      </c>
      <c r="AS77" s="583" t="str">
        <f>IF(AR11=0,"",IF(AS76&gt;=AR11,"適","否"))</f>
        <v/>
      </c>
      <c r="AT77" s="581" t="str">
        <f>IF(AT11=0,"",IF(AT76&gt;=AT11,"適","否"))</f>
        <v/>
      </c>
      <c r="AU77" s="582" t="str">
        <f>IF(AT11=0,"",IF(AU76&gt;=AT11,"適","否"))</f>
        <v/>
      </c>
      <c r="AV77" s="581" t="str">
        <f>IF(AV11=0,"",IF(AV76&gt;=AV11,"適","否"))</f>
        <v/>
      </c>
      <c r="AW77" s="583" t="str">
        <f>IF(AV11=0,"",IF(AW76&gt;=AV11,"適","否"))</f>
        <v/>
      </c>
      <c r="AX77" s="581" t="str">
        <f>IF(AX11=0,"",IF(AX76&gt;=AX11,"適","否"))</f>
        <v/>
      </c>
      <c r="AY77" s="583" t="str">
        <f>IF(AX11=0,"",IF(AY76&gt;=AX11,"適","否"))</f>
        <v/>
      </c>
      <c r="AZ77" s="582" t="str">
        <f>IF(AZ11=0,"",IF(AZ76&gt;=AZ11,"適","否"))</f>
        <v/>
      </c>
      <c r="BA77" s="583" t="str">
        <f>IF(AZ11=0,"",IF(BA76&gt;=AZ11,"適","否"))</f>
        <v/>
      </c>
      <c r="BB77" s="581" t="str">
        <f>IF(BB11=0,"",IF(BB76&gt;=BB11,"適","否"))</f>
        <v/>
      </c>
      <c r="BC77" s="582" t="str">
        <f>IF(BB11=0,"",IF(BC76&gt;=BB11,"適","否"))</f>
        <v/>
      </c>
      <c r="BD77" s="581" t="str">
        <f>IF(BD11=0,"",IF(BD76&gt;=BD11,"適","否"))</f>
        <v/>
      </c>
      <c r="BE77" s="583" t="str">
        <f>IF(BD11=0,"",IF(BE76&gt;=BD11,"適","否"))</f>
        <v/>
      </c>
      <c r="BF77" s="581" t="str">
        <f>IF(BF11=0,"",IF(BF76&gt;=BF11,"適","否"))</f>
        <v/>
      </c>
      <c r="BG77" s="583" t="str">
        <f>IF(BF11=0,"",IF(BG76&gt;=BF11,"適","否"))</f>
        <v/>
      </c>
      <c r="BH77" s="582" t="str">
        <f>IF(BH11=0,"",IF(BH76&gt;=BH11,"適","否"))</f>
        <v/>
      </c>
      <c r="BI77" s="583" t="str">
        <f>IF(BH11=0,"",IF(BI76&gt;=BH11,"適","否"))</f>
        <v/>
      </c>
      <c r="BJ77" s="437"/>
    </row>
    <row r="78" spans="1:63" ht="12.75" customHeight="1">
      <c r="A78" s="1453"/>
      <c r="B78" s="1454"/>
      <c r="C78" s="1454"/>
      <c r="D78" s="1455"/>
      <c r="E78" s="564" t="s">
        <v>887</v>
      </c>
      <c r="F78" s="584" t="str">
        <f>IF(F12=0,"",IF(F76&gt;=F12,"適","否"))</f>
        <v/>
      </c>
      <c r="G78" s="585" t="str">
        <f>IF(F12=0,"",IF(G76&gt;=F12,"適","否"))</f>
        <v/>
      </c>
      <c r="H78" s="584" t="str">
        <f>IF(H12=0,"",IF(H76&gt;=H12,"適","否"))</f>
        <v/>
      </c>
      <c r="I78" s="585" t="str">
        <f>IF(H12=0,"",IF(I76&gt;=H12,"適","否"))</f>
        <v/>
      </c>
      <c r="J78" s="584" t="str">
        <f t="shared" ref="J78" si="35">IF(J12=0,"",IF(J76&gt;=J12,"適","否"))</f>
        <v/>
      </c>
      <c r="K78" s="585" t="str">
        <f t="shared" ref="K78" si="36">IF(J12=0,"",IF(K76&gt;=J12,"適","否"))</f>
        <v/>
      </c>
      <c r="L78" s="584" t="str">
        <f t="shared" ref="L78" si="37">IF(L12=0,"",IF(L76&gt;=L12,"適","否"))</f>
        <v/>
      </c>
      <c r="M78" s="585" t="str">
        <f t="shared" ref="M78" si="38">IF(L12=0,"",IF(M76&gt;=L12,"適","否"))</f>
        <v/>
      </c>
      <c r="N78" s="584" t="str">
        <f t="shared" ref="N78" si="39">IF(N12=0,"",IF(N76&gt;=N12,"適","否"))</f>
        <v/>
      </c>
      <c r="O78" s="585" t="str">
        <f t="shared" ref="O78" si="40">IF(N12=0,"",IF(O76&gt;=N12,"適","否"))</f>
        <v/>
      </c>
      <c r="P78" s="584" t="str">
        <f t="shared" ref="P78" si="41">IF(P12=0,"",IF(P76&gt;=P12,"適","否"))</f>
        <v/>
      </c>
      <c r="Q78" s="585" t="str">
        <f t="shared" ref="Q78" si="42">IF(P12=0,"",IF(Q76&gt;=P12,"適","否"))</f>
        <v/>
      </c>
      <c r="R78" s="584" t="str">
        <f t="shared" ref="R78" si="43">IF(R12=0,"",IF(R76&gt;=R12,"適","否"))</f>
        <v/>
      </c>
      <c r="S78" s="585" t="str">
        <f t="shared" ref="S78" si="44">IF(R12=0,"",IF(S76&gt;=R12,"適","否"))</f>
        <v/>
      </c>
      <c r="T78" s="584" t="str">
        <f t="shared" ref="T78" si="45">IF(T12=0,"",IF(T76&gt;=T12,"適","否"))</f>
        <v/>
      </c>
      <c r="U78" s="585" t="str">
        <f t="shared" ref="U78" si="46">IF(T12=0,"",IF(U76&gt;=T12,"適","否"))</f>
        <v/>
      </c>
      <c r="V78" s="584" t="str">
        <f t="shared" ref="V78" si="47">IF(V12=0,"",IF(V76&gt;=V12,"適","否"))</f>
        <v/>
      </c>
      <c r="W78" s="585" t="str">
        <f t="shared" ref="W78" si="48">IF(V12=0,"",IF(W76&gt;=V12,"適","否"))</f>
        <v/>
      </c>
      <c r="X78" s="584" t="str">
        <f t="shared" ref="X78" si="49">IF(X12=0,"",IF(X76&gt;=X12,"適","否"))</f>
        <v/>
      </c>
      <c r="Y78" s="585" t="str">
        <f t="shared" ref="Y78" si="50">IF(X12=0,"",IF(Y76&gt;=X12,"適","否"))</f>
        <v/>
      </c>
      <c r="Z78" s="584" t="str">
        <f t="shared" ref="Z78" si="51">IF(Z12=0,"",IF(Z76&gt;=Z12,"適","否"))</f>
        <v/>
      </c>
      <c r="AA78" s="585" t="str">
        <f t="shared" ref="AA78" si="52">IF(Z12=0,"",IF(AA76&gt;=Z12,"適","否"))</f>
        <v/>
      </c>
      <c r="AB78" s="584" t="str">
        <f t="shared" ref="AB78" si="53">IF(AB12=0,"",IF(AB76&gt;=AB12,"適","否"))</f>
        <v/>
      </c>
      <c r="AC78" s="585" t="str">
        <f t="shared" ref="AC78" si="54">IF(AB12=0,"",IF(AC76&gt;=AB12,"適","否"))</f>
        <v/>
      </c>
      <c r="AD78" s="584" t="str">
        <f t="shared" ref="AD78" si="55">IF(AD12=0,"",IF(AD76&gt;=AD12,"適","否"))</f>
        <v/>
      </c>
      <c r="AE78" s="585" t="str">
        <f t="shared" ref="AE78" si="56">IF(AD12=0,"",IF(AE76&gt;=AD12,"適","否"))</f>
        <v/>
      </c>
      <c r="AF78" s="584" t="str">
        <f t="shared" ref="AF78" si="57">IF(AF12=0,"",IF(AF76&gt;=AF12,"適","否"))</f>
        <v/>
      </c>
      <c r="AG78" s="585" t="str">
        <f t="shared" ref="AG78" si="58">IF(AF12=0,"",IF(AG76&gt;=AF12,"適","否"))</f>
        <v/>
      </c>
      <c r="AH78" s="584" t="str">
        <f t="shared" ref="AH78" si="59">IF(AH12=0,"",IF(AH76&gt;=AH12,"適","否"))</f>
        <v/>
      </c>
      <c r="AI78" s="585" t="str">
        <f t="shared" ref="AI78" si="60">IF(AH12=0,"",IF(AI76&gt;=AH12,"適","否"))</f>
        <v/>
      </c>
      <c r="AJ78" s="584" t="str">
        <f t="shared" ref="AJ78" si="61">IF(AJ12=0,"",IF(AJ76&gt;=AJ12,"適","否"))</f>
        <v/>
      </c>
      <c r="AK78" s="585" t="str">
        <f t="shared" ref="AK78" si="62">IF(AJ12=0,"",IF(AK76&gt;=AJ12,"適","否"))</f>
        <v/>
      </c>
      <c r="AL78" s="584" t="str">
        <f t="shared" ref="AL78" si="63">IF(AL12=0,"",IF(AL76&gt;=AL12,"適","否"))</f>
        <v/>
      </c>
      <c r="AM78" s="585" t="str">
        <f t="shared" ref="AM78" si="64">IF(AL12=0,"",IF(AM76&gt;=AL12,"適","否"))</f>
        <v/>
      </c>
      <c r="AN78" s="584" t="str">
        <f t="shared" ref="AN78" si="65">IF(AN12=0,"",IF(AN76&gt;=AN12,"適","否"))</f>
        <v/>
      </c>
      <c r="AO78" s="585" t="str">
        <f t="shared" ref="AO78" si="66">IF(AN12=0,"",IF(AO76&gt;=AN12,"適","否"))</f>
        <v/>
      </c>
      <c r="AP78" s="584" t="str">
        <f t="shared" ref="AP78" si="67">IF(AP12=0,"",IF(AP76&gt;=AP12,"適","否"))</f>
        <v/>
      </c>
      <c r="AQ78" s="585" t="str">
        <f t="shared" ref="AQ78" si="68">IF(AP12=0,"",IF(AQ76&gt;=AP12,"適","否"))</f>
        <v/>
      </c>
      <c r="AR78" s="584" t="str">
        <f t="shared" ref="AR78" si="69">IF(AR12=0,"",IF(AR76&gt;=AR12,"適","否"))</f>
        <v/>
      </c>
      <c r="AS78" s="585" t="str">
        <f t="shared" ref="AS78" si="70">IF(AR12=0,"",IF(AS76&gt;=AR12,"適","否"))</f>
        <v/>
      </c>
      <c r="AT78" s="584" t="str">
        <f t="shared" ref="AT78" si="71">IF(AT12=0,"",IF(AT76&gt;=AT12,"適","否"))</f>
        <v/>
      </c>
      <c r="AU78" s="585" t="str">
        <f t="shared" ref="AU78" si="72">IF(AT12=0,"",IF(AU76&gt;=AT12,"適","否"))</f>
        <v/>
      </c>
      <c r="AV78" s="584" t="str">
        <f t="shared" ref="AV78" si="73">IF(AV12=0,"",IF(AV76&gt;=AV12,"適","否"))</f>
        <v/>
      </c>
      <c r="AW78" s="585" t="str">
        <f t="shared" ref="AW78" si="74">IF(AV12=0,"",IF(AW76&gt;=AV12,"適","否"))</f>
        <v/>
      </c>
      <c r="AX78" s="584" t="str">
        <f t="shared" ref="AX78" si="75">IF(AX12=0,"",IF(AX76&gt;=AX12,"適","否"))</f>
        <v/>
      </c>
      <c r="AY78" s="585" t="str">
        <f t="shared" ref="AY78" si="76">IF(AX12=0,"",IF(AY76&gt;=AX12,"適","否"))</f>
        <v/>
      </c>
      <c r="AZ78" s="584" t="str">
        <f t="shared" ref="AZ78:BH78" si="77">IF(AZ12=0,"",IF(AZ76&gt;=AZ12,"適","否"))</f>
        <v/>
      </c>
      <c r="BA78" s="585" t="str">
        <f t="shared" ref="BA78:BI78" si="78">IF(AZ12=0,"",IF(BA76&gt;=AZ12,"適","否"))</f>
        <v/>
      </c>
      <c r="BB78" s="584" t="str">
        <f t="shared" si="77"/>
        <v/>
      </c>
      <c r="BC78" s="585" t="str">
        <f t="shared" si="78"/>
        <v/>
      </c>
      <c r="BD78" s="584" t="str">
        <f t="shared" si="77"/>
        <v/>
      </c>
      <c r="BE78" s="585" t="str">
        <f t="shared" si="78"/>
        <v/>
      </c>
      <c r="BF78" s="584" t="str">
        <f t="shared" si="77"/>
        <v/>
      </c>
      <c r="BG78" s="585" t="str">
        <f t="shared" si="78"/>
        <v/>
      </c>
      <c r="BH78" s="584" t="str">
        <f t="shared" si="77"/>
        <v/>
      </c>
      <c r="BI78" s="585" t="str">
        <f t="shared" si="78"/>
        <v/>
      </c>
      <c r="BJ78" s="586" t="s">
        <v>888</v>
      </c>
    </row>
    <row r="79" spans="1:63" s="442" customFormat="1" ht="13.5" customHeight="1">
      <c r="A79" s="441" t="s">
        <v>858</v>
      </c>
      <c r="B79" s="442" t="s">
        <v>859</v>
      </c>
    </row>
    <row r="80" spans="1:63" s="442" customFormat="1" ht="13.5" customHeight="1">
      <c r="A80" s="442">
        <v>2</v>
      </c>
      <c r="B80" s="725" t="s">
        <v>1344</v>
      </c>
    </row>
    <row r="81" spans="1:2" ht="13.5" customHeight="1">
      <c r="A81" s="420" t="s">
        <v>1283</v>
      </c>
      <c r="B81" s="396" t="s">
        <v>1284</v>
      </c>
    </row>
    <row r="82" spans="1:2" ht="13.5" customHeight="1">
      <c r="B82" s="396" t="s">
        <v>1285</v>
      </c>
    </row>
    <row r="83" spans="1:2" ht="13.5" customHeight="1">
      <c r="B83" s="396" t="s">
        <v>1286</v>
      </c>
    </row>
    <row r="84" spans="1:2" ht="13.5" customHeight="1">
      <c r="B84" s="396" t="s">
        <v>1287</v>
      </c>
    </row>
    <row r="85" spans="1:2" ht="13.5" customHeight="1">
      <c r="B85" s="396" t="s">
        <v>1288</v>
      </c>
    </row>
  </sheetData>
  <mergeCells count="398">
    <mergeCell ref="B73:B75"/>
    <mergeCell ref="C73:C75"/>
    <mergeCell ref="D73:D75"/>
    <mergeCell ref="B67:B69"/>
    <mergeCell ref="C67:C69"/>
    <mergeCell ref="D67:D69"/>
    <mergeCell ref="B76:E76"/>
    <mergeCell ref="A77:D78"/>
    <mergeCell ref="B70:B72"/>
    <mergeCell ref="C70:C72"/>
    <mergeCell ref="D70:D72"/>
    <mergeCell ref="A13:A76"/>
    <mergeCell ref="B13:C15"/>
    <mergeCell ref="D13:D15"/>
    <mergeCell ref="B19:B21"/>
    <mergeCell ref="C19:C21"/>
    <mergeCell ref="D19:D21"/>
    <mergeCell ref="B25:B27"/>
    <mergeCell ref="B58:B60"/>
    <mergeCell ref="C58:C60"/>
    <mergeCell ref="D58:D60"/>
    <mergeCell ref="B49:B51"/>
    <mergeCell ref="C49:C51"/>
    <mergeCell ref="D49:D51"/>
    <mergeCell ref="B61:B63"/>
    <mergeCell ref="C61:C63"/>
    <mergeCell ref="D61:D63"/>
    <mergeCell ref="BJ61:BJ63"/>
    <mergeCell ref="B64:B66"/>
    <mergeCell ref="C64:C66"/>
    <mergeCell ref="D64:D66"/>
    <mergeCell ref="BJ64:BJ66"/>
    <mergeCell ref="E61:E63"/>
    <mergeCell ref="B52:B54"/>
    <mergeCell ref="C52:C54"/>
    <mergeCell ref="D52:D54"/>
    <mergeCell ref="BJ52:BJ54"/>
    <mergeCell ref="B55:B57"/>
    <mergeCell ref="C55:C57"/>
    <mergeCell ref="D55:D57"/>
    <mergeCell ref="BJ55:BJ57"/>
    <mergeCell ref="BJ58:BJ60"/>
    <mergeCell ref="B40:B42"/>
    <mergeCell ref="C40:C42"/>
    <mergeCell ref="D40:D42"/>
    <mergeCell ref="BJ40:BJ42"/>
    <mergeCell ref="B43:B45"/>
    <mergeCell ref="C43:C45"/>
    <mergeCell ref="D43:D45"/>
    <mergeCell ref="BJ43:BJ45"/>
    <mergeCell ref="B46:B48"/>
    <mergeCell ref="C46:C48"/>
    <mergeCell ref="D46:D48"/>
    <mergeCell ref="BJ46:BJ48"/>
    <mergeCell ref="E46:E48"/>
    <mergeCell ref="B34:B36"/>
    <mergeCell ref="C34:C36"/>
    <mergeCell ref="D34:D36"/>
    <mergeCell ref="BJ34:BJ36"/>
    <mergeCell ref="E31:E33"/>
    <mergeCell ref="B37:B39"/>
    <mergeCell ref="C37:C39"/>
    <mergeCell ref="D37:D39"/>
    <mergeCell ref="BJ37:BJ39"/>
    <mergeCell ref="B22:B24"/>
    <mergeCell ref="C22:C24"/>
    <mergeCell ref="D22:D24"/>
    <mergeCell ref="BJ22:BJ24"/>
    <mergeCell ref="B16:B18"/>
    <mergeCell ref="C16:C18"/>
    <mergeCell ref="D16:D18"/>
    <mergeCell ref="BJ16:BJ18"/>
    <mergeCell ref="B31:B33"/>
    <mergeCell ref="C31:C33"/>
    <mergeCell ref="D31:D33"/>
    <mergeCell ref="BJ31:BJ33"/>
    <mergeCell ref="BJ13:BJ15"/>
    <mergeCell ref="E16:E18"/>
    <mergeCell ref="C25:C27"/>
    <mergeCell ref="D25:D27"/>
    <mergeCell ref="BJ25:BJ27"/>
    <mergeCell ref="B28:B30"/>
    <mergeCell ref="C28:C30"/>
    <mergeCell ref="D28:D30"/>
    <mergeCell ref="BF4:BG4"/>
    <mergeCell ref="V10:W10"/>
    <mergeCell ref="X10:Y10"/>
    <mergeCell ref="Z10:AA10"/>
    <mergeCell ref="AB10:AC10"/>
    <mergeCell ref="AD10:AE10"/>
    <mergeCell ref="AF10:AG10"/>
    <mergeCell ref="AH10:AI10"/>
    <mergeCell ref="AJ10:AK10"/>
    <mergeCell ref="AL10:AM10"/>
    <mergeCell ref="AN10:AO10"/>
    <mergeCell ref="AP10:AQ10"/>
    <mergeCell ref="AR10:AS10"/>
    <mergeCell ref="BH4:BI4"/>
    <mergeCell ref="AD5:AE5"/>
    <mergeCell ref="AF5:AG5"/>
    <mergeCell ref="AH3:AK3"/>
    <mergeCell ref="AL3:AO3"/>
    <mergeCell ref="AP3:AS3"/>
    <mergeCell ref="AT3:AW3"/>
    <mergeCell ref="AX3:BA3"/>
    <mergeCell ref="BB3:BE3"/>
    <mergeCell ref="A4:A10"/>
    <mergeCell ref="B4:B9"/>
    <mergeCell ref="AX4:AY4"/>
    <mergeCell ref="AZ4:BA4"/>
    <mergeCell ref="BB4:BC4"/>
    <mergeCell ref="BD4:BE4"/>
    <mergeCell ref="F5:G5"/>
    <mergeCell ref="H5:I5"/>
    <mergeCell ref="J5:K5"/>
    <mergeCell ref="L5:M5"/>
    <mergeCell ref="N5:O5"/>
    <mergeCell ref="P5:Q5"/>
    <mergeCell ref="R5:S5"/>
    <mergeCell ref="T5:U5"/>
    <mergeCell ref="V5:W5"/>
    <mergeCell ref="X5:Y5"/>
    <mergeCell ref="Z5:AA5"/>
    <mergeCell ref="AB5:AC5"/>
    <mergeCell ref="A1:H1"/>
    <mergeCell ref="A3:E3"/>
    <mergeCell ref="F3:I3"/>
    <mergeCell ref="J3:M3"/>
    <mergeCell ref="N3:Q3"/>
    <mergeCell ref="R3:U3"/>
    <mergeCell ref="V3:Y3"/>
    <mergeCell ref="Z3:AC3"/>
    <mergeCell ref="AD3:AG3"/>
    <mergeCell ref="BF3:BI3"/>
    <mergeCell ref="BJ3:BJ11"/>
    <mergeCell ref="F4:G4"/>
    <mergeCell ref="H4:I4"/>
    <mergeCell ref="J4:K4"/>
    <mergeCell ref="L4:M4"/>
    <mergeCell ref="N4:O4"/>
    <mergeCell ref="P4:Q4"/>
    <mergeCell ref="R4:S4"/>
    <mergeCell ref="T4:U4"/>
    <mergeCell ref="V4:W4"/>
    <mergeCell ref="X4:Y4"/>
    <mergeCell ref="Z4:AA4"/>
    <mergeCell ref="AB4:AC4"/>
    <mergeCell ref="AD4:AE4"/>
    <mergeCell ref="AF4:AG4"/>
    <mergeCell ref="AH4:AI4"/>
    <mergeCell ref="AJ4:AK4"/>
    <mergeCell ref="AL4:AM4"/>
    <mergeCell ref="AN4:AO4"/>
    <mergeCell ref="AP4:AQ4"/>
    <mergeCell ref="AR4:AS4"/>
    <mergeCell ref="AT4:AU4"/>
    <mergeCell ref="AV4:AW4"/>
    <mergeCell ref="AH5:AI5"/>
    <mergeCell ref="AJ5:AK5"/>
    <mergeCell ref="AL5:AM5"/>
    <mergeCell ref="AN5:AO5"/>
    <mergeCell ref="AP5:AQ5"/>
    <mergeCell ref="AR5:AS5"/>
    <mergeCell ref="AT5:AU5"/>
    <mergeCell ref="AV5:AW5"/>
    <mergeCell ref="AX5:AY5"/>
    <mergeCell ref="AZ5:BA5"/>
    <mergeCell ref="BB5:BC5"/>
    <mergeCell ref="BD5:BE5"/>
    <mergeCell ref="BF5:BG5"/>
    <mergeCell ref="BH5:BI5"/>
    <mergeCell ref="F6:G6"/>
    <mergeCell ref="H6:I6"/>
    <mergeCell ref="J6:K6"/>
    <mergeCell ref="L6:M6"/>
    <mergeCell ref="N6:O6"/>
    <mergeCell ref="P6:Q6"/>
    <mergeCell ref="R6:S6"/>
    <mergeCell ref="T6:U6"/>
    <mergeCell ref="V6:W6"/>
    <mergeCell ref="X6:Y6"/>
    <mergeCell ref="Z6:AA6"/>
    <mergeCell ref="AB6:AC6"/>
    <mergeCell ref="AD6:AE6"/>
    <mergeCell ref="AF6:AG6"/>
    <mergeCell ref="AH6:AI6"/>
    <mergeCell ref="AJ6:AK6"/>
    <mergeCell ref="AL6:AM6"/>
    <mergeCell ref="AN6:AO6"/>
    <mergeCell ref="AP6:AQ6"/>
    <mergeCell ref="AR6:AS6"/>
    <mergeCell ref="AT6:AU6"/>
    <mergeCell ref="AV6:AW6"/>
    <mergeCell ref="AX6:AY6"/>
    <mergeCell ref="AZ6:BA6"/>
    <mergeCell ref="BB6:BC6"/>
    <mergeCell ref="BD6:BE6"/>
    <mergeCell ref="BF6:BG6"/>
    <mergeCell ref="BH6:BI6"/>
    <mergeCell ref="F7:G7"/>
    <mergeCell ref="H7:I7"/>
    <mergeCell ref="J7:K7"/>
    <mergeCell ref="L7:M7"/>
    <mergeCell ref="N7:O7"/>
    <mergeCell ref="P7:Q7"/>
    <mergeCell ref="R7:S7"/>
    <mergeCell ref="T7:U7"/>
    <mergeCell ref="V7:W7"/>
    <mergeCell ref="X7:Y7"/>
    <mergeCell ref="Z7:AA7"/>
    <mergeCell ref="AB7:AC7"/>
    <mergeCell ref="AD7:AE7"/>
    <mergeCell ref="AF7:AG7"/>
    <mergeCell ref="AH7:AI7"/>
    <mergeCell ref="AJ7:AK7"/>
    <mergeCell ref="AL7:AM7"/>
    <mergeCell ref="AN7:AO7"/>
    <mergeCell ref="AP7:AQ7"/>
    <mergeCell ref="AR7:AS7"/>
    <mergeCell ref="AT7:AU7"/>
    <mergeCell ref="AV7:AW7"/>
    <mergeCell ref="AX7:AY7"/>
    <mergeCell ref="AZ7:BA7"/>
    <mergeCell ref="BB7:BC7"/>
    <mergeCell ref="BD7:BE7"/>
    <mergeCell ref="BF7:BG7"/>
    <mergeCell ref="BH7:BI7"/>
    <mergeCell ref="F8:G8"/>
    <mergeCell ref="H8:I8"/>
    <mergeCell ref="J8:K8"/>
    <mergeCell ref="L8:M8"/>
    <mergeCell ref="N8:O8"/>
    <mergeCell ref="P8:Q8"/>
    <mergeCell ref="R8:S8"/>
    <mergeCell ref="T8:U8"/>
    <mergeCell ref="V8:W8"/>
    <mergeCell ref="X8:Y8"/>
    <mergeCell ref="Z8:AA8"/>
    <mergeCell ref="AB8:AC8"/>
    <mergeCell ref="AD8:AE8"/>
    <mergeCell ref="AF8:AG8"/>
    <mergeCell ref="AH8:AI8"/>
    <mergeCell ref="AJ8:AK8"/>
    <mergeCell ref="AL8:AM8"/>
    <mergeCell ref="AN8:AO8"/>
    <mergeCell ref="AP8:AQ8"/>
    <mergeCell ref="AR8:AS8"/>
    <mergeCell ref="AT8:AU8"/>
    <mergeCell ref="AV8:AW8"/>
    <mergeCell ref="AX8:AY8"/>
    <mergeCell ref="AZ8:BA8"/>
    <mergeCell ref="BB8:BC8"/>
    <mergeCell ref="BD8:BE8"/>
    <mergeCell ref="BF8:BG8"/>
    <mergeCell ref="BH8:BI8"/>
    <mergeCell ref="F9:G9"/>
    <mergeCell ref="H9:I9"/>
    <mergeCell ref="J9:K9"/>
    <mergeCell ref="L9:M9"/>
    <mergeCell ref="N9:O9"/>
    <mergeCell ref="P9:Q9"/>
    <mergeCell ref="R9:S9"/>
    <mergeCell ref="T9:U9"/>
    <mergeCell ref="V9:W9"/>
    <mergeCell ref="X9:Y9"/>
    <mergeCell ref="Z9:AA9"/>
    <mergeCell ref="AB9:AC9"/>
    <mergeCell ref="AD9:AE9"/>
    <mergeCell ref="AF9:AG9"/>
    <mergeCell ref="AH9:AI9"/>
    <mergeCell ref="AJ9:AK9"/>
    <mergeCell ref="AL9:AM9"/>
    <mergeCell ref="AN9:AO9"/>
    <mergeCell ref="AP9:AQ9"/>
    <mergeCell ref="AR9:AS9"/>
    <mergeCell ref="AT9:AU9"/>
    <mergeCell ref="AV9:AW9"/>
    <mergeCell ref="AX9:AY9"/>
    <mergeCell ref="AZ9:BA9"/>
    <mergeCell ref="BB9:BC9"/>
    <mergeCell ref="BD9:BE9"/>
    <mergeCell ref="BF9:BG9"/>
    <mergeCell ref="BH9:BI9"/>
    <mergeCell ref="B10:E10"/>
    <mergeCell ref="F10:G10"/>
    <mergeCell ref="H10:I10"/>
    <mergeCell ref="J10:K10"/>
    <mergeCell ref="L10:M10"/>
    <mergeCell ref="N10:O10"/>
    <mergeCell ref="P10:Q10"/>
    <mergeCell ref="R10:S10"/>
    <mergeCell ref="T10:U10"/>
    <mergeCell ref="AT10:AU10"/>
    <mergeCell ref="AV10:AW10"/>
    <mergeCell ref="AX10:AY10"/>
    <mergeCell ref="AZ10:BA10"/>
    <mergeCell ref="BB10:BC10"/>
    <mergeCell ref="BD10:BE10"/>
    <mergeCell ref="BF10:BG10"/>
    <mergeCell ref="BH10:BI10"/>
    <mergeCell ref="A11:D12"/>
    <mergeCell ref="F11:G11"/>
    <mergeCell ref="H11:I11"/>
    <mergeCell ref="J11:K11"/>
    <mergeCell ref="L11:M11"/>
    <mergeCell ref="N11:O11"/>
    <mergeCell ref="P11:Q11"/>
    <mergeCell ref="R11:S11"/>
    <mergeCell ref="T11:U11"/>
    <mergeCell ref="V11:W11"/>
    <mergeCell ref="X11:Y11"/>
    <mergeCell ref="Z11:AA11"/>
    <mergeCell ref="AB11:AC11"/>
    <mergeCell ref="AD11:AE11"/>
    <mergeCell ref="AF11:AG11"/>
    <mergeCell ref="AH11:AI11"/>
    <mergeCell ref="AJ11:AK11"/>
    <mergeCell ref="AL11:AM11"/>
    <mergeCell ref="AN11:AO11"/>
    <mergeCell ref="AP11:AQ11"/>
    <mergeCell ref="AR11:AS11"/>
    <mergeCell ref="AT11:AU11"/>
    <mergeCell ref="AV11:AW11"/>
    <mergeCell ref="AX11:AY11"/>
    <mergeCell ref="AZ11:BA11"/>
    <mergeCell ref="BB11:BC11"/>
    <mergeCell ref="BD11:BE11"/>
    <mergeCell ref="BF11:BG11"/>
    <mergeCell ref="BH11:BI11"/>
    <mergeCell ref="F12:G12"/>
    <mergeCell ref="H12:I12"/>
    <mergeCell ref="J12:K12"/>
    <mergeCell ref="L12:M12"/>
    <mergeCell ref="N12:O12"/>
    <mergeCell ref="P12:Q12"/>
    <mergeCell ref="R12:S12"/>
    <mergeCell ref="T12:U12"/>
    <mergeCell ref="V12:W12"/>
    <mergeCell ref="X12:Y12"/>
    <mergeCell ref="Z12:AA12"/>
    <mergeCell ref="AB12:AC12"/>
    <mergeCell ref="AD12:AE12"/>
    <mergeCell ref="AF12:AG12"/>
    <mergeCell ref="AH12:AI12"/>
    <mergeCell ref="AJ12:AK12"/>
    <mergeCell ref="AL12:AM12"/>
    <mergeCell ref="AN12:AO12"/>
    <mergeCell ref="AP12:AQ12"/>
    <mergeCell ref="AR12:AS12"/>
    <mergeCell ref="AT12:AU12"/>
    <mergeCell ref="AV12:AW12"/>
    <mergeCell ref="AX12:AY12"/>
    <mergeCell ref="AZ12:BA12"/>
    <mergeCell ref="BB12:BC12"/>
    <mergeCell ref="BD12:BE12"/>
    <mergeCell ref="BF12:BG12"/>
    <mergeCell ref="BH12:BI12"/>
    <mergeCell ref="E13:E15"/>
    <mergeCell ref="BK16:BK18"/>
    <mergeCell ref="E19:E21"/>
    <mergeCell ref="BK19:BK21"/>
    <mergeCell ref="E22:E24"/>
    <mergeCell ref="BK22:BK24"/>
    <mergeCell ref="E25:E27"/>
    <mergeCell ref="BK25:BK27"/>
    <mergeCell ref="E28:E30"/>
    <mergeCell ref="BK28:BK30"/>
    <mergeCell ref="BJ28:BJ30"/>
    <mergeCell ref="BJ19:BJ21"/>
    <mergeCell ref="BK31:BK33"/>
    <mergeCell ref="E34:E36"/>
    <mergeCell ref="BK34:BK36"/>
    <mergeCell ref="E37:E39"/>
    <mergeCell ref="BK37:BK39"/>
    <mergeCell ref="E40:E42"/>
    <mergeCell ref="BK40:BK42"/>
    <mergeCell ref="E43:E45"/>
    <mergeCell ref="BK43:BK45"/>
    <mergeCell ref="BK46:BK48"/>
    <mergeCell ref="E49:E51"/>
    <mergeCell ref="BK49:BK51"/>
    <mergeCell ref="E52:E54"/>
    <mergeCell ref="BK52:BK54"/>
    <mergeCell ref="E55:E57"/>
    <mergeCell ref="BK55:BK57"/>
    <mergeCell ref="E58:E60"/>
    <mergeCell ref="BK58:BK60"/>
    <mergeCell ref="BJ49:BJ51"/>
    <mergeCell ref="BK61:BK63"/>
    <mergeCell ref="E64:E66"/>
    <mergeCell ref="BK64:BK66"/>
    <mergeCell ref="E67:E69"/>
    <mergeCell ref="BK67:BK69"/>
    <mergeCell ref="E70:E72"/>
    <mergeCell ref="BJ70:BJ72"/>
    <mergeCell ref="E73:E75"/>
    <mergeCell ref="BJ73:BJ75"/>
    <mergeCell ref="BJ67:BJ69"/>
  </mergeCells>
  <phoneticPr fontId="2"/>
  <conditionalFormatting sqref="F44:K44 BD44:BI44">
    <cfRule type="cellIs" dxfId="120" priority="17" stopIfTrue="1" operator="equal">
      <formula>1</formula>
    </cfRule>
  </conditionalFormatting>
  <conditionalFormatting sqref="F17:I17 AP17:BI17">
    <cfRule type="cellIs" dxfId="119" priority="7" stopIfTrue="1" operator="equal">
      <formula>1</formula>
    </cfRule>
  </conditionalFormatting>
  <conditionalFormatting sqref="F20:G20 AR20:BI20">
    <cfRule type="cellIs" dxfId="118" priority="21" stopIfTrue="1" operator="equal">
      <formula>1</formula>
    </cfRule>
  </conditionalFormatting>
  <conditionalFormatting sqref="F23:I23 AR23:BI23">
    <cfRule type="cellIs" dxfId="117" priority="20" stopIfTrue="1" operator="equal">
      <formula>1</formula>
    </cfRule>
  </conditionalFormatting>
  <conditionalFormatting sqref="F26:K26 BD26:BI26">
    <cfRule type="cellIs" dxfId="116" priority="19" stopIfTrue="1" operator="equal">
      <formula>1</formula>
    </cfRule>
  </conditionalFormatting>
  <conditionalFormatting sqref="F29:K29 BD29:BI29">
    <cfRule type="cellIs" dxfId="115" priority="11" stopIfTrue="1" operator="equal">
      <formula>1</formula>
    </cfRule>
  </conditionalFormatting>
  <conditionalFormatting sqref="F32:K32 BD32:BI32">
    <cfRule type="cellIs" dxfId="114" priority="10" stopIfTrue="1" operator="equal">
      <formula>1</formula>
    </cfRule>
  </conditionalFormatting>
  <conditionalFormatting sqref="F35:K35 BD35:BI35">
    <cfRule type="cellIs" dxfId="113" priority="18" stopIfTrue="1" operator="equal">
      <formula>1</formula>
    </cfRule>
  </conditionalFormatting>
  <conditionalFormatting sqref="F38:K38 BD38:BI38">
    <cfRule type="cellIs" dxfId="112" priority="9" stopIfTrue="1" operator="equal">
      <formula>1</formula>
    </cfRule>
  </conditionalFormatting>
  <conditionalFormatting sqref="F41:K41 BD41:BI41">
    <cfRule type="cellIs" dxfId="111" priority="6" stopIfTrue="1" operator="equal">
      <formula>1</formula>
    </cfRule>
  </conditionalFormatting>
  <conditionalFormatting sqref="F47:K47 BD47:BI47">
    <cfRule type="cellIs" dxfId="110" priority="16" stopIfTrue="1" operator="equal">
      <formula>1</formula>
    </cfRule>
  </conditionalFormatting>
  <conditionalFormatting sqref="F50:K50 BD50:BI50">
    <cfRule type="cellIs" dxfId="109" priority="8" stopIfTrue="1" operator="equal">
      <formula>1</formula>
    </cfRule>
  </conditionalFormatting>
  <conditionalFormatting sqref="F53:BI53">
    <cfRule type="cellIs" dxfId="108" priority="15" stopIfTrue="1" operator="equal">
      <formula>1</formula>
    </cfRule>
  </conditionalFormatting>
  <conditionalFormatting sqref="F56:BI56">
    <cfRule type="cellIs" dxfId="107" priority="14" stopIfTrue="1" operator="equal">
      <formula>1</formula>
    </cfRule>
  </conditionalFormatting>
  <conditionalFormatting sqref="F59:BI59">
    <cfRule type="cellIs" dxfId="106" priority="13" stopIfTrue="1" operator="equal">
      <formula>1</formula>
    </cfRule>
  </conditionalFormatting>
  <conditionalFormatting sqref="F62:BI62">
    <cfRule type="cellIs" dxfId="105" priority="12" stopIfTrue="1" operator="equal">
      <formula>1</formula>
    </cfRule>
  </conditionalFormatting>
  <conditionalFormatting sqref="F65:BI65">
    <cfRule type="cellIs" dxfId="104" priority="22" stopIfTrue="1" operator="equal">
      <formula>1</formula>
    </cfRule>
  </conditionalFormatting>
  <conditionalFormatting sqref="F68:BI68">
    <cfRule type="cellIs" dxfId="103" priority="23" stopIfTrue="1" operator="equal">
      <formula>1</formula>
    </cfRule>
  </conditionalFormatting>
  <conditionalFormatting sqref="F71:BI71">
    <cfRule type="cellIs" dxfId="102" priority="24" stopIfTrue="1" operator="equal">
      <formula>1</formula>
    </cfRule>
  </conditionalFormatting>
  <conditionalFormatting sqref="F74:BI74">
    <cfRule type="cellIs" dxfId="101" priority="25" stopIfTrue="1" operator="equal">
      <formula>1</formula>
    </cfRule>
  </conditionalFormatting>
  <conditionalFormatting sqref="AF53:BC53">
    <cfRule type="cellIs" dxfId="100" priority="5" operator="equal">
      <formula>1</formula>
    </cfRule>
  </conditionalFormatting>
  <conditionalFormatting sqref="J17:AO17">
    <cfRule type="cellIs" dxfId="99" priority="4" stopIfTrue="1" operator="equal">
      <formula>1</formula>
    </cfRule>
  </conditionalFormatting>
  <conditionalFormatting sqref="H20:AQ20">
    <cfRule type="cellIs" dxfId="98" priority="3" stopIfTrue="1" operator="equal">
      <formula>1</formula>
    </cfRule>
  </conditionalFormatting>
  <conditionalFormatting sqref="J23:AQ23">
    <cfRule type="cellIs" dxfId="97" priority="2" stopIfTrue="1" operator="equal">
      <formula>1</formula>
    </cfRule>
  </conditionalFormatting>
  <conditionalFormatting sqref="L26:BC26 L29:BC29 L32:BC32 L35:BC35 L38:BC38 L41:BC41 L44:BC44 L47:BC47 L50:BC50">
    <cfRule type="cellIs" dxfId="96" priority="1" stopIfTrue="1" operator="equal">
      <formula>1</formula>
    </cfRule>
  </conditionalFormatting>
  <printOptions horizontalCentered="1" verticalCentered="1"/>
  <pageMargins left="0.39370078740157483" right="0.19685039370078741" top="0.39370078740157483" bottom="0" header="7.874015748031496E-2" footer="3.937007874015748E-2"/>
  <pageSetup paperSize="9" firstPageNumber="16" fitToHeight="0" orientation="landscape" useFirstPageNumber="1" r:id="rId1"/>
  <headerFooter alignWithMargins="0">
    <oddHeader>&amp;R&amp;8【 &amp;A 】</oddHeader>
    <oddFooter>&amp;C&amp;P</oddFooter>
  </headerFooter>
  <rowBreaks count="1" manualBreakCount="1">
    <brk id="85" max="61"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pageSetUpPr fitToPage="1"/>
  </sheetPr>
  <dimension ref="A1:BK85"/>
  <sheetViews>
    <sheetView showZeros="0" view="pageBreakPreview" topLeftCell="A19" zoomScale="120" zoomScaleNormal="100" zoomScaleSheetLayoutView="120" zoomScalePageLayoutView="85" workbookViewId="0">
      <selection activeCell="B81" sqref="B81"/>
    </sheetView>
  </sheetViews>
  <sheetFormatPr defaultColWidth="0" defaultRowHeight="10.5"/>
  <cols>
    <col min="1" max="1" width="4.625" style="396" customWidth="1"/>
    <col min="2" max="2" width="2.625" style="396" customWidth="1"/>
    <col min="3" max="5" width="8.625" style="396" customWidth="1"/>
    <col min="6" max="61" width="1.875" style="396" customWidth="1"/>
    <col min="62" max="62" width="9.625" style="396" customWidth="1"/>
    <col min="63" max="63" width="3.625" style="396" customWidth="1"/>
    <col min="64" max="256" width="0" style="396" hidden="1"/>
    <col min="257" max="257" width="0.875" style="396" customWidth="1"/>
    <col min="258" max="258" width="4.625" style="396" customWidth="1"/>
    <col min="259" max="259" width="2.625" style="396" customWidth="1"/>
    <col min="260" max="261" width="8.625" style="396" customWidth="1"/>
    <col min="262" max="317" width="1.875" style="396" customWidth="1"/>
    <col min="318" max="318" width="9.625" style="396" customWidth="1"/>
    <col min="319" max="319" width="2.625" style="396" customWidth="1"/>
    <col min="320" max="513" width="0" style="396" hidden="1"/>
    <col min="514" max="514" width="4.625" style="396" customWidth="1"/>
    <col min="515" max="515" width="2.625" style="396" customWidth="1"/>
    <col min="516" max="517" width="8.625" style="396" customWidth="1"/>
    <col min="518" max="573" width="1.875" style="396" customWidth="1"/>
    <col min="574" max="574" width="9.625" style="396" customWidth="1"/>
    <col min="575" max="575" width="2.625" style="396" customWidth="1"/>
    <col min="576" max="769" width="0" style="396" hidden="1"/>
    <col min="770" max="770" width="4.625" style="396" customWidth="1"/>
    <col min="771" max="771" width="2.625" style="396" customWidth="1"/>
    <col min="772" max="773" width="8.625" style="396" customWidth="1"/>
    <col min="774" max="829" width="1.875" style="396" customWidth="1"/>
    <col min="830" max="830" width="9.625" style="396" customWidth="1"/>
    <col min="831" max="831" width="2.625" style="396" customWidth="1"/>
    <col min="832" max="1025" width="0" style="396" hidden="1"/>
    <col min="1026" max="1026" width="4.625" style="396" customWidth="1"/>
    <col min="1027" max="1027" width="2.625" style="396" customWidth="1"/>
    <col min="1028" max="1029" width="8.625" style="396" customWidth="1"/>
    <col min="1030" max="1085" width="1.875" style="396" customWidth="1"/>
    <col min="1086" max="1086" width="9.625" style="396" customWidth="1"/>
    <col min="1087" max="1087" width="2.625" style="396" customWidth="1"/>
    <col min="1088" max="1281" width="0" style="396" hidden="1"/>
    <col min="1282" max="1282" width="4.625" style="396" customWidth="1"/>
    <col min="1283" max="1283" width="2.625" style="396" customWidth="1"/>
    <col min="1284" max="1285" width="8.625" style="396" customWidth="1"/>
    <col min="1286" max="1341" width="1.875" style="396" customWidth="1"/>
    <col min="1342" max="1342" width="9.625" style="396" customWidth="1"/>
    <col min="1343" max="1343" width="2.625" style="396" customWidth="1"/>
    <col min="1344" max="1537" width="0" style="396" hidden="1"/>
    <col min="1538" max="1538" width="4.625" style="396" customWidth="1"/>
    <col min="1539" max="1539" width="2.625" style="396" customWidth="1"/>
    <col min="1540" max="1541" width="8.625" style="396" customWidth="1"/>
    <col min="1542" max="1597" width="1.875" style="396" customWidth="1"/>
    <col min="1598" max="1598" width="9.625" style="396" customWidth="1"/>
    <col min="1599" max="1599" width="2.625" style="396" customWidth="1"/>
    <col min="1600" max="1793" width="0" style="396" hidden="1"/>
    <col min="1794" max="1794" width="4.625" style="396" customWidth="1"/>
    <col min="1795" max="1795" width="2.625" style="396" customWidth="1"/>
    <col min="1796" max="1797" width="8.625" style="396" customWidth="1"/>
    <col min="1798" max="1853" width="1.875" style="396" customWidth="1"/>
    <col min="1854" max="1854" width="9.625" style="396" customWidth="1"/>
    <col min="1855" max="1855" width="2.625" style="396" customWidth="1"/>
    <col min="1856" max="2049" width="0" style="396" hidden="1"/>
    <col min="2050" max="2050" width="4.625" style="396" customWidth="1"/>
    <col min="2051" max="2051" width="2.625" style="396" customWidth="1"/>
    <col min="2052" max="2053" width="8.625" style="396" customWidth="1"/>
    <col min="2054" max="2109" width="1.875" style="396" customWidth="1"/>
    <col min="2110" max="2110" width="9.625" style="396" customWidth="1"/>
    <col min="2111" max="2111" width="2.625" style="396" customWidth="1"/>
    <col min="2112" max="2305" width="0" style="396" hidden="1"/>
    <col min="2306" max="2306" width="4.625" style="396" customWidth="1"/>
    <col min="2307" max="2307" width="2.625" style="396" customWidth="1"/>
    <col min="2308" max="2309" width="8.625" style="396" customWidth="1"/>
    <col min="2310" max="2365" width="1.875" style="396" customWidth="1"/>
    <col min="2366" max="2366" width="9.625" style="396" customWidth="1"/>
    <col min="2367" max="2367" width="2.625" style="396" customWidth="1"/>
    <col min="2368" max="2561" width="0" style="396" hidden="1"/>
    <col min="2562" max="2562" width="4.625" style="396" customWidth="1"/>
    <col min="2563" max="2563" width="2.625" style="396" customWidth="1"/>
    <col min="2564" max="2565" width="8.625" style="396" customWidth="1"/>
    <col min="2566" max="2621" width="1.875" style="396" customWidth="1"/>
    <col min="2622" max="2622" width="9.625" style="396" customWidth="1"/>
    <col min="2623" max="2623" width="2.625" style="396" customWidth="1"/>
    <col min="2624" max="2817" width="0" style="396" hidden="1"/>
    <col min="2818" max="2818" width="4.625" style="396" customWidth="1"/>
    <col min="2819" max="2819" width="2.625" style="396" customWidth="1"/>
    <col min="2820" max="2821" width="8.625" style="396" customWidth="1"/>
    <col min="2822" max="2877" width="1.875" style="396" customWidth="1"/>
    <col min="2878" max="2878" width="9.625" style="396" customWidth="1"/>
    <col min="2879" max="2879" width="2.625" style="396" customWidth="1"/>
    <col min="2880" max="3073" width="0" style="396" hidden="1"/>
    <col min="3074" max="3074" width="4.625" style="396" customWidth="1"/>
    <col min="3075" max="3075" width="2.625" style="396" customWidth="1"/>
    <col min="3076" max="3077" width="8.625" style="396" customWidth="1"/>
    <col min="3078" max="3133" width="1.875" style="396" customWidth="1"/>
    <col min="3134" max="3134" width="9.625" style="396" customWidth="1"/>
    <col min="3135" max="3135" width="2.625" style="396" customWidth="1"/>
    <col min="3136" max="3329" width="0" style="396" hidden="1"/>
    <col min="3330" max="3330" width="4.625" style="396" customWidth="1"/>
    <col min="3331" max="3331" width="2.625" style="396" customWidth="1"/>
    <col min="3332" max="3333" width="8.625" style="396" customWidth="1"/>
    <col min="3334" max="3389" width="1.875" style="396" customWidth="1"/>
    <col min="3390" max="3390" width="9.625" style="396" customWidth="1"/>
    <col min="3391" max="3391" width="2.625" style="396" customWidth="1"/>
    <col min="3392" max="3585" width="0" style="396" hidden="1"/>
    <col min="3586" max="3586" width="4.625" style="396" customWidth="1"/>
    <col min="3587" max="3587" width="2.625" style="396" customWidth="1"/>
    <col min="3588" max="3589" width="8.625" style="396" customWidth="1"/>
    <col min="3590" max="3645" width="1.875" style="396" customWidth="1"/>
    <col min="3646" max="3646" width="9.625" style="396" customWidth="1"/>
    <col min="3647" max="3647" width="2.625" style="396" customWidth="1"/>
    <col min="3648" max="3841" width="0" style="396" hidden="1"/>
    <col min="3842" max="3842" width="4.625" style="396" customWidth="1"/>
    <col min="3843" max="3843" width="2.625" style="396" customWidth="1"/>
    <col min="3844" max="3845" width="8.625" style="396" customWidth="1"/>
    <col min="3846" max="3901" width="1.875" style="396" customWidth="1"/>
    <col min="3902" max="3902" width="9.625" style="396" customWidth="1"/>
    <col min="3903" max="3903" width="2.625" style="396" customWidth="1"/>
    <col min="3904" max="4097" width="0" style="396" hidden="1"/>
    <col min="4098" max="4098" width="4.625" style="396" customWidth="1"/>
    <col min="4099" max="4099" width="2.625" style="396" customWidth="1"/>
    <col min="4100" max="4101" width="8.625" style="396" customWidth="1"/>
    <col min="4102" max="4157" width="1.875" style="396" customWidth="1"/>
    <col min="4158" max="4158" width="9.625" style="396" customWidth="1"/>
    <col min="4159" max="4159" width="2.625" style="396" customWidth="1"/>
    <col min="4160" max="4353" width="0" style="396" hidden="1"/>
    <col min="4354" max="4354" width="4.625" style="396" customWidth="1"/>
    <col min="4355" max="4355" width="2.625" style="396" customWidth="1"/>
    <col min="4356" max="4357" width="8.625" style="396" customWidth="1"/>
    <col min="4358" max="4413" width="1.875" style="396" customWidth="1"/>
    <col min="4414" max="4414" width="9.625" style="396" customWidth="1"/>
    <col min="4415" max="4415" width="2.625" style="396" customWidth="1"/>
    <col min="4416" max="4609" width="0" style="396" hidden="1"/>
    <col min="4610" max="4610" width="4.625" style="396" customWidth="1"/>
    <col min="4611" max="4611" width="2.625" style="396" customWidth="1"/>
    <col min="4612" max="4613" width="8.625" style="396" customWidth="1"/>
    <col min="4614" max="4669" width="1.875" style="396" customWidth="1"/>
    <col min="4670" max="4670" width="9.625" style="396" customWidth="1"/>
    <col min="4671" max="4671" width="2.625" style="396" customWidth="1"/>
    <col min="4672" max="4865" width="0" style="396" hidden="1"/>
    <col min="4866" max="4866" width="4.625" style="396" customWidth="1"/>
    <col min="4867" max="4867" width="2.625" style="396" customWidth="1"/>
    <col min="4868" max="4869" width="8.625" style="396" customWidth="1"/>
    <col min="4870" max="4925" width="1.875" style="396" customWidth="1"/>
    <col min="4926" max="4926" width="9.625" style="396" customWidth="1"/>
    <col min="4927" max="4927" width="2.625" style="396" customWidth="1"/>
    <col min="4928" max="5121" width="0" style="396" hidden="1"/>
    <col min="5122" max="5122" width="4.625" style="396" customWidth="1"/>
    <col min="5123" max="5123" width="2.625" style="396" customWidth="1"/>
    <col min="5124" max="5125" width="8.625" style="396" customWidth="1"/>
    <col min="5126" max="5181" width="1.875" style="396" customWidth="1"/>
    <col min="5182" max="5182" width="9.625" style="396" customWidth="1"/>
    <col min="5183" max="5183" width="2.625" style="396" customWidth="1"/>
    <col min="5184" max="5377" width="0" style="396" hidden="1"/>
    <col min="5378" max="5378" width="4.625" style="396" customWidth="1"/>
    <col min="5379" max="5379" width="2.625" style="396" customWidth="1"/>
    <col min="5380" max="5381" width="8.625" style="396" customWidth="1"/>
    <col min="5382" max="5437" width="1.875" style="396" customWidth="1"/>
    <col min="5438" max="5438" width="9.625" style="396" customWidth="1"/>
    <col min="5439" max="5439" width="2.625" style="396" customWidth="1"/>
    <col min="5440" max="5633" width="0" style="396" hidden="1"/>
    <col min="5634" max="5634" width="4.625" style="396" customWidth="1"/>
    <col min="5635" max="5635" width="2.625" style="396" customWidth="1"/>
    <col min="5636" max="5637" width="8.625" style="396" customWidth="1"/>
    <col min="5638" max="5693" width="1.875" style="396" customWidth="1"/>
    <col min="5694" max="5694" width="9.625" style="396" customWidth="1"/>
    <col min="5695" max="5695" width="2.625" style="396" customWidth="1"/>
    <col min="5696" max="5889" width="0" style="396" hidden="1"/>
    <col min="5890" max="5890" width="4.625" style="396" customWidth="1"/>
    <col min="5891" max="5891" width="2.625" style="396" customWidth="1"/>
    <col min="5892" max="5893" width="8.625" style="396" customWidth="1"/>
    <col min="5894" max="5949" width="1.875" style="396" customWidth="1"/>
    <col min="5950" max="5950" width="9.625" style="396" customWidth="1"/>
    <col min="5951" max="5951" width="2.625" style="396" customWidth="1"/>
    <col min="5952" max="6145" width="0" style="396" hidden="1"/>
    <col min="6146" max="6146" width="4.625" style="396" customWidth="1"/>
    <col min="6147" max="6147" width="2.625" style="396" customWidth="1"/>
    <col min="6148" max="6149" width="8.625" style="396" customWidth="1"/>
    <col min="6150" max="6205" width="1.875" style="396" customWidth="1"/>
    <col min="6206" max="6206" width="9.625" style="396" customWidth="1"/>
    <col min="6207" max="6207" width="2.625" style="396" customWidth="1"/>
    <col min="6208" max="6401" width="0" style="396" hidden="1"/>
    <col min="6402" max="6402" width="4.625" style="396" customWidth="1"/>
    <col min="6403" max="6403" width="2.625" style="396" customWidth="1"/>
    <col min="6404" max="6405" width="8.625" style="396" customWidth="1"/>
    <col min="6406" max="6461" width="1.875" style="396" customWidth="1"/>
    <col min="6462" max="6462" width="9.625" style="396" customWidth="1"/>
    <col min="6463" max="6463" width="2.625" style="396" customWidth="1"/>
    <col min="6464" max="6657" width="0" style="396" hidden="1"/>
    <col min="6658" max="6658" width="4.625" style="396" customWidth="1"/>
    <col min="6659" max="6659" width="2.625" style="396" customWidth="1"/>
    <col min="6660" max="6661" width="8.625" style="396" customWidth="1"/>
    <col min="6662" max="6717" width="1.875" style="396" customWidth="1"/>
    <col min="6718" max="6718" width="9.625" style="396" customWidth="1"/>
    <col min="6719" max="6719" width="2.625" style="396" customWidth="1"/>
    <col min="6720" max="6913" width="0" style="396" hidden="1"/>
    <col min="6914" max="6914" width="4.625" style="396" customWidth="1"/>
    <col min="6915" max="6915" width="2.625" style="396" customWidth="1"/>
    <col min="6916" max="6917" width="8.625" style="396" customWidth="1"/>
    <col min="6918" max="6973" width="1.875" style="396" customWidth="1"/>
    <col min="6974" max="6974" width="9.625" style="396" customWidth="1"/>
    <col min="6975" max="6975" width="2.625" style="396" customWidth="1"/>
    <col min="6976" max="7169" width="0" style="396" hidden="1"/>
    <col min="7170" max="7170" width="4.625" style="396" customWidth="1"/>
    <col min="7171" max="7171" width="2.625" style="396" customWidth="1"/>
    <col min="7172" max="7173" width="8.625" style="396" customWidth="1"/>
    <col min="7174" max="7229" width="1.875" style="396" customWidth="1"/>
    <col min="7230" max="7230" width="9.625" style="396" customWidth="1"/>
    <col min="7231" max="7231" width="2.625" style="396" customWidth="1"/>
    <col min="7232" max="7425" width="0" style="396" hidden="1"/>
    <col min="7426" max="7426" width="4.625" style="396" customWidth="1"/>
    <col min="7427" max="7427" width="2.625" style="396" customWidth="1"/>
    <col min="7428" max="7429" width="8.625" style="396" customWidth="1"/>
    <col min="7430" max="7485" width="1.875" style="396" customWidth="1"/>
    <col min="7486" max="7486" width="9.625" style="396" customWidth="1"/>
    <col min="7487" max="7487" width="2.625" style="396" customWidth="1"/>
    <col min="7488" max="7681" width="0" style="396" hidden="1"/>
    <col min="7682" max="7682" width="4.625" style="396" customWidth="1"/>
    <col min="7683" max="7683" width="2.625" style="396" customWidth="1"/>
    <col min="7684" max="7685" width="8.625" style="396" customWidth="1"/>
    <col min="7686" max="7741" width="1.875" style="396" customWidth="1"/>
    <col min="7742" max="7742" width="9.625" style="396" customWidth="1"/>
    <col min="7743" max="7743" width="2.625" style="396" customWidth="1"/>
    <col min="7744" max="7937" width="0" style="396" hidden="1"/>
    <col min="7938" max="7938" width="4.625" style="396" customWidth="1"/>
    <col min="7939" max="7939" width="2.625" style="396" customWidth="1"/>
    <col min="7940" max="7941" width="8.625" style="396" customWidth="1"/>
    <col min="7942" max="7997" width="1.875" style="396" customWidth="1"/>
    <col min="7998" max="7998" width="9.625" style="396" customWidth="1"/>
    <col min="7999" max="7999" width="2.625" style="396" customWidth="1"/>
    <col min="8000" max="8193" width="0" style="396" hidden="1"/>
    <col min="8194" max="8194" width="4.625" style="396" customWidth="1"/>
    <col min="8195" max="8195" width="2.625" style="396" customWidth="1"/>
    <col min="8196" max="8197" width="8.625" style="396" customWidth="1"/>
    <col min="8198" max="8253" width="1.875" style="396" customWidth="1"/>
    <col min="8254" max="8254" width="9.625" style="396" customWidth="1"/>
    <col min="8255" max="8255" width="2.625" style="396" customWidth="1"/>
    <col min="8256" max="8449" width="0" style="396" hidden="1"/>
    <col min="8450" max="8450" width="4.625" style="396" customWidth="1"/>
    <col min="8451" max="8451" width="2.625" style="396" customWidth="1"/>
    <col min="8452" max="8453" width="8.625" style="396" customWidth="1"/>
    <col min="8454" max="8509" width="1.875" style="396" customWidth="1"/>
    <col min="8510" max="8510" width="9.625" style="396" customWidth="1"/>
    <col min="8511" max="8511" width="2.625" style="396" customWidth="1"/>
    <col min="8512" max="8705" width="0" style="396" hidden="1"/>
    <col min="8706" max="8706" width="4.625" style="396" customWidth="1"/>
    <col min="8707" max="8707" width="2.625" style="396" customWidth="1"/>
    <col min="8708" max="8709" width="8.625" style="396" customWidth="1"/>
    <col min="8710" max="8765" width="1.875" style="396" customWidth="1"/>
    <col min="8766" max="8766" width="9.625" style="396" customWidth="1"/>
    <col min="8767" max="8767" width="2.625" style="396" customWidth="1"/>
    <col min="8768" max="8961" width="0" style="396" hidden="1"/>
    <col min="8962" max="8962" width="4.625" style="396" customWidth="1"/>
    <col min="8963" max="8963" width="2.625" style="396" customWidth="1"/>
    <col min="8964" max="8965" width="8.625" style="396" customWidth="1"/>
    <col min="8966" max="9021" width="1.875" style="396" customWidth="1"/>
    <col min="9022" max="9022" width="9.625" style="396" customWidth="1"/>
    <col min="9023" max="9023" width="2.625" style="396" customWidth="1"/>
    <col min="9024" max="9217" width="0" style="396" hidden="1"/>
    <col min="9218" max="9218" width="4.625" style="396" customWidth="1"/>
    <col min="9219" max="9219" width="2.625" style="396" customWidth="1"/>
    <col min="9220" max="9221" width="8.625" style="396" customWidth="1"/>
    <col min="9222" max="9277" width="1.875" style="396" customWidth="1"/>
    <col min="9278" max="9278" width="9.625" style="396" customWidth="1"/>
    <col min="9279" max="9279" width="2.625" style="396" customWidth="1"/>
    <col min="9280" max="9473" width="0" style="396" hidden="1"/>
    <col min="9474" max="9474" width="4.625" style="396" customWidth="1"/>
    <col min="9475" max="9475" width="2.625" style="396" customWidth="1"/>
    <col min="9476" max="9477" width="8.625" style="396" customWidth="1"/>
    <col min="9478" max="9533" width="1.875" style="396" customWidth="1"/>
    <col min="9534" max="9534" width="9.625" style="396" customWidth="1"/>
    <col min="9535" max="9535" width="2.625" style="396" customWidth="1"/>
    <col min="9536" max="9729" width="0" style="396" hidden="1"/>
    <col min="9730" max="9730" width="4.625" style="396" customWidth="1"/>
    <col min="9731" max="9731" width="2.625" style="396" customWidth="1"/>
    <col min="9732" max="9733" width="8.625" style="396" customWidth="1"/>
    <col min="9734" max="9789" width="1.875" style="396" customWidth="1"/>
    <col min="9790" max="9790" width="9.625" style="396" customWidth="1"/>
    <col min="9791" max="9791" width="2.625" style="396" customWidth="1"/>
    <col min="9792" max="9985" width="0" style="396" hidden="1"/>
    <col min="9986" max="9986" width="4.625" style="396" customWidth="1"/>
    <col min="9987" max="9987" width="2.625" style="396" customWidth="1"/>
    <col min="9988" max="9989" width="8.625" style="396" customWidth="1"/>
    <col min="9990" max="10045" width="1.875" style="396" customWidth="1"/>
    <col min="10046" max="10046" width="9.625" style="396" customWidth="1"/>
    <col min="10047" max="10047" width="2.625" style="396" customWidth="1"/>
    <col min="10048" max="10241" width="0" style="396" hidden="1"/>
    <col min="10242" max="10242" width="4.625" style="396" customWidth="1"/>
    <col min="10243" max="10243" width="2.625" style="396" customWidth="1"/>
    <col min="10244" max="10245" width="8.625" style="396" customWidth="1"/>
    <col min="10246" max="10301" width="1.875" style="396" customWidth="1"/>
    <col min="10302" max="10302" width="9.625" style="396" customWidth="1"/>
    <col min="10303" max="10303" width="2.625" style="396" customWidth="1"/>
    <col min="10304" max="10497" width="0" style="396" hidden="1"/>
    <col min="10498" max="10498" width="4.625" style="396" customWidth="1"/>
    <col min="10499" max="10499" width="2.625" style="396" customWidth="1"/>
    <col min="10500" max="10501" width="8.625" style="396" customWidth="1"/>
    <col min="10502" max="10557" width="1.875" style="396" customWidth="1"/>
    <col min="10558" max="10558" width="9.625" style="396" customWidth="1"/>
    <col min="10559" max="10559" width="2.625" style="396" customWidth="1"/>
    <col min="10560" max="10753" width="0" style="396" hidden="1"/>
    <col min="10754" max="10754" width="4.625" style="396" customWidth="1"/>
    <col min="10755" max="10755" width="2.625" style="396" customWidth="1"/>
    <col min="10756" max="10757" width="8.625" style="396" customWidth="1"/>
    <col min="10758" max="10813" width="1.875" style="396" customWidth="1"/>
    <col min="10814" max="10814" width="9.625" style="396" customWidth="1"/>
    <col min="10815" max="10815" width="2.625" style="396" customWidth="1"/>
    <col min="10816" max="11009" width="0" style="396" hidden="1"/>
    <col min="11010" max="11010" width="4.625" style="396" customWidth="1"/>
    <col min="11011" max="11011" width="2.625" style="396" customWidth="1"/>
    <col min="11012" max="11013" width="8.625" style="396" customWidth="1"/>
    <col min="11014" max="11069" width="1.875" style="396" customWidth="1"/>
    <col min="11070" max="11070" width="9.625" style="396" customWidth="1"/>
    <col min="11071" max="11071" width="2.625" style="396" customWidth="1"/>
    <col min="11072" max="11265" width="0" style="396" hidden="1"/>
    <col min="11266" max="11266" width="4.625" style="396" customWidth="1"/>
    <col min="11267" max="11267" width="2.625" style="396" customWidth="1"/>
    <col min="11268" max="11269" width="8.625" style="396" customWidth="1"/>
    <col min="11270" max="11325" width="1.875" style="396" customWidth="1"/>
    <col min="11326" max="11326" width="9.625" style="396" customWidth="1"/>
    <col min="11327" max="11327" width="2.625" style="396" customWidth="1"/>
    <col min="11328" max="11521" width="0" style="396" hidden="1"/>
    <col min="11522" max="11522" width="4.625" style="396" customWidth="1"/>
    <col min="11523" max="11523" width="2.625" style="396" customWidth="1"/>
    <col min="11524" max="11525" width="8.625" style="396" customWidth="1"/>
    <col min="11526" max="11581" width="1.875" style="396" customWidth="1"/>
    <col min="11582" max="11582" width="9.625" style="396" customWidth="1"/>
    <col min="11583" max="11583" width="2.625" style="396" customWidth="1"/>
    <col min="11584" max="11777" width="0" style="396" hidden="1"/>
    <col min="11778" max="11778" width="4.625" style="396" customWidth="1"/>
    <col min="11779" max="11779" width="2.625" style="396" customWidth="1"/>
    <col min="11780" max="11781" width="8.625" style="396" customWidth="1"/>
    <col min="11782" max="11837" width="1.875" style="396" customWidth="1"/>
    <col min="11838" max="11838" width="9.625" style="396" customWidth="1"/>
    <col min="11839" max="11839" width="2.625" style="396" customWidth="1"/>
    <col min="11840" max="12033" width="0" style="396" hidden="1"/>
    <col min="12034" max="12034" width="4.625" style="396" customWidth="1"/>
    <col min="12035" max="12035" width="2.625" style="396" customWidth="1"/>
    <col min="12036" max="12037" width="8.625" style="396" customWidth="1"/>
    <col min="12038" max="12093" width="1.875" style="396" customWidth="1"/>
    <col min="12094" max="12094" width="9.625" style="396" customWidth="1"/>
    <col min="12095" max="12095" width="2.625" style="396" customWidth="1"/>
    <col min="12096" max="12289" width="0" style="396" hidden="1"/>
    <col min="12290" max="12290" width="4.625" style="396" customWidth="1"/>
    <col min="12291" max="12291" width="2.625" style="396" customWidth="1"/>
    <col min="12292" max="12293" width="8.625" style="396" customWidth="1"/>
    <col min="12294" max="12349" width="1.875" style="396" customWidth="1"/>
    <col min="12350" max="12350" width="9.625" style="396" customWidth="1"/>
    <col min="12351" max="12351" width="2.625" style="396" customWidth="1"/>
    <col min="12352" max="12545" width="0" style="396" hidden="1"/>
    <col min="12546" max="12546" width="4.625" style="396" customWidth="1"/>
    <col min="12547" max="12547" width="2.625" style="396" customWidth="1"/>
    <col min="12548" max="12549" width="8.625" style="396" customWidth="1"/>
    <col min="12550" max="12605" width="1.875" style="396" customWidth="1"/>
    <col min="12606" max="12606" width="9.625" style="396" customWidth="1"/>
    <col min="12607" max="12607" width="2.625" style="396" customWidth="1"/>
    <col min="12608" max="12801" width="0" style="396" hidden="1"/>
    <col min="12802" max="12802" width="4.625" style="396" customWidth="1"/>
    <col min="12803" max="12803" width="2.625" style="396" customWidth="1"/>
    <col min="12804" max="12805" width="8.625" style="396" customWidth="1"/>
    <col min="12806" max="12861" width="1.875" style="396" customWidth="1"/>
    <col min="12862" max="12862" width="9.625" style="396" customWidth="1"/>
    <col min="12863" max="12863" width="2.625" style="396" customWidth="1"/>
    <col min="12864" max="13057" width="0" style="396" hidden="1"/>
    <col min="13058" max="13058" width="4.625" style="396" customWidth="1"/>
    <col min="13059" max="13059" width="2.625" style="396" customWidth="1"/>
    <col min="13060" max="13061" width="8.625" style="396" customWidth="1"/>
    <col min="13062" max="13117" width="1.875" style="396" customWidth="1"/>
    <col min="13118" max="13118" width="9.625" style="396" customWidth="1"/>
    <col min="13119" max="13119" width="2.625" style="396" customWidth="1"/>
    <col min="13120" max="13313" width="0" style="396" hidden="1"/>
    <col min="13314" max="13314" width="4.625" style="396" customWidth="1"/>
    <col min="13315" max="13315" width="2.625" style="396" customWidth="1"/>
    <col min="13316" max="13317" width="8.625" style="396" customWidth="1"/>
    <col min="13318" max="13373" width="1.875" style="396" customWidth="1"/>
    <col min="13374" max="13374" width="9.625" style="396" customWidth="1"/>
    <col min="13375" max="13375" width="2.625" style="396" customWidth="1"/>
    <col min="13376" max="13569" width="0" style="396" hidden="1"/>
    <col min="13570" max="13570" width="4.625" style="396" customWidth="1"/>
    <col min="13571" max="13571" width="2.625" style="396" customWidth="1"/>
    <col min="13572" max="13573" width="8.625" style="396" customWidth="1"/>
    <col min="13574" max="13629" width="1.875" style="396" customWidth="1"/>
    <col min="13630" max="13630" width="9.625" style="396" customWidth="1"/>
    <col min="13631" max="13631" width="2.625" style="396" customWidth="1"/>
    <col min="13632" max="13825" width="0" style="396" hidden="1"/>
    <col min="13826" max="13826" width="4.625" style="396" customWidth="1"/>
    <col min="13827" max="13827" width="2.625" style="396" customWidth="1"/>
    <col min="13828" max="13829" width="8.625" style="396" customWidth="1"/>
    <col min="13830" max="13885" width="1.875" style="396" customWidth="1"/>
    <col min="13886" max="13886" width="9.625" style="396" customWidth="1"/>
    <col min="13887" max="13887" width="2.625" style="396" customWidth="1"/>
    <col min="13888" max="14081" width="0" style="396" hidden="1"/>
    <col min="14082" max="14082" width="4.625" style="396" customWidth="1"/>
    <col min="14083" max="14083" width="2.625" style="396" customWidth="1"/>
    <col min="14084" max="14085" width="8.625" style="396" customWidth="1"/>
    <col min="14086" max="14141" width="1.875" style="396" customWidth="1"/>
    <col min="14142" max="14142" width="9.625" style="396" customWidth="1"/>
    <col min="14143" max="14143" width="2.625" style="396" customWidth="1"/>
    <col min="14144" max="14337" width="0" style="396" hidden="1"/>
    <col min="14338" max="14338" width="4.625" style="396" customWidth="1"/>
    <col min="14339" max="14339" width="2.625" style="396" customWidth="1"/>
    <col min="14340" max="14341" width="8.625" style="396" customWidth="1"/>
    <col min="14342" max="14397" width="1.875" style="396" customWidth="1"/>
    <col min="14398" max="14398" width="9.625" style="396" customWidth="1"/>
    <col min="14399" max="14399" width="2.625" style="396" customWidth="1"/>
    <col min="14400" max="14593" width="0" style="396" hidden="1"/>
    <col min="14594" max="14594" width="4.625" style="396" customWidth="1"/>
    <col min="14595" max="14595" width="2.625" style="396" customWidth="1"/>
    <col min="14596" max="14597" width="8.625" style="396" customWidth="1"/>
    <col min="14598" max="14653" width="1.875" style="396" customWidth="1"/>
    <col min="14654" max="14654" width="9.625" style="396" customWidth="1"/>
    <col min="14655" max="14655" width="2.625" style="396" customWidth="1"/>
    <col min="14656" max="14849" width="0" style="396" hidden="1"/>
    <col min="14850" max="14850" width="4.625" style="396" customWidth="1"/>
    <col min="14851" max="14851" width="2.625" style="396" customWidth="1"/>
    <col min="14852" max="14853" width="8.625" style="396" customWidth="1"/>
    <col min="14854" max="14909" width="1.875" style="396" customWidth="1"/>
    <col min="14910" max="14910" width="9.625" style="396" customWidth="1"/>
    <col min="14911" max="14911" width="2.625" style="396" customWidth="1"/>
    <col min="14912" max="15105" width="0" style="396" hidden="1"/>
    <col min="15106" max="15106" width="4.625" style="396" customWidth="1"/>
    <col min="15107" max="15107" width="2.625" style="396" customWidth="1"/>
    <col min="15108" max="15109" width="8.625" style="396" customWidth="1"/>
    <col min="15110" max="15165" width="1.875" style="396" customWidth="1"/>
    <col min="15166" max="15166" width="9.625" style="396" customWidth="1"/>
    <col min="15167" max="15167" width="2.625" style="396" customWidth="1"/>
    <col min="15168" max="15361" width="0" style="396" hidden="1"/>
    <col min="15362" max="15362" width="4.625" style="396" customWidth="1"/>
    <col min="15363" max="15363" width="2.625" style="396" customWidth="1"/>
    <col min="15364" max="15365" width="8.625" style="396" customWidth="1"/>
    <col min="15366" max="15421" width="1.875" style="396" customWidth="1"/>
    <col min="15422" max="15422" width="9.625" style="396" customWidth="1"/>
    <col min="15423" max="15423" width="2.625" style="396" customWidth="1"/>
    <col min="15424" max="15617" width="0" style="396" hidden="1"/>
    <col min="15618" max="15618" width="4.625" style="396" customWidth="1"/>
    <col min="15619" max="15619" width="2.625" style="396" customWidth="1"/>
    <col min="15620" max="15621" width="8.625" style="396" customWidth="1"/>
    <col min="15622" max="15677" width="1.875" style="396" customWidth="1"/>
    <col min="15678" max="15678" width="9.625" style="396" customWidth="1"/>
    <col min="15679" max="15679" width="2.625" style="396" customWidth="1"/>
    <col min="15680" max="15873" width="0" style="396" hidden="1"/>
    <col min="15874" max="15874" width="4.625" style="396" customWidth="1"/>
    <col min="15875" max="15875" width="2.625" style="396" customWidth="1"/>
    <col min="15876" max="15877" width="8.625" style="396" customWidth="1"/>
    <col min="15878" max="15933" width="1.875" style="396" customWidth="1"/>
    <col min="15934" max="15934" width="9.625" style="396" customWidth="1"/>
    <col min="15935" max="15935" width="2.625" style="396" customWidth="1"/>
    <col min="15936" max="16129" width="0" style="396" hidden="1"/>
    <col min="16130" max="16130" width="4.625" style="396" customWidth="1"/>
    <col min="16131" max="16131" width="2.625" style="396" customWidth="1"/>
    <col min="16132" max="16133" width="8.625" style="396" customWidth="1"/>
    <col min="16134" max="16189" width="1.875" style="396" customWidth="1"/>
    <col min="16190" max="16190" width="9.625" style="396" customWidth="1"/>
    <col min="16191" max="16191" width="2.625" style="396" customWidth="1"/>
    <col min="16192" max="16384" width="0" style="396" hidden="1"/>
  </cols>
  <sheetData>
    <row r="1" spans="1:63" ht="13.5" customHeight="1">
      <c r="A1" s="1822" t="s">
        <v>1321</v>
      </c>
      <c r="B1" s="1822"/>
      <c r="C1" s="1822"/>
      <c r="D1" s="1822"/>
      <c r="E1" s="1822"/>
      <c r="F1" s="555"/>
      <c r="G1" s="396" t="s">
        <v>843</v>
      </c>
      <c r="H1" s="555"/>
      <c r="I1" s="555"/>
      <c r="J1" s="555"/>
      <c r="BB1" s="556" t="s">
        <v>1289</v>
      </c>
    </row>
    <row r="2" spans="1:63" ht="13.5" customHeight="1">
      <c r="B2" s="397" t="s">
        <v>1339</v>
      </c>
      <c r="C2" s="398"/>
      <c r="D2" s="398"/>
      <c r="E2" s="398"/>
      <c r="F2" s="398"/>
      <c r="G2" s="398"/>
      <c r="H2" s="398"/>
      <c r="I2" s="399"/>
      <c r="BB2" s="545" t="s">
        <v>844</v>
      </c>
    </row>
    <row r="3" spans="1:63" ht="15.95" customHeight="1">
      <c r="A3" s="1333" t="s">
        <v>845</v>
      </c>
      <c r="B3" s="1334"/>
      <c r="C3" s="1334"/>
      <c r="D3" s="1334"/>
      <c r="E3" s="1335"/>
      <c r="F3" s="1794">
        <v>0.29166666666666669</v>
      </c>
      <c r="G3" s="1795"/>
      <c r="H3" s="1795"/>
      <c r="I3" s="1795"/>
      <c r="J3" s="1794">
        <v>0.33333333333333298</v>
      </c>
      <c r="K3" s="1795"/>
      <c r="L3" s="1795"/>
      <c r="M3" s="1796"/>
      <c r="N3" s="1795">
        <v>0.375</v>
      </c>
      <c r="O3" s="1795"/>
      <c r="P3" s="1795"/>
      <c r="Q3" s="1795"/>
      <c r="R3" s="1794">
        <v>0.41666666666666702</v>
      </c>
      <c r="S3" s="1795"/>
      <c r="T3" s="1795"/>
      <c r="U3" s="1796"/>
      <c r="V3" s="1795">
        <v>0.45833333333333298</v>
      </c>
      <c r="W3" s="1795"/>
      <c r="X3" s="1795"/>
      <c r="Y3" s="1795"/>
      <c r="Z3" s="1794">
        <v>0.5</v>
      </c>
      <c r="AA3" s="1795"/>
      <c r="AB3" s="1795"/>
      <c r="AC3" s="1796"/>
      <c r="AD3" s="1789">
        <v>0.54166666666666696</v>
      </c>
      <c r="AE3" s="1789"/>
      <c r="AF3" s="1789"/>
      <c r="AG3" s="1789"/>
      <c r="AH3" s="1789">
        <v>0.58333333333333304</v>
      </c>
      <c r="AI3" s="1789"/>
      <c r="AJ3" s="1789"/>
      <c r="AK3" s="1789"/>
      <c r="AL3" s="1789">
        <v>0.625</v>
      </c>
      <c r="AM3" s="1789"/>
      <c r="AN3" s="1789"/>
      <c r="AO3" s="1789"/>
      <c r="AP3" s="1789">
        <v>0.66666666666666696</v>
      </c>
      <c r="AQ3" s="1789"/>
      <c r="AR3" s="1789"/>
      <c r="AS3" s="1789"/>
      <c r="AT3" s="1789">
        <v>0.70833333333333304</v>
      </c>
      <c r="AU3" s="1789"/>
      <c r="AV3" s="1789"/>
      <c r="AW3" s="1789"/>
      <c r="AX3" s="1789">
        <v>0.75</v>
      </c>
      <c r="AY3" s="1789"/>
      <c r="AZ3" s="1789"/>
      <c r="BA3" s="1789"/>
      <c r="BB3" s="1789">
        <v>0.79166666666666696</v>
      </c>
      <c r="BC3" s="1789"/>
      <c r="BD3" s="1789"/>
      <c r="BE3" s="1789"/>
      <c r="BF3" s="1789">
        <v>0.83333333333333337</v>
      </c>
      <c r="BG3" s="1789"/>
      <c r="BH3" s="1789"/>
      <c r="BI3" s="1789"/>
      <c r="BJ3" s="1790" t="s">
        <v>846</v>
      </c>
    </row>
    <row r="4" spans="1:63" ht="14.1" customHeight="1">
      <c r="A4" s="772" t="s">
        <v>847</v>
      </c>
      <c r="B4" s="1797" t="s">
        <v>1280</v>
      </c>
      <c r="C4" s="400" t="s">
        <v>848</v>
      </c>
      <c r="D4" s="560"/>
      <c r="E4" s="401"/>
      <c r="F4" s="1791"/>
      <c r="G4" s="1792"/>
      <c r="H4" s="1791"/>
      <c r="I4" s="1792"/>
      <c r="J4" s="1791"/>
      <c r="K4" s="1792"/>
      <c r="L4" s="1791"/>
      <c r="M4" s="1792"/>
      <c r="N4" s="1791"/>
      <c r="O4" s="1792"/>
      <c r="P4" s="1791"/>
      <c r="Q4" s="1792"/>
      <c r="R4" s="1791"/>
      <c r="S4" s="1792"/>
      <c r="T4" s="1791"/>
      <c r="U4" s="1792"/>
      <c r="V4" s="1791"/>
      <c r="W4" s="1792"/>
      <c r="X4" s="1791"/>
      <c r="Y4" s="1792"/>
      <c r="Z4" s="1791"/>
      <c r="AA4" s="1792"/>
      <c r="AB4" s="1791"/>
      <c r="AC4" s="1792"/>
      <c r="AD4" s="1791"/>
      <c r="AE4" s="1792"/>
      <c r="AF4" s="1791"/>
      <c r="AG4" s="1792"/>
      <c r="AH4" s="1791"/>
      <c r="AI4" s="1792"/>
      <c r="AJ4" s="1791"/>
      <c r="AK4" s="1792"/>
      <c r="AL4" s="1791"/>
      <c r="AM4" s="1792"/>
      <c r="AN4" s="1791"/>
      <c r="AO4" s="1792"/>
      <c r="AP4" s="1791"/>
      <c r="AQ4" s="1792"/>
      <c r="AR4" s="1791"/>
      <c r="AS4" s="1792"/>
      <c r="AT4" s="1791"/>
      <c r="AU4" s="1792"/>
      <c r="AV4" s="1791"/>
      <c r="AW4" s="1792"/>
      <c r="AX4" s="1791"/>
      <c r="AY4" s="1792"/>
      <c r="AZ4" s="1791"/>
      <c r="BA4" s="1792"/>
      <c r="BB4" s="1791"/>
      <c r="BC4" s="1792"/>
      <c r="BD4" s="1791"/>
      <c r="BE4" s="1792"/>
      <c r="BF4" s="1791"/>
      <c r="BG4" s="1792"/>
      <c r="BH4" s="1791"/>
      <c r="BI4" s="1792"/>
      <c r="BJ4" s="1776"/>
    </row>
    <row r="5" spans="1:63" ht="14.1" customHeight="1">
      <c r="A5" s="772"/>
      <c r="B5" s="1798"/>
      <c r="C5" s="402" t="s">
        <v>849</v>
      </c>
      <c r="D5" s="561"/>
      <c r="E5" s="403"/>
      <c r="F5" s="1391"/>
      <c r="G5" s="1392"/>
      <c r="H5" s="1391"/>
      <c r="I5" s="1392"/>
      <c r="J5" s="1391"/>
      <c r="K5" s="1392"/>
      <c r="L5" s="1391"/>
      <c r="M5" s="1392"/>
      <c r="N5" s="1391"/>
      <c r="O5" s="1392"/>
      <c r="P5" s="1391"/>
      <c r="Q5" s="1392"/>
      <c r="R5" s="1391"/>
      <c r="S5" s="1392"/>
      <c r="T5" s="1391"/>
      <c r="U5" s="1392"/>
      <c r="V5" s="1391"/>
      <c r="W5" s="1392"/>
      <c r="X5" s="1391"/>
      <c r="Y5" s="1392"/>
      <c r="Z5" s="1391"/>
      <c r="AA5" s="1392"/>
      <c r="AB5" s="1391"/>
      <c r="AC5" s="1392"/>
      <c r="AD5" s="1391"/>
      <c r="AE5" s="1392"/>
      <c r="AF5" s="1391"/>
      <c r="AG5" s="1392"/>
      <c r="AH5" s="1391"/>
      <c r="AI5" s="1392"/>
      <c r="AJ5" s="1391"/>
      <c r="AK5" s="1392"/>
      <c r="AL5" s="1391"/>
      <c r="AM5" s="1392"/>
      <c r="AN5" s="1391"/>
      <c r="AO5" s="1392"/>
      <c r="AP5" s="1391"/>
      <c r="AQ5" s="1392"/>
      <c r="AR5" s="1391"/>
      <c r="AS5" s="1392"/>
      <c r="AT5" s="1391"/>
      <c r="AU5" s="1392"/>
      <c r="AV5" s="1391"/>
      <c r="AW5" s="1392"/>
      <c r="AX5" s="1391"/>
      <c r="AY5" s="1392"/>
      <c r="AZ5" s="1391"/>
      <c r="BA5" s="1392"/>
      <c r="BB5" s="1391"/>
      <c r="BC5" s="1392"/>
      <c r="BD5" s="1391"/>
      <c r="BE5" s="1392"/>
      <c r="BF5" s="1391"/>
      <c r="BG5" s="1392"/>
      <c r="BH5" s="1391"/>
      <c r="BI5" s="1392"/>
      <c r="BJ5" s="1776"/>
    </row>
    <row r="6" spans="1:63" ht="14.1" customHeight="1">
      <c r="A6" s="772"/>
      <c r="B6" s="1798"/>
      <c r="C6" s="402" t="s">
        <v>850</v>
      </c>
      <c r="D6" s="561"/>
      <c r="E6" s="403"/>
      <c r="F6" s="1391"/>
      <c r="G6" s="1392"/>
      <c r="H6" s="1391"/>
      <c r="I6" s="1392"/>
      <c r="J6" s="1391"/>
      <c r="K6" s="1392"/>
      <c r="L6" s="1391"/>
      <c r="M6" s="1392"/>
      <c r="N6" s="1391"/>
      <c r="O6" s="1392"/>
      <c r="P6" s="1391"/>
      <c r="Q6" s="1392"/>
      <c r="R6" s="1391"/>
      <c r="S6" s="1392"/>
      <c r="T6" s="1391"/>
      <c r="U6" s="1392"/>
      <c r="V6" s="1391"/>
      <c r="W6" s="1392"/>
      <c r="X6" s="1391"/>
      <c r="Y6" s="1392"/>
      <c r="Z6" s="1391"/>
      <c r="AA6" s="1392"/>
      <c r="AB6" s="1391"/>
      <c r="AC6" s="1392"/>
      <c r="AD6" s="1391"/>
      <c r="AE6" s="1392"/>
      <c r="AF6" s="1391"/>
      <c r="AG6" s="1392"/>
      <c r="AH6" s="1391"/>
      <c r="AI6" s="1392"/>
      <c r="AJ6" s="1391"/>
      <c r="AK6" s="1392"/>
      <c r="AL6" s="1391"/>
      <c r="AM6" s="1392"/>
      <c r="AN6" s="1391"/>
      <c r="AO6" s="1392"/>
      <c r="AP6" s="1391"/>
      <c r="AQ6" s="1392"/>
      <c r="AR6" s="1391"/>
      <c r="AS6" s="1392"/>
      <c r="AT6" s="1391"/>
      <c r="AU6" s="1392"/>
      <c r="AV6" s="1391"/>
      <c r="AW6" s="1392"/>
      <c r="AX6" s="1391"/>
      <c r="AY6" s="1392"/>
      <c r="AZ6" s="1391"/>
      <c r="BA6" s="1392"/>
      <c r="BB6" s="1391"/>
      <c r="BC6" s="1392"/>
      <c r="BD6" s="1391"/>
      <c r="BE6" s="1392"/>
      <c r="BF6" s="1391"/>
      <c r="BG6" s="1392"/>
      <c r="BH6" s="1391"/>
      <c r="BI6" s="1392"/>
      <c r="BJ6" s="1776"/>
    </row>
    <row r="7" spans="1:63" ht="14.1" customHeight="1">
      <c r="A7" s="772"/>
      <c r="B7" s="1798"/>
      <c r="C7" s="402" t="s">
        <v>851</v>
      </c>
      <c r="D7" s="561"/>
      <c r="E7" s="403"/>
      <c r="F7" s="1391"/>
      <c r="G7" s="1392"/>
      <c r="H7" s="1391"/>
      <c r="I7" s="1392"/>
      <c r="J7" s="1391"/>
      <c r="K7" s="1392"/>
      <c r="L7" s="1391"/>
      <c r="M7" s="1392"/>
      <c r="N7" s="1391"/>
      <c r="O7" s="1392"/>
      <c r="P7" s="1391"/>
      <c r="Q7" s="1392"/>
      <c r="R7" s="1391"/>
      <c r="S7" s="1392"/>
      <c r="T7" s="1391"/>
      <c r="U7" s="1392"/>
      <c r="V7" s="1391"/>
      <c r="W7" s="1392"/>
      <c r="X7" s="1391"/>
      <c r="Y7" s="1392"/>
      <c r="Z7" s="1391"/>
      <c r="AA7" s="1392"/>
      <c r="AB7" s="1391"/>
      <c r="AC7" s="1392"/>
      <c r="AD7" s="1391"/>
      <c r="AE7" s="1392"/>
      <c r="AF7" s="1391"/>
      <c r="AG7" s="1392"/>
      <c r="AH7" s="1391"/>
      <c r="AI7" s="1392"/>
      <c r="AJ7" s="1391"/>
      <c r="AK7" s="1392"/>
      <c r="AL7" s="1391"/>
      <c r="AM7" s="1392"/>
      <c r="AN7" s="1391"/>
      <c r="AO7" s="1392"/>
      <c r="AP7" s="1391"/>
      <c r="AQ7" s="1392"/>
      <c r="AR7" s="1391"/>
      <c r="AS7" s="1392"/>
      <c r="AT7" s="1391"/>
      <c r="AU7" s="1392"/>
      <c r="AV7" s="1391"/>
      <c r="AW7" s="1392"/>
      <c r="AX7" s="1391"/>
      <c r="AY7" s="1392"/>
      <c r="AZ7" s="1391"/>
      <c r="BA7" s="1392"/>
      <c r="BB7" s="1391"/>
      <c r="BC7" s="1392"/>
      <c r="BD7" s="1391"/>
      <c r="BE7" s="1392"/>
      <c r="BF7" s="1391"/>
      <c r="BG7" s="1392"/>
      <c r="BH7" s="1391"/>
      <c r="BI7" s="1392"/>
      <c r="BJ7" s="1776"/>
    </row>
    <row r="8" spans="1:63" ht="14.1" customHeight="1">
      <c r="A8" s="772"/>
      <c r="B8" s="1798"/>
      <c r="C8" s="402" t="s">
        <v>852</v>
      </c>
      <c r="D8" s="561"/>
      <c r="E8" s="403"/>
      <c r="F8" s="1391"/>
      <c r="G8" s="1392"/>
      <c r="H8" s="1391"/>
      <c r="I8" s="1392"/>
      <c r="J8" s="1391"/>
      <c r="K8" s="1392"/>
      <c r="L8" s="1391"/>
      <c r="M8" s="1392"/>
      <c r="N8" s="1391"/>
      <c r="O8" s="1392"/>
      <c r="P8" s="1391"/>
      <c r="Q8" s="1392"/>
      <c r="R8" s="1391"/>
      <c r="S8" s="1392"/>
      <c r="T8" s="1391"/>
      <c r="U8" s="1392"/>
      <c r="V8" s="1391"/>
      <c r="W8" s="1392"/>
      <c r="X8" s="1391"/>
      <c r="Y8" s="1392"/>
      <c r="Z8" s="1391"/>
      <c r="AA8" s="1392"/>
      <c r="AB8" s="1391"/>
      <c r="AC8" s="1392"/>
      <c r="AD8" s="1391"/>
      <c r="AE8" s="1392"/>
      <c r="AF8" s="1391"/>
      <c r="AG8" s="1392"/>
      <c r="AH8" s="1391"/>
      <c r="AI8" s="1392"/>
      <c r="AJ8" s="1391"/>
      <c r="AK8" s="1392"/>
      <c r="AL8" s="1391"/>
      <c r="AM8" s="1392"/>
      <c r="AN8" s="1391"/>
      <c r="AO8" s="1392"/>
      <c r="AP8" s="1391"/>
      <c r="AQ8" s="1392"/>
      <c r="AR8" s="1391"/>
      <c r="AS8" s="1392"/>
      <c r="AT8" s="1391"/>
      <c r="AU8" s="1392"/>
      <c r="AV8" s="1391"/>
      <c r="AW8" s="1392"/>
      <c r="AX8" s="1391"/>
      <c r="AY8" s="1392"/>
      <c r="AZ8" s="1391"/>
      <c r="BA8" s="1392"/>
      <c r="BB8" s="1391"/>
      <c r="BC8" s="1392"/>
      <c r="BD8" s="1391"/>
      <c r="BE8" s="1392"/>
      <c r="BF8" s="1391"/>
      <c r="BG8" s="1392"/>
      <c r="BH8" s="1391"/>
      <c r="BI8" s="1392"/>
      <c r="BJ8" s="1776"/>
    </row>
    <row r="9" spans="1:63" ht="14.1" customHeight="1">
      <c r="A9" s="772"/>
      <c r="B9" s="1799"/>
      <c r="C9" s="404" t="s">
        <v>853</v>
      </c>
      <c r="D9" s="562"/>
      <c r="E9" s="405"/>
      <c r="F9" s="1787"/>
      <c r="G9" s="1788"/>
      <c r="H9" s="1787"/>
      <c r="I9" s="1788"/>
      <c r="J9" s="1787"/>
      <c r="K9" s="1788"/>
      <c r="L9" s="1787"/>
      <c r="M9" s="1788"/>
      <c r="N9" s="1787"/>
      <c r="O9" s="1788"/>
      <c r="P9" s="1787"/>
      <c r="Q9" s="1788"/>
      <c r="R9" s="1787"/>
      <c r="S9" s="1788"/>
      <c r="T9" s="1787"/>
      <c r="U9" s="1788"/>
      <c r="V9" s="1787"/>
      <c r="W9" s="1788"/>
      <c r="X9" s="1787"/>
      <c r="Y9" s="1788"/>
      <c r="Z9" s="1787"/>
      <c r="AA9" s="1788"/>
      <c r="AB9" s="1787"/>
      <c r="AC9" s="1788"/>
      <c r="AD9" s="1787"/>
      <c r="AE9" s="1788"/>
      <c r="AF9" s="1787"/>
      <c r="AG9" s="1788"/>
      <c r="AH9" s="1787"/>
      <c r="AI9" s="1788"/>
      <c r="AJ9" s="1787"/>
      <c r="AK9" s="1788"/>
      <c r="AL9" s="1787"/>
      <c r="AM9" s="1788"/>
      <c r="AN9" s="1787"/>
      <c r="AO9" s="1788"/>
      <c r="AP9" s="1787"/>
      <c r="AQ9" s="1788"/>
      <c r="AR9" s="1787"/>
      <c r="AS9" s="1788"/>
      <c r="AT9" s="1787"/>
      <c r="AU9" s="1788"/>
      <c r="AV9" s="1787"/>
      <c r="AW9" s="1788"/>
      <c r="AX9" s="1787"/>
      <c r="AY9" s="1788"/>
      <c r="AZ9" s="1787"/>
      <c r="BA9" s="1788"/>
      <c r="BB9" s="1787"/>
      <c r="BC9" s="1788"/>
      <c r="BD9" s="1787"/>
      <c r="BE9" s="1788"/>
      <c r="BF9" s="1787"/>
      <c r="BG9" s="1788"/>
      <c r="BH9" s="1787"/>
      <c r="BI9" s="1788"/>
      <c r="BJ9" s="1776"/>
    </row>
    <row r="10" spans="1:63" ht="14.1" customHeight="1">
      <c r="A10" s="772"/>
      <c r="B10" s="1333" t="s">
        <v>18</v>
      </c>
      <c r="C10" s="1334"/>
      <c r="D10" s="1334"/>
      <c r="E10" s="1335"/>
      <c r="F10" s="1819">
        <f>SUM(F4:F9)</f>
        <v>0</v>
      </c>
      <c r="G10" s="1820"/>
      <c r="H10" s="1819">
        <f>SUM(H4:H9)</f>
        <v>0</v>
      </c>
      <c r="I10" s="1820"/>
      <c r="J10" s="1819">
        <f>SUM(J4:J9)</f>
        <v>0</v>
      </c>
      <c r="K10" s="1821"/>
      <c r="L10" s="1820">
        <f>SUM(L4:L9)</f>
        <v>0</v>
      </c>
      <c r="M10" s="1821"/>
      <c r="N10" s="1820">
        <f>SUM(N4:N9)</f>
        <v>0</v>
      </c>
      <c r="O10" s="1820"/>
      <c r="P10" s="1819">
        <f>SUM(P4:P9)</f>
        <v>0</v>
      </c>
      <c r="Q10" s="1820"/>
      <c r="R10" s="1819">
        <f>SUM(R4:R9)</f>
        <v>0</v>
      </c>
      <c r="S10" s="1821"/>
      <c r="T10" s="1820">
        <f>SUM(T4:T9)</f>
        <v>0</v>
      </c>
      <c r="U10" s="1821"/>
      <c r="V10" s="1820">
        <f>SUM(V4:V9)</f>
        <v>0</v>
      </c>
      <c r="W10" s="1820"/>
      <c r="X10" s="1819">
        <f>SUM(X4:X9)</f>
        <v>0</v>
      </c>
      <c r="Y10" s="1820"/>
      <c r="Z10" s="1819">
        <f>SUM(Z4:Z9)</f>
        <v>0</v>
      </c>
      <c r="AA10" s="1821"/>
      <c r="AB10" s="1820">
        <f>SUM(AB4:AB9)</f>
        <v>0</v>
      </c>
      <c r="AC10" s="1821"/>
      <c r="AD10" s="1820">
        <f>SUM(AD4:AD9)</f>
        <v>0</v>
      </c>
      <c r="AE10" s="1820"/>
      <c r="AF10" s="1819">
        <f>SUM(AF4:AF9)</f>
        <v>0</v>
      </c>
      <c r="AG10" s="1821"/>
      <c r="AH10" s="1819">
        <f>SUM(AH4:AH9)</f>
        <v>0</v>
      </c>
      <c r="AI10" s="1821"/>
      <c r="AJ10" s="1820">
        <f>SUM(AJ4:AJ9)</f>
        <v>0</v>
      </c>
      <c r="AK10" s="1821"/>
      <c r="AL10" s="1819">
        <f>SUM(AL4:AL9)</f>
        <v>0</v>
      </c>
      <c r="AM10" s="1820"/>
      <c r="AN10" s="1819">
        <f>SUM(AN4:AN9)</f>
        <v>0</v>
      </c>
      <c r="AO10" s="1821"/>
      <c r="AP10" s="1819">
        <f>SUM(AP4:AP9)</f>
        <v>0</v>
      </c>
      <c r="AQ10" s="1821"/>
      <c r="AR10" s="1820">
        <f>SUM(AR4:AR9)</f>
        <v>0</v>
      </c>
      <c r="AS10" s="1821"/>
      <c r="AT10" s="1819">
        <f>SUM(AT4:AT9)</f>
        <v>0</v>
      </c>
      <c r="AU10" s="1820"/>
      <c r="AV10" s="1819">
        <f>SUM(AV4:AV9)</f>
        <v>0</v>
      </c>
      <c r="AW10" s="1821"/>
      <c r="AX10" s="1819">
        <f>SUM(AX4:AX9)</f>
        <v>0</v>
      </c>
      <c r="AY10" s="1821"/>
      <c r="AZ10" s="1820">
        <f>SUM(AZ4:AZ9)</f>
        <v>0</v>
      </c>
      <c r="BA10" s="1821"/>
      <c r="BB10" s="1819">
        <f>SUM(BB4:BB9)</f>
        <v>0</v>
      </c>
      <c r="BC10" s="1820"/>
      <c r="BD10" s="1819">
        <f>SUM(BD4:BD9)</f>
        <v>0</v>
      </c>
      <c r="BE10" s="1821"/>
      <c r="BF10" s="1819">
        <f>SUM(BF4:BF9)</f>
        <v>0</v>
      </c>
      <c r="BG10" s="1821"/>
      <c r="BH10" s="1820">
        <f>SUM(BH4:BH9)</f>
        <v>0</v>
      </c>
      <c r="BI10" s="1821"/>
      <c r="BJ10" s="1776"/>
    </row>
    <row r="11" spans="1:63" ht="14.1" customHeight="1">
      <c r="A11" s="1435" t="s">
        <v>854</v>
      </c>
      <c r="B11" s="1436"/>
      <c r="C11" s="1436"/>
      <c r="D11" s="1437"/>
      <c r="E11" s="406" t="s">
        <v>886</v>
      </c>
      <c r="F11" s="1817">
        <f>IF(AND(F10&gt;0,ROUND((TRUNC(F4/3,1)+TRUNC((F5+F6)/6,1)+TRUNC(F7/20,1)+TRUNC((F8+F9)/30,1)),0)&lt;1),1,ROUND((TRUNC(F4/3,1)+TRUNC((F5+F6)/6,1)+TRUNC(F7/20,1)+TRUNC((F8+F9)/30,1)),0))+1</f>
        <v>1</v>
      </c>
      <c r="G11" s="1818"/>
      <c r="H11" s="1817">
        <f t="shared" ref="H11" si="0">IF(AND(H10&gt;0,ROUND((TRUNC(H4/3,1)+TRUNC((H5+H6)/6,1)+TRUNC(H7/20,1)+TRUNC((H8+H9)/30,1)),0)&lt;1),1,ROUND((TRUNC(H4/3,1)+TRUNC((H5+H6)/6,1)+TRUNC(H7/20,1)+TRUNC((H8+H9)/30,1)),0))+1</f>
        <v>1</v>
      </c>
      <c r="I11" s="1818"/>
      <c r="J11" s="1817">
        <f t="shared" ref="J11" si="1">IF(AND(J10&gt;0,ROUND((TRUNC(J4/3,1)+TRUNC((J5+J6)/6,1)+TRUNC(J7/20,1)+TRUNC((J8+J9)/30,1)),0)&lt;1),1,ROUND((TRUNC(J4/3,1)+TRUNC((J5+J6)/6,1)+TRUNC(J7/20,1)+TRUNC((J8+J9)/30,1)),0))+1</f>
        <v>1</v>
      </c>
      <c r="K11" s="1818"/>
      <c r="L11" s="1817">
        <f t="shared" ref="L11" si="2">IF(AND(L10&gt;0,ROUND((TRUNC(L4/3,1)+TRUNC((L5+L6)/6,1)+TRUNC(L7/20,1)+TRUNC((L8+L9)/30,1)),0)&lt;1),1,ROUND((TRUNC(L4/3,1)+TRUNC((L5+L6)/6,1)+TRUNC(L7/20,1)+TRUNC((L8+L9)/30,1)),0))+1</f>
        <v>1</v>
      </c>
      <c r="M11" s="1818"/>
      <c r="N11" s="1817">
        <f t="shared" ref="N11" si="3">IF(AND(N10&gt;0,ROUND((TRUNC(N4/3,1)+TRUNC((N5+N6)/6,1)+TRUNC(N7/20,1)+TRUNC((N8+N9)/30,1)),0)&lt;1),1,ROUND((TRUNC(N4/3,1)+TRUNC((N5+N6)/6,1)+TRUNC(N7/20,1)+TRUNC((N8+N9)/30,1)),0))+1</f>
        <v>1</v>
      </c>
      <c r="O11" s="1818"/>
      <c r="P11" s="1817">
        <f t="shared" ref="P11" si="4">IF(AND(P10&gt;0,ROUND((TRUNC(P4/3,1)+TRUNC((P5+P6)/6,1)+TRUNC(P7/20,1)+TRUNC((P8+P9)/30,1)),0)&lt;1),1,ROUND((TRUNC(P4/3,1)+TRUNC((P5+P6)/6,1)+TRUNC(P7/20,1)+TRUNC((P8+P9)/30,1)),0))+1</f>
        <v>1</v>
      </c>
      <c r="Q11" s="1818"/>
      <c r="R11" s="1817">
        <f t="shared" ref="R11" si="5">IF(AND(R10&gt;0,ROUND((TRUNC(R4/3,1)+TRUNC((R5+R6)/6,1)+TRUNC(R7/20,1)+TRUNC((R8+R9)/30,1)),0)&lt;1),1,ROUND((TRUNC(R4/3,1)+TRUNC((R5+R6)/6,1)+TRUNC(R7/20,1)+TRUNC((R8+R9)/30,1)),0))+1</f>
        <v>1</v>
      </c>
      <c r="S11" s="1818"/>
      <c r="T11" s="1817">
        <f t="shared" ref="T11" si="6">IF(AND(T10&gt;0,ROUND((TRUNC(T4/3,1)+TRUNC((T5+T6)/6,1)+TRUNC(T7/20,1)+TRUNC((T8+T9)/30,1)),0)&lt;1),1,ROUND((TRUNC(T4/3,1)+TRUNC((T5+T6)/6,1)+TRUNC(T7/20,1)+TRUNC((T8+T9)/30,1)),0))+1</f>
        <v>1</v>
      </c>
      <c r="U11" s="1818"/>
      <c r="V11" s="1817">
        <f t="shared" ref="V11" si="7">IF(AND(V10&gt;0,ROUND((TRUNC(V4/3,1)+TRUNC((V5+V6)/6,1)+TRUNC(V7/20,1)+TRUNC((V8+V9)/30,1)),0)&lt;1),1,ROUND((TRUNC(V4/3,1)+TRUNC((V5+V6)/6,1)+TRUNC(V7/20,1)+TRUNC((V8+V9)/30,1)),0))+1</f>
        <v>1</v>
      </c>
      <c r="W11" s="1818"/>
      <c r="X11" s="1817">
        <f t="shared" ref="X11" si="8">IF(AND(X10&gt;0,ROUND((TRUNC(X4/3,1)+TRUNC((X5+X6)/6,1)+TRUNC(X7/20,1)+TRUNC((X8+X9)/30,1)),0)&lt;1),1,ROUND((TRUNC(X4/3,1)+TRUNC((X5+X6)/6,1)+TRUNC(X7/20,1)+TRUNC((X8+X9)/30,1)),0))+1</f>
        <v>1</v>
      </c>
      <c r="Y11" s="1818"/>
      <c r="Z11" s="1817">
        <f t="shared" ref="Z11" si="9">IF(AND(Z10&gt;0,ROUND((TRUNC(Z4/3,1)+TRUNC((Z5+Z6)/6,1)+TRUNC(Z7/20,1)+TRUNC((Z8+Z9)/30,1)),0)&lt;1),1,ROUND((TRUNC(Z4/3,1)+TRUNC((Z5+Z6)/6,1)+TRUNC(Z7/20,1)+TRUNC((Z8+Z9)/30,1)),0))+1</f>
        <v>1</v>
      </c>
      <c r="AA11" s="1818"/>
      <c r="AB11" s="1817">
        <f t="shared" ref="AB11" si="10">IF(AND(AB10&gt;0,ROUND((TRUNC(AB4/3,1)+TRUNC((AB5+AB6)/6,1)+TRUNC(AB7/20,1)+TRUNC((AB8+AB9)/30,1)),0)&lt;1),1,ROUND((TRUNC(AB4/3,1)+TRUNC((AB5+AB6)/6,1)+TRUNC(AB7/20,1)+TRUNC((AB8+AB9)/30,1)),0))+1</f>
        <v>1</v>
      </c>
      <c r="AC11" s="1818"/>
      <c r="AD11" s="1817">
        <f t="shared" ref="AD11" si="11">IF(AND(AD10&gt;0,ROUND((TRUNC(AD4/3,1)+TRUNC((AD5+AD6)/6,1)+TRUNC(AD7/20,1)+TRUNC((AD8+AD9)/30,1)),0)&lt;1),1,ROUND((TRUNC(AD4/3,1)+TRUNC((AD5+AD6)/6,1)+TRUNC(AD7/20,1)+TRUNC((AD8+AD9)/30,1)),0))+1</f>
        <v>1</v>
      </c>
      <c r="AE11" s="1818"/>
      <c r="AF11" s="1817">
        <f t="shared" ref="AF11" si="12">IF(AND(AF10&gt;0,ROUND((TRUNC(AF4/3,1)+TRUNC((AF5+AF6)/6,1)+TRUNC(AF7/20,1)+TRUNC((AF8+AF9)/30,1)),0)&lt;1),1,ROUND((TRUNC(AF4/3,1)+TRUNC((AF5+AF6)/6,1)+TRUNC(AF7/20,1)+TRUNC((AF8+AF9)/30,1)),0))+1</f>
        <v>1</v>
      </c>
      <c r="AG11" s="1818"/>
      <c r="AH11" s="1817">
        <f t="shared" ref="AH11" si="13">IF(AND(AH10&gt;0,ROUND((TRUNC(AH4/3,1)+TRUNC((AH5+AH6)/6,1)+TRUNC(AH7/20,1)+TRUNC((AH8+AH9)/30,1)),0)&lt;1),1,ROUND((TRUNC(AH4/3,1)+TRUNC((AH5+AH6)/6,1)+TRUNC(AH7/20,1)+TRUNC((AH8+AH9)/30,1)),0))+1</f>
        <v>1</v>
      </c>
      <c r="AI11" s="1818"/>
      <c r="AJ11" s="1817">
        <f t="shared" ref="AJ11" si="14">IF(AND(AJ10&gt;0,ROUND((TRUNC(AJ4/3,1)+TRUNC((AJ5+AJ6)/6,1)+TRUNC(AJ7/20,1)+TRUNC((AJ8+AJ9)/30,1)),0)&lt;1),1,ROUND((TRUNC(AJ4/3,1)+TRUNC((AJ5+AJ6)/6,1)+TRUNC(AJ7/20,1)+TRUNC((AJ8+AJ9)/30,1)),0))+1</f>
        <v>1</v>
      </c>
      <c r="AK11" s="1818"/>
      <c r="AL11" s="1817">
        <f t="shared" ref="AL11" si="15">IF(AND(AL10&gt;0,ROUND((TRUNC(AL4/3,1)+TRUNC((AL5+AL6)/6,1)+TRUNC(AL7/20,1)+TRUNC((AL8+AL9)/30,1)),0)&lt;1),1,ROUND((TRUNC(AL4/3,1)+TRUNC((AL5+AL6)/6,1)+TRUNC(AL7/20,1)+TRUNC((AL8+AL9)/30,1)),0))+1</f>
        <v>1</v>
      </c>
      <c r="AM11" s="1818"/>
      <c r="AN11" s="1817">
        <f t="shared" ref="AN11" si="16">IF(AND(AN10&gt;0,ROUND((TRUNC(AN4/3,1)+TRUNC((AN5+AN6)/6,1)+TRUNC(AN7/20,1)+TRUNC((AN8+AN9)/30,1)),0)&lt;1),1,ROUND((TRUNC(AN4/3,1)+TRUNC((AN5+AN6)/6,1)+TRUNC(AN7/20,1)+TRUNC((AN8+AN9)/30,1)),0))+1</f>
        <v>1</v>
      </c>
      <c r="AO11" s="1818"/>
      <c r="AP11" s="1817">
        <f t="shared" ref="AP11" si="17">IF(AND(AP10&gt;0,ROUND((TRUNC(AP4/3,1)+TRUNC((AP5+AP6)/6,1)+TRUNC(AP7/20,1)+TRUNC((AP8+AP9)/30,1)),0)&lt;1),1,ROUND((TRUNC(AP4/3,1)+TRUNC((AP5+AP6)/6,1)+TRUNC(AP7/20,1)+TRUNC((AP8+AP9)/30,1)),0))+1</f>
        <v>1</v>
      </c>
      <c r="AQ11" s="1818"/>
      <c r="AR11" s="1817">
        <f t="shared" ref="AR11" si="18">IF(AND(AR10&gt;0,ROUND((TRUNC(AR4/3,1)+TRUNC((AR5+AR6)/6,1)+TRUNC(AR7/20,1)+TRUNC((AR8+AR9)/30,1)),0)&lt;1),1,ROUND((TRUNC(AR4/3,1)+TRUNC((AR5+AR6)/6,1)+TRUNC(AR7/20,1)+TRUNC((AR8+AR9)/30,1)),0))+1</f>
        <v>1</v>
      </c>
      <c r="AS11" s="1818"/>
      <c r="AT11" s="1817">
        <f t="shared" ref="AT11" si="19">IF(AND(AT10&gt;0,ROUND((TRUNC(AT4/3,1)+TRUNC((AT5+AT6)/6,1)+TRUNC(AT7/20,1)+TRUNC((AT8+AT9)/30,1)),0)&lt;1),1,ROUND((TRUNC(AT4/3,1)+TRUNC((AT5+AT6)/6,1)+TRUNC(AT7/20,1)+TRUNC((AT8+AT9)/30,1)),0))+1</f>
        <v>1</v>
      </c>
      <c r="AU11" s="1818"/>
      <c r="AV11" s="1817">
        <f t="shared" ref="AV11" si="20">IF(AND(AV10&gt;0,ROUND((TRUNC(AV4/3,1)+TRUNC((AV5+AV6)/6,1)+TRUNC(AV7/20,1)+TRUNC((AV8+AV9)/30,1)),0)&lt;1),1,ROUND((TRUNC(AV4/3,1)+TRUNC((AV5+AV6)/6,1)+TRUNC(AV7/20,1)+TRUNC((AV8+AV9)/30,1)),0))+1</f>
        <v>1</v>
      </c>
      <c r="AW11" s="1818"/>
      <c r="AX11" s="1817">
        <f t="shared" ref="AX11" si="21">IF(AND(AX10&gt;0,ROUND((TRUNC(AX4/3,1)+TRUNC((AX5+AX6)/6,1)+TRUNC(AX7/20,1)+TRUNC((AX8+AX9)/30,1)),0)&lt;1),1,ROUND((TRUNC(AX4/3,1)+TRUNC((AX5+AX6)/6,1)+TRUNC(AX7/20,1)+TRUNC((AX8+AX9)/30,1)),0))+1</f>
        <v>1</v>
      </c>
      <c r="AY11" s="1818"/>
      <c r="AZ11" s="1817">
        <f t="shared" ref="AZ11" si="22">IF(AND(AZ10&gt;0,ROUND((TRUNC(AZ4/3,1)+TRUNC((AZ5+AZ6)/6,1)+TRUNC(AZ7/20,1)+TRUNC((AZ8+AZ9)/30,1)),0)&lt;1),1,ROUND((TRUNC(AZ4/3,1)+TRUNC((AZ5+AZ6)/6,1)+TRUNC(AZ7/20,1)+TRUNC((AZ8+AZ9)/30,1)),0))+1</f>
        <v>1</v>
      </c>
      <c r="BA11" s="1818"/>
      <c r="BB11" s="1817">
        <f t="shared" ref="BB11" si="23">IF(AND(BB10&gt;0,ROUND((TRUNC(BB4/3,1)+TRUNC((BB5+BB6)/6,1)+TRUNC(BB7/20,1)+TRUNC((BB8+BB9)/30,1)),0)&lt;1),1,ROUND((TRUNC(BB4/3,1)+TRUNC((BB5+BB6)/6,1)+TRUNC(BB7/20,1)+TRUNC((BB8+BB9)/30,1)),0))+1</f>
        <v>1</v>
      </c>
      <c r="BC11" s="1818"/>
      <c r="BD11" s="1817">
        <f t="shared" ref="BD11" si="24">IF(AND(BD10&gt;0,ROUND((TRUNC(BD4/3,1)+TRUNC((BD5+BD6)/6,1)+TRUNC(BD7/20,1)+TRUNC((BD8+BD9)/30,1)),0)&lt;1),1,ROUND((TRUNC(BD4/3,1)+TRUNC((BD5+BD6)/6,1)+TRUNC(BD7/20,1)+TRUNC((BD8+BD9)/30,1)),0))+1</f>
        <v>1</v>
      </c>
      <c r="BE11" s="1818"/>
      <c r="BF11" s="1817">
        <f t="shared" ref="BF11" si="25">IF(AND(BF10&gt;0,ROUND((TRUNC(BF4/3,1)+TRUNC((BF5+BF6)/6,1)+TRUNC(BF7/20,1)+TRUNC((BF8+BF9)/30,1)),0)&lt;1),1,ROUND((TRUNC(BF4/3,1)+TRUNC((BF5+BF6)/6,1)+TRUNC(BF7/20,1)+TRUNC((BF8+BF9)/30,1)),0))+1</f>
        <v>1</v>
      </c>
      <c r="BG11" s="1818"/>
      <c r="BH11" s="1817">
        <f t="shared" ref="BH11" si="26">IF(AND(BH10&gt;0,ROUND((TRUNC(BH4/3,1)+TRUNC((BH5+BH6)/6,1)+TRUNC(BH7/20,1)+TRUNC((BH8+BH9)/30,1)),0)&lt;1),1,ROUND((TRUNC(BH4/3,1)+TRUNC((BH5+BH6)/6,1)+TRUNC(BH7/20,1)+TRUNC((BH8+BH9)/30,1)),0))+1</f>
        <v>1</v>
      </c>
      <c r="BI11" s="1818"/>
      <c r="BJ11" s="1777"/>
    </row>
    <row r="12" spans="1:63" ht="14.1" customHeight="1">
      <c r="A12" s="1453"/>
      <c r="B12" s="1454"/>
      <c r="C12" s="1454"/>
      <c r="D12" s="1455"/>
      <c r="E12" s="407" t="s">
        <v>887</v>
      </c>
      <c r="F12" s="1815">
        <f>IF(AND(F$10&gt;0,ROUND((TRUNC(F$4/3,1)+TRUNC((F$5+F$6)/6,1)+TRUNC(F$7/15,1)+TRUNC((F$8+F$9)/25,1)),0)&lt;1),1,ROUND((TRUNC(F$4/3,1)+TRUNC((F$5+F$6)/6,1)+TRUNC(F$7/15,1)+TRUNC((F$8+F$9)/25,1)),0))+1</f>
        <v>1</v>
      </c>
      <c r="G12" s="1816"/>
      <c r="H12" s="1815">
        <f t="shared" ref="H12" si="27">IF(AND(H$10&gt;0,ROUND((TRUNC(H$4/3,1)+TRUNC((H$5+H$6)/6,1)+TRUNC(H$7/15,1)+TRUNC((H$8+H$9)/25,1)),0)&lt;1),1,ROUND((TRUNC(H$4/3,1)+TRUNC((H$5+H$6)/6,1)+TRUNC(H$7/15,1)+TRUNC((H$8+H$9)/25,1)),0))+1</f>
        <v>1</v>
      </c>
      <c r="I12" s="1816"/>
      <c r="J12" s="1815">
        <f t="shared" ref="J12" si="28">IF(AND(J$10&gt;0,ROUND((TRUNC(J$4/3,1)+TRUNC((J$5+J$6)/6,1)+TRUNC(J$7/15,1)+TRUNC((J$8+J$9)/25,1)),0)&lt;1),1,ROUND((TRUNC(J$4/3,1)+TRUNC((J$5+J$6)/6,1)+TRUNC(J$7/15,1)+TRUNC((J$8+J$9)/25,1)),0))+1</f>
        <v>1</v>
      </c>
      <c r="K12" s="1816"/>
      <c r="L12" s="1815">
        <f t="shared" ref="L12" si="29">IF(AND(L$10&gt;0,ROUND((TRUNC(L$4/3,1)+TRUNC((L$5+L$6)/6,1)+TRUNC(L$7/15,1)+TRUNC((L$8+L$9)/25,1)),0)&lt;1),1,ROUND((TRUNC(L$4/3,1)+TRUNC((L$5+L$6)/6,1)+TRUNC(L$7/15,1)+TRUNC((L$8+L$9)/25,1)),0))+1</f>
        <v>1</v>
      </c>
      <c r="M12" s="1816"/>
      <c r="N12" s="1815">
        <f t="shared" ref="N12" si="30">IF(AND(N$10&gt;0,ROUND((TRUNC(N$4/3,1)+TRUNC((N$5+N$6)/6,1)+TRUNC(N$7/15,1)+TRUNC((N$8+N$9)/25,1)),0)&lt;1),1,ROUND((TRUNC(N$4/3,1)+TRUNC((N$5+N$6)/6,1)+TRUNC(N$7/15,1)+TRUNC((N$8+N$9)/25,1)),0))+1</f>
        <v>1</v>
      </c>
      <c r="O12" s="1816"/>
      <c r="P12" s="1815">
        <f t="shared" ref="P12" si="31">IF(AND(P$10&gt;0,ROUND((TRUNC(P$4/3,1)+TRUNC((P$5+P$6)/6,1)+TRUNC(P$7/15,1)+TRUNC((P$8+P$9)/25,1)),0)&lt;1),1,ROUND((TRUNC(P$4/3,1)+TRUNC((P$5+P$6)/6,1)+TRUNC(P$7/15,1)+TRUNC((P$8+P$9)/25,1)),0))+1</f>
        <v>1</v>
      </c>
      <c r="Q12" s="1816"/>
      <c r="R12" s="1815">
        <f t="shared" ref="R12" si="32">IF(AND(R$10&gt;0,ROUND((TRUNC(R$4/3,1)+TRUNC((R$5+R$6)/6,1)+TRUNC(R$7/15,1)+TRUNC((R$8+R$9)/25,1)),0)&lt;1),1,ROUND((TRUNC(R$4/3,1)+TRUNC((R$5+R$6)/6,1)+TRUNC(R$7/15,1)+TRUNC((R$8+R$9)/25,1)),0))+1</f>
        <v>1</v>
      </c>
      <c r="S12" s="1816"/>
      <c r="T12" s="1815">
        <f t="shared" ref="T12" si="33">IF(AND(T$10&gt;0,ROUND((TRUNC(T$4/3,1)+TRUNC((T$5+T$6)/6,1)+TRUNC(T$7/15,1)+TRUNC((T$8+T$9)/25,1)),0)&lt;1),1,ROUND((TRUNC(T$4/3,1)+TRUNC((T$5+T$6)/6,1)+TRUNC(T$7/15,1)+TRUNC((T$8+T$9)/25,1)),0))+1</f>
        <v>1</v>
      </c>
      <c r="U12" s="1816"/>
      <c r="V12" s="1815">
        <f t="shared" ref="V12" si="34">IF(AND(V$10&gt;0,ROUND((TRUNC(V$4/3,1)+TRUNC((V$5+V$6)/6,1)+TRUNC(V$7/15,1)+TRUNC((V$8+V$9)/25,1)),0)&lt;1),1,ROUND((TRUNC(V$4/3,1)+TRUNC((V$5+V$6)/6,1)+TRUNC(V$7/15,1)+TRUNC((V$8+V$9)/25,1)),0))+1</f>
        <v>1</v>
      </c>
      <c r="W12" s="1816"/>
      <c r="X12" s="1815">
        <f t="shared" ref="X12" si="35">IF(AND(X$10&gt;0,ROUND((TRUNC(X$4/3,1)+TRUNC((X$5+X$6)/6,1)+TRUNC(X$7/15,1)+TRUNC((X$8+X$9)/25,1)),0)&lt;1),1,ROUND((TRUNC(X$4/3,1)+TRUNC((X$5+X$6)/6,1)+TRUNC(X$7/15,1)+TRUNC((X$8+X$9)/25,1)),0))+1</f>
        <v>1</v>
      </c>
      <c r="Y12" s="1816"/>
      <c r="Z12" s="1815">
        <f t="shared" ref="Z12" si="36">IF(AND(Z$10&gt;0,ROUND((TRUNC(Z$4/3,1)+TRUNC((Z$5+Z$6)/6,1)+TRUNC(Z$7/15,1)+TRUNC((Z$8+Z$9)/25,1)),0)&lt;1),1,ROUND((TRUNC(Z$4/3,1)+TRUNC((Z$5+Z$6)/6,1)+TRUNC(Z$7/15,1)+TRUNC((Z$8+Z$9)/25,1)),0))+1</f>
        <v>1</v>
      </c>
      <c r="AA12" s="1816"/>
      <c r="AB12" s="1815">
        <f t="shared" ref="AB12" si="37">IF(AND(AB$10&gt;0,ROUND((TRUNC(AB$4/3,1)+TRUNC((AB$5+AB$6)/6,1)+TRUNC(AB$7/15,1)+TRUNC((AB$8+AB$9)/25,1)),0)&lt;1),1,ROUND((TRUNC(AB$4/3,1)+TRUNC((AB$5+AB$6)/6,1)+TRUNC(AB$7/15,1)+TRUNC((AB$8+AB$9)/25,1)),0))+1</f>
        <v>1</v>
      </c>
      <c r="AC12" s="1816"/>
      <c r="AD12" s="1815">
        <f t="shared" ref="AD12" si="38">IF(AND(AD$10&gt;0,ROUND((TRUNC(AD$4/3,1)+TRUNC((AD$5+AD$6)/6,1)+TRUNC(AD$7/15,1)+TRUNC((AD$8+AD$9)/25,1)),0)&lt;1),1,ROUND((TRUNC(AD$4/3,1)+TRUNC((AD$5+AD$6)/6,1)+TRUNC(AD$7/15,1)+TRUNC((AD$8+AD$9)/25,1)),0))+1</f>
        <v>1</v>
      </c>
      <c r="AE12" s="1816"/>
      <c r="AF12" s="1815">
        <f t="shared" ref="AF12" si="39">IF(AND(AF$10&gt;0,ROUND((TRUNC(AF$4/3,1)+TRUNC((AF$5+AF$6)/6,1)+TRUNC(AF$7/15,1)+TRUNC((AF$8+AF$9)/25,1)),0)&lt;1),1,ROUND((TRUNC(AF$4/3,1)+TRUNC((AF$5+AF$6)/6,1)+TRUNC(AF$7/15,1)+TRUNC((AF$8+AF$9)/25,1)),0))+1</f>
        <v>1</v>
      </c>
      <c r="AG12" s="1816"/>
      <c r="AH12" s="1815">
        <f t="shared" ref="AH12" si="40">IF(AND(AH$10&gt;0,ROUND((TRUNC(AH$4/3,1)+TRUNC((AH$5+AH$6)/6,1)+TRUNC(AH$7/15,1)+TRUNC((AH$8+AH$9)/25,1)),0)&lt;1),1,ROUND((TRUNC(AH$4/3,1)+TRUNC((AH$5+AH$6)/6,1)+TRUNC(AH$7/15,1)+TRUNC((AH$8+AH$9)/25,1)),0))+1</f>
        <v>1</v>
      </c>
      <c r="AI12" s="1816"/>
      <c r="AJ12" s="1815">
        <f t="shared" ref="AJ12" si="41">IF(AND(AJ$10&gt;0,ROUND((TRUNC(AJ$4/3,1)+TRUNC((AJ$5+AJ$6)/6,1)+TRUNC(AJ$7/15,1)+TRUNC((AJ$8+AJ$9)/25,1)),0)&lt;1),1,ROUND((TRUNC(AJ$4/3,1)+TRUNC((AJ$5+AJ$6)/6,1)+TRUNC(AJ$7/15,1)+TRUNC((AJ$8+AJ$9)/25,1)),0))+1</f>
        <v>1</v>
      </c>
      <c r="AK12" s="1816"/>
      <c r="AL12" s="1815">
        <f t="shared" ref="AL12" si="42">IF(AND(AL$10&gt;0,ROUND((TRUNC(AL$4/3,1)+TRUNC((AL$5+AL$6)/6,1)+TRUNC(AL$7/15,1)+TRUNC((AL$8+AL$9)/25,1)),0)&lt;1),1,ROUND((TRUNC(AL$4/3,1)+TRUNC((AL$5+AL$6)/6,1)+TRUNC(AL$7/15,1)+TRUNC((AL$8+AL$9)/25,1)),0))+1</f>
        <v>1</v>
      </c>
      <c r="AM12" s="1816"/>
      <c r="AN12" s="1815">
        <f t="shared" ref="AN12" si="43">IF(AND(AN$10&gt;0,ROUND((TRUNC(AN$4/3,1)+TRUNC((AN$5+AN$6)/6,1)+TRUNC(AN$7/15,1)+TRUNC((AN$8+AN$9)/25,1)),0)&lt;1),1,ROUND((TRUNC(AN$4/3,1)+TRUNC((AN$5+AN$6)/6,1)+TRUNC(AN$7/15,1)+TRUNC((AN$8+AN$9)/25,1)),0))+1</f>
        <v>1</v>
      </c>
      <c r="AO12" s="1816"/>
      <c r="AP12" s="1815">
        <f t="shared" ref="AP12" si="44">IF(AND(AP$10&gt;0,ROUND((TRUNC(AP$4/3,1)+TRUNC((AP$5+AP$6)/6,1)+TRUNC(AP$7/15,1)+TRUNC((AP$8+AP$9)/25,1)),0)&lt;1),1,ROUND((TRUNC(AP$4/3,1)+TRUNC((AP$5+AP$6)/6,1)+TRUNC(AP$7/15,1)+TRUNC((AP$8+AP$9)/25,1)),0))+1</f>
        <v>1</v>
      </c>
      <c r="AQ12" s="1816"/>
      <c r="AR12" s="1815">
        <f t="shared" ref="AR12" si="45">IF(AND(AR$10&gt;0,ROUND((TRUNC(AR$4/3,1)+TRUNC((AR$5+AR$6)/6,1)+TRUNC(AR$7/15,1)+TRUNC((AR$8+AR$9)/25,1)),0)&lt;1),1,ROUND((TRUNC(AR$4/3,1)+TRUNC((AR$5+AR$6)/6,1)+TRUNC(AR$7/15,1)+TRUNC((AR$8+AR$9)/25,1)),0))+1</f>
        <v>1</v>
      </c>
      <c r="AS12" s="1816"/>
      <c r="AT12" s="1815">
        <f t="shared" ref="AT12" si="46">IF(AND(AT$10&gt;0,ROUND((TRUNC(AT$4/3,1)+TRUNC((AT$5+AT$6)/6,1)+TRUNC(AT$7/15,1)+TRUNC((AT$8+AT$9)/25,1)),0)&lt;1),1,ROUND((TRUNC(AT$4/3,1)+TRUNC((AT$5+AT$6)/6,1)+TRUNC(AT$7/15,1)+TRUNC((AT$8+AT$9)/25,1)),0))+1</f>
        <v>1</v>
      </c>
      <c r="AU12" s="1816"/>
      <c r="AV12" s="1815">
        <f t="shared" ref="AV12" si="47">IF(AND(AV$10&gt;0,ROUND((TRUNC(AV$4/3,1)+TRUNC((AV$5+AV$6)/6,1)+TRUNC(AV$7/15,1)+TRUNC((AV$8+AV$9)/25,1)),0)&lt;1),1,ROUND((TRUNC(AV$4/3,1)+TRUNC((AV$5+AV$6)/6,1)+TRUNC(AV$7/15,1)+TRUNC((AV$8+AV$9)/25,1)),0))+1</f>
        <v>1</v>
      </c>
      <c r="AW12" s="1816"/>
      <c r="AX12" s="1815">
        <f t="shared" ref="AX12" si="48">IF(AND(AX$10&gt;0,ROUND((TRUNC(AX$4/3,1)+TRUNC((AX$5+AX$6)/6,1)+TRUNC(AX$7/15,1)+TRUNC((AX$8+AX$9)/25,1)),0)&lt;1),1,ROUND((TRUNC(AX$4/3,1)+TRUNC((AX$5+AX$6)/6,1)+TRUNC(AX$7/15,1)+TRUNC((AX$8+AX$9)/25,1)),0))+1</f>
        <v>1</v>
      </c>
      <c r="AY12" s="1816"/>
      <c r="AZ12" s="1815">
        <f t="shared" ref="AZ12" si="49">IF(AND(AZ$10&gt;0,ROUND((TRUNC(AZ$4/3,1)+TRUNC((AZ$5+AZ$6)/6,1)+TRUNC(AZ$7/15,1)+TRUNC((AZ$8+AZ$9)/25,1)),0)&lt;1),1,ROUND((TRUNC(AZ$4/3,1)+TRUNC((AZ$5+AZ$6)/6,1)+TRUNC(AZ$7/15,1)+TRUNC((AZ$8+AZ$9)/25,1)),0))+1</f>
        <v>1</v>
      </c>
      <c r="BA12" s="1816"/>
      <c r="BB12" s="1815">
        <f t="shared" ref="BB12" si="50">IF(AND(BB$10&gt;0,ROUND((TRUNC(BB$4/3,1)+TRUNC((BB$5+BB$6)/6,1)+TRUNC(BB$7/15,1)+TRUNC((BB$8+BB$9)/25,1)),0)&lt;1),1,ROUND((TRUNC(BB$4/3,1)+TRUNC((BB$5+BB$6)/6,1)+TRUNC(BB$7/15,1)+TRUNC((BB$8+BB$9)/25,1)),0))+1</f>
        <v>1</v>
      </c>
      <c r="BC12" s="1816"/>
      <c r="BD12" s="1815">
        <f t="shared" ref="BD12" si="51">IF(AND(BD$10&gt;0,ROUND((TRUNC(BD$4/3,1)+TRUNC((BD$5+BD$6)/6,1)+TRUNC(BD$7/15,1)+TRUNC((BD$8+BD$9)/25,1)),0)&lt;1),1,ROUND((TRUNC(BD$4/3,1)+TRUNC((BD$5+BD$6)/6,1)+TRUNC(BD$7/15,1)+TRUNC((BD$8+BD$9)/25,1)),0))+1</f>
        <v>1</v>
      </c>
      <c r="BE12" s="1816"/>
      <c r="BF12" s="1815">
        <f t="shared" ref="BF12" si="52">IF(AND(BF$10&gt;0,ROUND((TRUNC(BF$4/3,1)+TRUNC((BF$5+BF$6)/6,1)+TRUNC(BF$7/15,1)+TRUNC((BF$8+BF$9)/25,1)),0)&lt;1),1,ROUND((TRUNC(BF$4/3,1)+TRUNC((BF$5+BF$6)/6,1)+TRUNC(BF$7/15,1)+TRUNC((BF$8+BF$9)/25,1)),0))+1</f>
        <v>1</v>
      </c>
      <c r="BG12" s="1816"/>
      <c r="BH12" s="1815">
        <f t="shared" ref="BH12" si="53">IF(AND(BH$10&gt;0,ROUND((TRUNC(BH$4/3,1)+TRUNC((BH$5+BH$6)/6,1)+TRUNC(BH$7/15,1)+TRUNC((BH$8+BH$9)/25,1)),0)&lt;1),1,ROUND((TRUNC(BH$4/3,1)+TRUNC((BH$5+BH$6)/6,1)+TRUNC(BH$7/15,1)+TRUNC((BH$8+BH$9)/25,1)),0))+1</f>
        <v>1</v>
      </c>
      <c r="BI12" s="1816"/>
      <c r="BJ12" s="408" t="s">
        <v>888</v>
      </c>
    </row>
    <row r="13" spans="1:63" ht="6" customHeight="1">
      <c r="A13" s="1797" t="s">
        <v>1290</v>
      </c>
      <c r="B13" s="968" t="s">
        <v>1291</v>
      </c>
      <c r="C13" s="968"/>
      <c r="D13" s="958" t="s">
        <v>126</v>
      </c>
      <c r="E13" s="1275" t="s">
        <v>855</v>
      </c>
      <c r="F13" s="409"/>
      <c r="G13" s="410"/>
      <c r="H13" s="409"/>
      <c r="I13" s="410"/>
      <c r="J13" s="409"/>
      <c r="K13" s="411"/>
      <c r="L13" s="410"/>
      <c r="M13" s="411"/>
      <c r="N13" s="410"/>
      <c r="O13" s="410"/>
      <c r="P13" s="409"/>
      <c r="Q13" s="410"/>
      <c r="R13" s="409"/>
      <c r="S13" s="411"/>
      <c r="T13" s="410"/>
      <c r="U13" s="411"/>
      <c r="V13" s="410"/>
      <c r="W13" s="410"/>
      <c r="X13" s="409"/>
      <c r="Y13" s="410"/>
      <c r="Z13" s="409"/>
      <c r="AA13" s="411"/>
      <c r="AB13" s="410"/>
      <c r="AC13" s="412"/>
      <c r="AD13" s="413"/>
      <c r="AE13" s="413"/>
      <c r="AF13" s="409"/>
      <c r="AG13" s="411"/>
      <c r="AH13" s="409"/>
      <c r="AI13" s="411"/>
      <c r="AJ13" s="410"/>
      <c r="AK13" s="411"/>
      <c r="AL13" s="409"/>
      <c r="AM13" s="410"/>
      <c r="AN13" s="409"/>
      <c r="AO13" s="411"/>
      <c r="AP13" s="409"/>
      <c r="AQ13" s="411"/>
      <c r="AR13" s="410"/>
      <c r="AS13" s="411"/>
      <c r="AT13" s="409"/>
      <c r="AU13" s="410"/>
      <c r="AV13" s="409"/>
      <c r="AW13" s="411"/>
      <c r="AX13" s="409"/>
      <c r="AY13" s="411"/>
      <c r="AZ13" s="410"/>
      <c r="BA13" s="411"/>
      <c r="BB13" s="410"/>
      <c r="BC13" s="411"/>
      <c r="BD13" s="409"/>
      <c r="BE13" s="411"/>
      <c r="BF13" s="409"/>
      <c r="BG13" s="411"/>
      <c r="BH13" s="410"/>
      <c r="BI13" s="411"/>
      <c r="BJ13" s="1075" t="s">
        <v>889</v>
      </c>
    </row>
    <row r="14" spans="1:63" ht="3" customHeight="1">
      <c r="A14" s="1808"/>
      <c r="B14" s="968"/>
      <c r="C14" s="968"/>
      <c r="D14" s="958"/>
      <c r="E14" s="1275"/>
      <c r="F14" s="414"/>
      <c r="G14" s="415"/>
      <c r="H14" s="414"/>
      <c r="I14" s="415"/>
      <c r="J14" s="414"/>
      <c r="K14" s="416"/>
      <c r="L14" s="417"/>
      <c r="M14" s="416"/>
      <c r="N14" s="417"/>
      <c r="O14" s="417"/>
      <c r="P14" s="418"/>
      <c r="Q14" s="417"/>
      <c r="R14" s="418"/>
      <c r="S14" s="416"/>
      <c r="T14" s="417"/>
      <c r="U14" s="416"/>
      <c r="V14" s="417"/>
      <c r="W14" s="417"/>
      <c r="X14" s="418"/>
      <c r="Y14" s="417"/>
      <c r="Z14" s="418"/>
      <c r="AA14" s="416"/>
      <c r="AB14" s="417"/>
      <c r="AC14" s="419"/>
      <c r="AD14" s="420"/>
      <c r="AE14" s="420"/>
      <c r="AF14" s="418"/>
      <c r="AG14" s="416"/>
      <c r="AH14" s="418"/>
      <c r="AI14" s="416"/>
      <c r="AJ14" s="417"/>
      <c r="AK14" s="416"/>
      <c r="AL14" s="418"/>
      <c r="AM14" s="417"/>
      <c r="AN14" s="418"/>
      <c r="AO14" s="416"/>
      <c r="AP14" s="418"/>
      <c r="AQ14" s="416"/>
      <c r="AR14" s="417"/>
      <c r="AS14" s="416"/>
      <c r="AT14" s="418"/>
      <c r="AU14" s="415"/>
      <c r="AV14" s="414"/>
      <c r="AW14" s="421"/>
      <c r="AX14" s="414"/>
      <c r="AY14" s="421"/>
      <c r="AZ14" s="415"/>
      <c r="BA14" s="421"/>
      <c r="BB14" s="415"/>
      <c r="BC14" s="421"/>
      <c r="BD14" s="414"/>
      <c r="BE14" s="421"/>
      <c r="BF14" s="414"/>
      <c r="BG14" s="421"/>
      <c r="BH14" s="415"/>
      <c r="BI14" s="421"/>
      <c r="BJ14" s="1823"/>
    </row>
    <row r="15" spans="1:63" ht="6" customHeight="1">
      <c r="A15" s="1808"/>
      <c r="B15" s="968"/>
      <c r="C15" s="968"/>
      <c r="D15" s="958"/>
      <c r="E15" s="1275"/>
      <c r="F15" s="544"/>
      <c r="G15" s="422"/>
      <c r="H15" s="544"/>
      <c r="I15" s="422"/>
      <c r="J15" s="544"/>
      <c r="K15" s="423"/>
      <c r="L15" s="422"/>
      <c r="M15" s="423"/>
      <c r="N15" s="422"/>
      <c r="O15" s="422"/>
      <c r="P15" s="544"/>
      <c r="Q15" s="422"/>
      <c r="R15" s="544"/>
      <c r="S15" s="423"/>
      <c r="T15" s="422"/>
      <c r="U15" s="423"/>
      <c r="V15" s="422"/>
      <c r="W15" s="422"/>
      <c r="X15" s="544"/>
      <c r="Y15" s="422"/>
      <c r="Z15" s="544"/>
      <c r="AA15" s="423"/>
      <c r="AB15" s="422"/>
      <c r="AC15" s="424"/>
      <c r="AD15" s="425"/>
      <c r="AE15" s="425"/>
      <c r="AF15" s="544"/>
      <c r="AG15" s="423"/>
      <c r="AH15" s="544"/>
      <c r="AI15" s="423"/>
      <c r="AJ15" s="422"/>
      <c r="AK15" s="423"/>
      <c r="AL15" s="544"/>
      <c r="AM15" s="422"/>
      <c r="AN15" s="544"/>
      <c r="AO15" s="423"/>
      <c r="AP15" s="544"/>
      <c r="AQ15" s="423"/>
      <c r="AR15" s="422"/>
      <c r="AS15" s="423"/>
      <c r="AT15" s="544"/>
      <c r="AU15" s="422"/>
      <c r="AV15" s="544"/>
      <c r="AW15" s="423"/>
      <c r="AX15" s="544"/>
      <c r="AY15" s="423"/>
      <c r="AZ15" s="422"/>
      <c r="BA15" s="423"/>
      <c r="BB15" s="422"/>
      <c r="BC15" s="423"/>
      <c r="BD15" s="544"/>
      <c r="BE15" s="423"/>
      <c r="BF15" s="544"/>
      <c r="BG15" s="423"/>
      <c r="BH15" s="422"/>
      <c r="BI15" s="423"/>
      <c r="BJ15" s="1823"/>
    </row>
    <row r="16" spans="1:63" ht="6" customHeight="1">
      <c r="A16" s="1808"/>
      <c r="B16" s="1336">
        <v>1</v>
      </c>
      <c r="C16" s="1802"/>
      <c r="D16" s="1802"/>
      <c r="E16" s="1802"/>
      <c r="F16" s="426"/>
      <c r="G16" s="427"/>
      <c r="H16" s="432"/>
      <c r="I16" s="443"/>
      <c r="J16" s="432"/>
      <c r="K16" s="443"/>
      <c r="L16" s="432"/>
      <c r="M16" s="443"/>
      <c r="N16" s="432"/>
      <c r="O16" s="443"/>
      <c r="P16" s="432"/>
      <c r="Q16" s="443"/>
      <c r="R16" s="432"/>
      <c r="S16" s="443"/>
      <c r="T16" s="432"/>
      <c r="U16" s="443"/>
      <c r="V16" s="432"/>
      <c r="W16" s="443"/>
      <c r="X16" s="432"/>
      <c r="Y16" s="443"/>
      <c r="Z16" s="432"/>
      <c r="AA16" s="443"/>
      <c r="AB16" s="432"/>
      <c r="AC16" s="443"/>
      <c r="AD16" s="432"/>
      <c r="AE16" s="443"/>
      <c r="AF16" s="432"/>
      <c r="AG16" s="443"/>
      <c r="AH16" s="432"/>
      <c r="AI16" s="443"/>
      <c r="AJ16" s="432"/>
      <c r="AK16" s="443"/>
      <c r="AL16" s="432"/>
      <c r="AM16" s="443"/>
      <c r="AN16" s="432"/>
      <c r="AO16" s="443"/>
      <c r="AP16" s="427"/>
      <c r="AQ16" s="427"/>
      <c r="AR16" s="426"/>
      <c r="AS16" s="428"/>
      <c r="AT16" s="427"/>
      <c r="AU16" s="427"/>
      <c r="AV16" s="426"/>
      <c r="AW16" s="428"/>
      <c r="AX16" s="427"/>
      <c r="AY16" s="427"/>
      <c r="AZ16" s="426"/>
      <c r="BA16" s="428"/>
      <c r="BB16" s="427"/>
      <c r="BC16" s="427"/>
      <c r="BD16" s="426"/>
      <c r="BE16" s="428"/>
      <c r="BF16" s="426"/>
      <c r="BG16" s="428"/>
      <c r="BH16" s="427"/>
      <c r="BI16" s="428"/>
      <c r="BJ16" s="1775" t="s">
        <v>67</v>
      </c>
      <c r="BK16" s="1778">
        <f>SUM(H16:BJ18)/4</f>
        <v>0</v>
      </c>
    </row>
    <row r="17" spans="1:63" ht="3" customHeight="1">
      <c r="A17" s="1808"/>
      <c r="B17" s="1336"/>
      <c r="C17" s="1802"/>
      <c r="D17" s="1802"/>
      <c r="E17" s="1802"/>
      <c r="F17" s="426"/>
      <c r="G17" s="427"/>
      <c r="H17" s="426"/>
      <c r="I17" s="428"/>
      <c r="J17" s="426"/>
      <c r="K17" s="428"/>
      <c r="L17" s="426"/>
      <c r="M17" s="428"/>
      <c r="N17" s="426"/>
      <c r="O17" s="428"/>
      <c r="P17" s="426"/>
      <c r="Q17" s="428"/>
      <c r="R17" s="426"/>
      <c r="S17" s="428"/>
      <c r="T17" s="426"/>
      <c r="U17" s="428"/>
      <c r="V17" s="426"/>
      <c r="W17" s="428"/>
      <c r="X17" s="426"/>
      <c r="Y17" s="428"/>
      <c r="Z17" s="426"/>
      <c r="AA17" s="428"/>
      <c r="AB17" s="426"/>
      <c r="AC17" s="428"/>
      <c r="AD17" s="426"/>
      <c r="AE17" s="428"/>
      <c r="AF17" s="426"/>
      <c r="AG17" s="428"/>
      <c r="AH17" s="426"/>
      <c r="AI17" s="428"/>
      <c r="AJ17" s="426"/>
      <c r="AK17" s="428"/>
      <c r="AL17" s="426"/>
      <c r="AM17" s="428"/>
      <c r="AN17" s="426"/>
      <c r="AO17" s="428"/>
      <c r="AP17" s="427"/>
      <c r="AQ17" s="427"/>
      <c r="AR17" s="426"/>
      <c r="AS17" s="428"/>
      <c r="AT17" s="427"/>
      <c r="AU17" s="427"/>
      <c r="AV17" s="426"/>
      <c r="AW17" s="428"/>
      <c r="AX17" s="427"/>
      <c r="AY17" s="427"/>
      <c r="AZ17" s="426"/>
      <c r="BA17" s="428"/>
      <c r="BB17" s="427"/>
      <c r="BC17" s="427"/>
      <c r="BD17" s="426"/>
      <c r="BE17" s="428"/>
      <c r="BF17" s="426"/>
      <c r="BG17" s="428"/>
      <c r="BH17" s="427"/>
      <c r="BI17" s="428"/>
      <c r="BJ17" s="1776"/>
      <c r="BK17" s="1778"/>
    </row>
    <row r="18" spans="1:63" ht="6" customHeight="1">
      <c r="A18" s="1808"/>
      <c r="B18" s="1336"/>
      <c r="C18" s="1802"/>
      <c r="D18" s="1802"/>
      <c r="E18" s="1802"/>
      <c r="F18" s="429"/>
      <c r="G18" s="430"/>
      <c r="H18" s="429"/>
      <c r="I18" s="431"/>
      <c r="J18" s="429"/>
      <c r="K18" s="431"/>
      <c r="L18" s="429"/>
      <c r="M18" s="431"/>
      <c r="N18" s="429"/>
      <c r="O18" s="431"/>
      <c r="P18" s="429"/>
      <c r="Q18" s="431"/>
      <c r="R18" s="429"/>
      <c r="S18" s="431"/>
      <c r="T18" s="429"/>
      <c r="U18" s="431"/>
      <c r="V18" s="429"/>
      <c r="W18" s="431"/>
      <c r="X18" s="429"/>
      <c r="Y18" s="431"/>
      <c r="Z18" s="429"/>
      <c r="AA18" s="431"/>
      <c r="AB18" s="429"/>
      <c r="AC18" s="431"/>
      <c r="AD18" s="429"/>
      <c r="AE18" s="431"/>
      <c r="AF18" s="429"/>
      <c r="AG18" s="431"/>
      <c r="AH18" s="429"/>
      <c r="AI18" s="431"/>
      <c r="AJ18" s="429"/>
      <c r="AK18" s="431"/>
      <c r="AL18" s="429"/>
      <c r="AM18" s="431"/>
      <c r="AN18" s="429"/>
      <c r="AO18" s="431"/>
      <c r="AP18" s="430"/>
      <c r="AQ18" s="430"/>
      <c r="AR18" s="429"/>
      <c r="AS18" s="431"/>
      <c r="AT18" s="430"/>
      <c r="AU18" s="430"/>
      <c r="AV18" s="429"/>
      <c r="AW18" s="431"/>
      <c r="AX18" s="430"/>
      <c r="AY18" s="430"/>
      <c r="AZ18" s="429"/>
      <c r="BA18" s="431"/>
      <c r="BB18" s="430"/>
      <c r="BC18" s="430"/>
      <c r="BD18" s="429"/>
      <c r="BE18" s="431"/>
      <c r="BF18" s="429"/>
      <c r="BG18" s="431"/>
      <c r="BH18" s="430"/>
      <c r="BI18" s="431"/>
      <c r="BJ18" s="1777"/>
      <c r="BK18" s="1778"/>
    </row>
    <row r="19" spans="1:63" ht="6" customHeight="1">
      <c r="A19" s="1808"/>
      <c r="B19" s="1336">
        <v>2</v>
      </c>
      <c r="C19" s="1802"/>
      <c r="D19" s="1802"/>
      <c r="E19" s="1802"/>
      <c r="F19" s="426"/>
      <c r="G19" s="427"/>
      <c r="H19" s="432"/>
      <c r="I19" s="443"/>
      <c r="J19" s="432"/>
      <c r="K19" s="443"/>
      <c r="L19" s="432"/>
      <c r="M19" s="443"/>
      <c r="N19" s="432"/>
      <c r="O19" s="443"/>
      <c r="P19" s="432"/>
      <c r="Q19" s="443"/>
      <c r="R19" s="432"/>
      <c r="S19" s="443"/>
      <c r="T19" s="432"/>
      <c r="U19" s="443"/>
      <c r="V19" s="432"/>
      <c r="W19" s="443"/>
      <c r="X19" s="432"/>
      <c r="Y19" s="443"/>
      <c r="Z19" s="432"/>
      <c r="AA19" s="443"/>
      <c r="AB19" s="432"/>
      <c r="AC19" s="443"/>
      <c r="AD19" s="432"/>
      <c r="AE19" s="443"/>
      <c r="AF19" s="432"/>
      <c r="AG19" s="443"/>
      <c r="AH19" s="432"/>
      <c r="AI19" s="443"/>
      <c r="AJ19" s="432"/>
      <c r="AK19" s="443"/>
      <c r="AL19" s="432"/>
      <c r="AM19" s="443"/>
      <c r="AN19" s="432"/>
      <c r="AO19" s="443"/>
      <c r="AP19" s="432"/>
      <c r="AQ19" s="443"/>
      <c r="AR19" s="426"/>
      <c r="AS19" s="428"/>
      <c r="AT19" s="427"/>
      <c r="AU19" s="427"/>
      <c r="AV19" s="426"/>
      <c r="AW19" s="428"/>
      <c r="AX19" s="427"/>
      <c r="AY19" s="427"/>
      <c r="AZ19" s="426"/>
      <c r="BA19" s="428"/>
      <c r="BB19" s="427"/>
      <c r="BC19" s="427"/>
      <c r="BD19" s="426"/>
      <c r="BE19" s="428"/>
      <c r="BF19" s="426"/>
      <c r="BG19" s="428"/>
      <c r="BH19" s="427"/>
      <c r="BI19" s="428"/>
      <c r="BJ19" s="1775" t="s">
        <v>67</v>
      </c>
      <c r="BK19" s="1778">
        <f>SUM(H19:BJ21)/4</f>
        <v>0</v>
      </c>
    </row>
    <row r="20" spans="1:63" ht="3" customHeight="1">
      <c r="A20" s="1808"/>
      <c r="B20" s="1336"/>
      <c r="C20" s="1802"/>
      <c r="D20" s="1802"/>
      <c r="E20" s="1802"/>
      <c r="F20" s="426"/>
      <c r="G20" s="427"/>
      <c r="H20" s="426"/>
      <c r="I20" s="428"/>
      <c r="J20" s="426"/>
      <c r="K20" s="428"/>
      <c r="L20" s="426"/>
      <c r="M20" s="428"/>
      <c r="N20" s="426"/>
      <c r="O20" s="428"/>
      <c r="P20" s="426"/>
      <c r="Q20" s="428"/>
      <c r="R20" s="426"/>
      <c r="S20" s="428"/>
      <c r="T20" s="426"/>
      <c r="U20" s="428"/>
      <c r="V20" s="426"/>
      <c r="W20" s="428"/>
      <c r="X20" s="426"/>
      <c r="Y20" s="428"/>
      <c r="Z20" s="426"/>
      <c r="AA20" s="428"/>
      <c r="AB20" s="426"/>
      <c r="AC20" s="428"/>
      <c r="AD20" s="426"/>
      <c r="AE20" s="428"/>
      <c r="AF20" s="426"/>
      <c r="AG20" s="428"/>
      <c r="AH20" s="426"/>
      <c r="AI20" s="428"/>
      <c r="AJ20" s="426"/>
      <c r="AK20" s="428"/>
      <c r="AL20" s="426"/>
      <c r="AM20" s="428"/>
      <c r="AN20" s="426"/>
      <c r="AO20" s="428"/>
      <c r="AP20" s="426"/>
      <c r="AQ20" s="428"/>
      <c r="AR20" s="426"/>
      <c r="AS20" s="428"/>
      <c r="AT20" s="427"/>
      <c r="AU20" s="427"/>
      <c r="AV20" s="426"/>
      <c r="AW20" s="428"/>
      <c r="AX20" s="427"/>
      <c r="AY20" s="427"/>
      <c r="AZ20" s="426"/>
      <c r="BA20" s="428"/>
      <c r="BB20" s="427"/>
      <c r="BC20" s="427"/>
      <c r="BD20" s="426"/>
      <c r="BE20" s="428"/>
      <c r="BF20" s="426"/>
      <c r="BG20" s="428"/>
      <c r="BH20" s="427"/>
      <c r="BI20" s="428"/>
      <c r="BJ20" s="1776"/>
      <c r="BK20" s="1778"/>
    </row>
    <row r="21" spans="1:63" ht="6" customHeight="1">
      <c r="A21" s="1808"/>
      <c r="B21" s="1336"/>
      <c r="C21" s="1802"/>
      <c r="D21" s="1802"/>
      <c r="E21" s="1802"/>
      <c r="F21" s="429"/>
      <c r="G21" s="430"/>
      <c r="H21" s="429"/>
      <c r="I21" s="431"/>
      <c r="J21" s="429"/>
      <c r="K21" s="431"/>
      <c r="L21" s="429"/>
      <c r="M21" s="431"/>
      <c r="N21" s="429"/>
      <c r="O21" s="431"/>
      <c r="P21" s="429"/>
      <c r="Q21" s="431"/>
      <c r="R21" s="429"/>
      <c r="S21" s="431"/>
      <c r="T21" s="429"/>
      <c r="U21" s="431"/>
      <c r="V21" s="429"/>
      <c r="W21" s="431"/>
      <c r="X21" s="429"/>
      <c r="Y21" s="431"/>
      <c r="Z21" s="429"/>
      <c r="AA21" s="431"/>
      <c r="AB21" s="429"/>
      <c r="AC21" s="431"/>
      <c r="AD21" s="429"/>
      <c r="AE21" s="431"/>
      <c r="AF21" s="429"/>
      <c r="AG21" s="431"/>
      <c r="AH21" s="429"/>
      <c r="AI21" s="431"/>
      <c r="AJ21" s="429"/>
      <c r="AK21" s="431"/>
      <c r="AL21" s="429"/>
      <c r="AM21" s="431"/>
      <c r="AN21" s="429"/>
      <c r="AO21" s="431"/>
      <c r="AP21" s="429"/>
      <c r="AQ21" s="431"/>
      <c r="AR21" s="429"/>
      <c r="AS21" s="431"/>
      <c r="AT21" s="430"/>
      <c r="AU21" s="430"/>
      <c r="AV21" s="429"/>
      <c r="AW21" s="431"/>
      <c r="AX21" s="430"/>
      <c r="AY21" s="430"/>
      <c r="AZ21" s="429"/>
      <c r="BA21" s="431"/>
      <c r="BB21" s="430"/>
      <c r="BC21" s="430"/>
      <c r="BD21" s="429"/>
      <c r="BE21" s="431"/>
      <c r="BF21" s="429"/>
      <c r="BG21" s="431"/>
      <c r="BH21" s="430"/>
      <c r="BI21" s="431"/>
      <c r="BJ21" s="1777"/>
      <c r="BK21" s="1778"/>
    </row>
    <row r="22" spans="1:63" ht="6" customHeight="1">
      <c r="A22" s="1808"/>
      <c r="B22" s="1336">
        <v>3</v>
      </c>
      <c r="C22" s="1802"/>
      <c r="D22" s="1802"/>
      <c r="E22" s="1802"/>
      <c r="F22" s="426"/>
      <c r="G22" s="427"/>
      <c r="H22" s="426"/>
      <c r="I22" s="427"/>
      <c r="J22" s="432"/>
      <c r="K22" s="443"/>
      <c r="L22" s="432"/>
      <c r="M22" s="443"/>
      <c r="N22" s="432"/>
      <c r="O22" s="443"/>
      <c r="P22" s="432"/>
      <c r="Q22" s="443"/>
      <c r="R22" s="432"/>
      <c r="S22" s="443"/>
      <c r="T22" s="432"/>
      <c r="U22" s="443"/>
      <c r="V22" s="432"/>
      <c r="W22" s="443"/>
      <c r="X22" s="432"/>
      <c r="Y22" s="443"/>
      <c r="Z22" s="432"/>
      <c r="AA22" s="443"/>
      <c r="AB22" s="432"/>
      <c r="AC22" s="443"/>
      <c r="AD22" s="432"/>
      <c r="AE22" s="443"/>
      <c r="AF22" s="432"/>
      <c r="AG22" s="443"/>
      <c r="AH22" s="432"/>
      <c r="AI22" s="443"/>
      <c r="AJ22" s="432"/>
      <c r="AK22" s="443"/>
      <c r="AL22" s="432"/>
      <c r="AM22" s="443"/>
      <c r="AN22" s="432"/>
      <c r="AO22" s="443"/>
      <c r="AP22" s="432"/>
      <c r="AQ22" s="443"/>
      <c r="AR22" s="426"/>
      <c r="AS22" s="428"/>
      <c r="AT22" s="427"/>
      <c r="AU22" s="427"/>
      <c r="AV22" s="426"/>
      <c r="AW22" s="428"/>
      <c r="AX22" s="427"/>
      <c r="AY22" s="427"/>
      <c r="AZ22" s="426"/>
      <c r="BA22" s="428"/>
      <c r="BB22" s="427"/>
      <c r="BC22" s="427"/>
      <c r="BD22" s="426"/>
      <c r="BE22" s="428"/>
      <c r="BF22" s="426"/>
      <c r="BG22" s="428"/>
      <c r="BH22" s="427"/>
      <c r="BI22" s="428"/>
      <c r="BJ22" s="1775" t="s">
        <v>67</v>
      </c>
      <c r="BK22" s="1778">
        <f>SUM(H22:BJ24)/4</f>
        <v>0</v>
      </c>
    </row>
    <row r="23" spans="1:63" ht="3" customHeight="1">
      <c r="A23" s="1808"/>
      <c r="B23" s="1336"/>
      <c r="C23" s="1802"/>
      <c r="D23" s="1802"/>
      <c r="E23" s="1802"/>
      <c r="F23" s="426"/>
      <c r="G23" s="427"/>
      <c r="H23" s="426"/>
      <c r="I23" s="427"/>
      <c r="J23" s="426"/>
      <c r="K23" s="428"/>
      <c r="L23" s="426"/>
      <c r="M23" s="428"/>
      <c r="N23" s="426"/>
      <c r="O23" s="428"/>
      <c r="P23" s="426"/>
      <c r="Q23" s="428"/>
      <c r="R23" s="426"/>
      <c r="S23" s="428"/>
      <c r="T23" s="426"/>
      <c r="U23" s="428"/>
      <c r="V23" s="426"/>
      <c r="W23" s="428"/>
      <c r="X23" s="426"/>
      <c r="Y23" s="428"/>
      <c r="Z23" s="426"/>
      <c r="AA23" s="428"/>
      <c r="AB23" s="426"/>
      <c r="AC23" s="428"/>
      <c r="AD23" s="426"/>
      <c r="AE23" s="428"/>
      <c r="AF23" s="426"/>
      <c r="AG23" s="428"/>
      <c r="AH23" s="426"/>
      <c r="AI23" s="428"/>
      <c r="AJ23" s="426"/>
      <c r="AK23" s="428"/>
      <c r="AL23" s="426"/>
      <c r="AM23" s="428"/>
      <c r="AN23" s="426"/>
      <c r="AO23" s="428"/>
      <c r="AP23" s="426"/>
      <c r="AQ23" s="428"/>
      <c r="AR23" s="426"/>
      <c r="AS23" s="428"/>
      <c r="AT23" s="427"/>
      <c r="AU23" s="427"/>
      <c r="AV23" s="426"/>
      <c r="AW23" s="428"/>
      <c r="AX23" s="427"/>
      <c r="AY23" s="427"/>
      <c r="AZ23" s="426"/>
      <c r="BA23" s="428"/>
      <c r="BB23" s="427"/>
      <c r="BC23" s="427"/>
      <c r="BD23" s="426"/>
      <c r="BE23" s="428"/>
      <c r="BF23" s="426"/>
      <c r="BG23" s="428"/>
      <c r="BH23" s="427"/>
      <c r="BI23" s="428"/>
      <c r="BJ23" s="1776"/>
      <c r="BK23" s="1778"/>
    </row>
    <row r="24" spans="1:63" ht="6" customHeight="1">
      <c r="A24" s="1808"/>
      <c r="B24" s="1336"/>
      <c r="C24" s="1802"/>
      <c r="D24" s="1802"/>
      <c r="E24" s="1802"/>
      <c r="F24" s="429"/>
      <c r="G24" s="430"/>
      <c r="H24" s="429"/>
      <c r="I24" s="430"/>
      <c r="J24" s="429"/>
      <c r="K24" s="431"/>
      <c r="L24" s="429"/>
      <c r="M24" s="431"/>
      <c r="N24" s="429"/>
      <c r="O24" s="431"/>
      <c r="P24" s="429"/>
      <c r="Q24" s="431"/>
      <c r="R24" s="429"/>
      <c r="S24" s="431"/>
      <c r="T24" s="429"/>
      <c r="U24" s="431"/>
      <c r="V24" s="429"/>
      <c r="W24" s="431"/>
      <c r="X24" s="429"/>
      <c r="Y24" s="431"/>
      <c r="Z24" s="429"/>
      <c r="AA24" s="431"/>
      <c r="AB24" s="429"/>
      <c r="AC24" s="431"/>
      <c r="AD24" s="429"/>
      <c r="AE24" s="431"/>
      <c r="AF24" s="429"/>
      <c r="AG24" s="431"/>
      <c r="AH24" s="429"/>
      <c r="AI24" s="431"/>
      <c r="AJ24" s="429"/>
      <c r="AK24" s="431"/>
      <c r="AL24" s="429"/>
      <c r="AM24" s="431"/>
      <c r="AN24" s="429"/>
      <c r="AO24" s="431"/>
      <c r="AP24" s="429"/>
      <c r="AQ24" s="431"/>
      <c r="AR24" s="429"/>
      <c r="AS24" s="431"/>
      <c r="AT24" s="430"/>
      <c r="AU24" s="430"/>
      <c r="AV24" s="429"/>
      <c r="AW24" s="431"/>
      <c r="AX24" s="430"/>
      <c r="AY24" s="430"/>
      <c r="AZ24" s="429"/>
      <c r="BA24" s="431"/>
      <c r="BB24" s="430"/>
      <c r="BC24" s="430"/>
      <c r="BD24" s="429"/>
      <c r="BE24" s="431"/>
      <c r="BF24" s="429"/>
      <c r="BG24" s="431"/>
      <c r="BH24" s="430"/>
      <c r="BI24" s="431"/>
      <c r="BJ24" s="1777"/>
      <c r="BK24" s="1778"/>
    </row>
    <row r="25" spans="1:63" ht="6" customHeight="1">
      <c r="A25" s="1808"/>
      <c r="B25" s="1336">
        <v>4</v>
      </c>
      <c r="C25" s="1802"/>
      <c r="D25" s="1802"/>
      <c r="E25" s="1802"/>
      <c r="F25" s="426"/>
      <c r="G25" s="427"/>
      <c r="H25" s="426"/>
      <c r="I25" s="427"/>
      <c r="J25" s="426"/>
      <c r="K25" s="428"/>
      <c r="L25" s="432"/>
      <c r="M25" s="443"/>
      <c r="N25" s="432"/>
      <c r="O25" s="443"/>
      <c r="P25" s="432"/>
      <c r="Q25" s="443"/>
      <c r="R25" s="432"/>
      <c r="S25" s="443"/>
      <c r="T25" s="432"/>
      <c r="U25" s="443"/>
      <c r="V25" s="432"/>
      <c r="W25" s="443"/>
      <c r="X25" s="432"/>
      <c r="Y25" s="443"/>
      <c r="Z25" s="432"/>
      <c r="AA25" s="443"/>
      <c r="AB25" s="432"/>
      <c r="AC25" s="443"/>
      <c r="AD25" s="432"/>
      <c r="AE25" s="443"/>
      <c r="AF25" s="432"/>
      <c r="AG25" s="443"/>
      <c r="AH25" s="432"/>
      <c r="AI25" s="443"/>
      <c r="AJ25" s="432"/>
      <c r="AK25" s="443"/>
      <c r="AL25" s="432"/>
      <c r="AM25" s="443"/>
      <c r="AN25" s="432"/>
      <c r="AO25" s="443"/>
      <c r="AP25" s="432"/>
      <c r="AQ25" s="443"/>
      <c r="AR25" s="432"/>
      <c r="AS25" s="443"/>
      <c r="AT25" s="432"/>
      <c r="AU25" s="443"/>
      <c r="AV25" s="432"/>
      <c r="AW25" s="443"/>
      <c r="AX25" s="432"/>
      <c r="AY25" s="443"/>
      <c r="AZ25" s="432"/>
      <c r="BA25" s="443"/>
      <c r="BB25" s="432"/>
      <c r="BC25" s="443"/>
      <c r="BD25" s="426"/>
      <c r="BE25" s="428"/>
      <c r="BF25" s="426"/>
      <c r="BG25" s="428"/>
      <c r="BH25" s="427"/>
      <c r="BI25" s="428"/>
      <c r="BJ25" s="1775" t="s">
        <v>67</v>
      </c>
      <c r="BK25" s="1778">
        <f>SUM(H25:BJ27)/4</f>
        <v>0</v>
      </c>
    </row>
    <row r="26" spans="1:63" ht="3" customHeight="1">
      <c r="A26" s="1808"/>
      <c r="B26" s="1336"/>
      <c r="C26" s="1802"/>
      <c r="D26" s="1802"/>
      <c r="E26" s="1802"/>
      <c r="F26" s="426"/>
      <c r="G26" s="427"/>
      <c r="H26" s="426"/>
      <c r="I26" s="427"/>
      <c r="J26" s="426"/>
      <c r="K26" s="428"/>
      <c r="L26" s="426"/>
      <c r="M26" s="428"/>
      <c r="N26" s="426"/>
      <c r="O26" s="428"/>
      <c r="P26" s="426"/>
      <c r="Q26" s="428"/>
      <c r="R26" s="426"/>
      <c r="S26" s="428"/>
      <c r="T26" s="426"/>
      <c r="U26" s="428"/>
      <c r="V26" s="426"/>
      <c r="W26" s="428"/>
      <c r="X26" s="426"/>
      <c r="Y26" s="428"/>
      <c r="Z26" s="426"/>
      <c r="AA26" s="428"/>
      <c r="AB26" s="426"/>
      <c r="AC26" s="428"/>
      <c r="AD26" s="426"/>
      <c r="AE26" s="428"/>
      <c r="AF26" s="426"/>
      <c r="AG26" s="428"/>
      <c r="AH26" s="426"/>
      <c r="AI26" s="428"/>
      <c r="AJ26" s="426"/>
      <c r="AK26" s="428"/>
      <c r="AL26" s="426"/>
      <c r="AM26" s="428"/>
      <c r="AN26" s="426"/>
      <c r="AO26" s="428"/>
      <c r="AP26" s="426"/>
      <c r="AQ26" s="428"/>
      <c r="AR26" s="426"/>
      <c r="AS26" s="428"/>
      <c r="AT26" s="426"/>
      <c r="AU26" s="428"/>
      <c r="AV26" s="426"/>
      <c r="AW26" s="428"/>
      <c r="AX26" s="426"/>
      <c r="AY26" s="428"/>
      <c r="AZ26" s="426"/>
      <c r="BA26" s="428"/>
      <c r="BB26" s="426"/>
      <c r="BC26" s="428"/>
      <c r="BD26" s="426"/>
      <c r="BE26" s="428"/>
      <c r="BF26" s="426"/>
      <c r="BG26" s="428"/>
      <c r="BH26" s="427"/>
      <c r="BI26" s="428"/>
      <c r="BJ26" s="1776"/>
      <c r="BK26" s="1778"/>
    </row>
    <row r="27" spans="1:63" ht="6" customHeight="1">
      <c r="A27" s="1808"/>
      <c r="B27" s="1336"/>
      <c r="C27" s="1802"/>
      <c r="D27" s="1802"/>
      <c r="E27" s="1802"/>
      <c r="F27" s="429"/>
      <c r="G27" s="430"/>
      <c r="H27" s="429"/>
      <c r="I27" s="430"/>
      <c r="J27" s="429"/>
      <c r="K27" s="431"/>
      <c r="L27" s="429"/>
      <c r="M27" s="431"/>
      <c r="N27" s="429"/>
      <c r="O27" s="431"/>
      <c r="P27" s="429"/>
      <c r="Q27" s="431"/>
      <c r="R27" s="429"/>
      <c r="S27" s="431"/>
      <c r="T27" s="429"/>
      <c r="U27" s="431"/>
      <c r="V27" s="429"/>
      <c r="W27" s="431"/>
      <c r="X27" s="429"/>
      <c r="Y27" s="431"/>
      <c r="Z27" s="429"/>
      <c r="AA27" s="431"/>
      <c r="AB27" s="429"/>
      <c r="AC27" s="431"/>
      <c r="AD27" s="429"/>
      <c r="AE27" s="431"/>
      <c r="AF27" s="429"/>
      <c r="AG27" s="431"/>
      <c r="AH27" s="429"/>
      <c r="AI27" s="431"/>
      <c r="AJ27" s="429"/>
      <c r="AK27" s="431"/>
      <c r="AL27" s="429"/>
      <c r="AM27" s="431"/>
      <c r="AN27" s="429"/>
      <c r="AO27" s="431"/>
      <c r="AP27" s="429"/>
      <c r="AQ27" s="431"/>
      <c r="AR27" s="429"/>
      <c r="AS27" s="431"/>
      <c r="AT27" s="429"/>
      <c r="AU27" s="431"/>
      <c r="AV27" s="429"/>
      <c r="AW27" s="431"/>
      <c r="AX27" s="429"/>
      <c r="AY27" s="431"/>
      <c r="AZ27" s="429"/>
      <c r="BA27" s="431"/>
      <c r="BB27" s="429"/>
      <c r="BC27" s="431"/>
      <c r="BD27" s="429"/>
      <c r="BE27" s="431"/>
      <c r="BF27" s="429"/>
      <c r="BG27" s="431"/>
      <c r="BH27" s="430"/>
      <c r="BI27" s="431"/>
      <c r="BJ27" s="1777"/>
      <c r="BK27" s="1778"/>
    </row>
    <row r="28" spans="1:63" ht="6" customHeight="1">
      <c r="A28" s="1808"/>
      <c r="B28" s="1336">
        <v>5</v>
      </c>
      <c r="C28" s="1802"/>
      <c r="D28" s="1802"/>
      <c r="E28" s="1802"/>
      <c r="F28" s="426"/>
      <c r="G28" s="427"/>
      <c r="H28" s="426"/>
      <c r="I28" s="427"/>
      <c r="J28" s="426"/>
      <c r="K28" s="428"/>
      <c r="L28" s="432"/>
      <c r="M28" s="443"/>
      <c r="N28" s="432"/>
      <c r="O28" s="443"/>
      <c r="P28" s="432"/>
      <c r="Q28" s="443"/>
      <c r="R28" s="432"/>
      <c r="S28" s="443"/>
      <c r="T28" s="432"/>
      <c r="U28" s="443"/>
      <c r="V28" s="432"/>
      <c r="W28" s="443"/>
      <c r="X28" s="432"/>
      <c r="Y28" s="443"/>
      <c r="Z28" s="432"/>
      <c r="AA28" s="443"/>
      <c r="AB28" s="432"/>
      <c r="AC28" s="443"/>
      <c r="AD28" s="432"/>
      <c r="AE28" s="443"/>
      <c r="AF28" s="432"/>
      <c r="AG28" s="443"/>
      <c r="AH28" s="432"/>
      <c r="AI28" s="443"/>
      <c r="AJ28" s="432"/>
      <c r="AK28" s="443"/>
      <c r="AL28" s="432"/>
      <c r="AM28" s="443"/>
      <c r="AN28" s="432"/>
      <c r="AO28" s="443"/>
      <c r="AP28" s="432"/>
      <c r="AQ28" s="443"/>
      <c r="AR28" s="432"/>
      <c r="AS28" s="443"/>
      <c r="AT28" s="432"/>
      <c r="AU28" s="443"/>
      <c r="AV28" s="432"/>
      <c r="AW28" s="443"/>
      <c r="AX28" s="432"/>
      <c r="AY28" s="443"/>
      <c r="AZ28" s="432"/>
      <c r="BA28" s="443"/>
      <c r="BB28" s="432"/>
      <c r="BC28" s="443"/>
      <c r="BD28" s="426"/>
      <c r="BE28" s="428"/>
      <c r="BF28" s="426"/>
      <c r="BG28" s="428"/>
      <c r="BH28" s="427"/>
      <c r="BI28" s="428"/>
      <c r="BJ28" s="1775" t="s">
        <v>67</v>
      </c>
      <c r="BK28" s="1778">
        <f>SUM(H28:BJ30)/4</f>
        <v>0</v>
      </c>
    </row>
    <row r="29" spans="1:63" ht="3" customHeight="1">
      <c r="A29" s="1808"/>
      <c r="B29" s="1336"/>
      <c r="C29" s="1802"/>
      <c r="D29" s="1802"/>
      <c r="E29" s="1802"/>
      <c r="F29" s="426"/>
      <c r="G29" s="427"/>
      <c r="H29" s="426"/>
      <c r="I29" s="427"/>
      <c r="J29" s="426"/>
      <c r="K29" s="428"/>
      <c r="L29" s="426"/>
      <c r="M29" s="428"/>
      <c r="N29" s="426"/>
      <c r="O29" s="428"/>
      <c r="P29" s="426"/>
      <c r="Q29" s="428"/>
      <c r="R29" s="426"/>
      <c r="S29" s="428"/>
      <c r="T29" s="426"/>
      <c r="U29" s="428"/>
      <c r="V29" s="426"/>
      <c r="W29" s="428"/>
      <c r="X29" s="426"/>
      <c r="Y29" s="428"/>
      <c r="Z29" s="426"/>
      <c r="AA29" s="428"/>
      <c r="AB29" s="426"/>
      <c r="AC29" s="428"/>
      <c r="AD29" s="426"/>
      <c r="AE29" s="428"/>
      <c r="AF29" s="426"/>
      <c r="AG29" s="428"/>
      <c r="AH29" s="426"/>
      <c r="AI29" s="428"/>
      <c r="AJ29" s="426"/>
      <c r="AK29" s="428"/>
      <c r="AL29" s="426"/>
      <c r="AM29" s="428"/>
      <c r="AN29" s="426"/>
      <c r="AO29" s="428"/>
      <c r="AP29" s="426"/>
      <c r="AQ29" s="428"/>
      <c r="AR29" s="426"/>
      <c r="AS29" s="428"/>
      <c r="AT29" s="426"/>
      <c r="AU29" s="428"/>
      <c r="AV29" s="426"/>
      <c r="AW29" s="428"/>
      <c r="AX29" s="426"/>
      <c r="AY29" s="428"/>
      <c r="AZ29" s="426"/>
      <c r="BA29" s="428"/>
      <c r="BB29" s="426"/>
      <c r="BC29" s="428"/>
      <c r="BD29" s="426"/>
      <c r="BE29" s="428"/>
      <c r="BF29" s="426"/>
      <c r="BG29" s="428"/>
      <c r="BH29" s="427"/>
      <c r="BI29" s="428"/>
      <c r="BJ29" s="1776"/>
      <c r="BK29" s="1778"/>
    </row>
    <row r="30" spans="1:63" ht="6" customHeight="1">
      <c r="A30" s="1808"/>
      <c r="B30" s="1336"/>
      <c r="C30" s="1802"/>
      <c r="D30" s="1802"/>
      <c r="E30" s="1802"/>
      <c r="F30" s="429"/>
      <c r="G30" s="430"/>
      <c r="H30" s="429"/>
      <c r="I30" s="430"/>
      <c r="J30" s="429"/>
      <c r="K30" s="431"/>
      <c r="L30" s="429"/>
      <c r="M30" s="431"/>
      <c r="N30" s="429"/>
      <c r="O30" s="431"/>
      <c r="P30" s="429"/>
      <c r="Q30" s="431"/>
      <c r="R30" s="429"/>
      <c r="S30" s="431"/>
      <c r="T30" s="429"/>
      <c r="U30" s="431"/>
      <c r="V30" s="429"/>
      <c r="W30" s="431"/>
      <c r="X30" s="429"/>
      <c r="Y30" s="431"/>
      <c r="Z30" s="429"/>
      <c r="AA30" s="431"/>
      <c r="AB30" s="429"/>
      <c r="AC30" s="431"/>
      <c r="AD30" s="429"/>
      <c r="AE30" s="431"/>
      <c r="AF30" s="429"/>
      <c r="AG30" s="431"/>
      <c r="AH30" s="429"/>
      <c r="AI30" s="431"/>
      <c r="AJ30" s="429"/>
      <c r="AK30" s="431"/>
      <c r="AL30" s="429"/>
      <c r="AM30" s="431"/>
      <c r="AN30" s="429"/>
      <c r="AO30" s="431"/>
      <c r="AP30" s="429"/>
      <c r="AQ30" s="431"/>
      <c r="AR30" s="429"/>
      <c r="AS30" s="431"/>
      <c r="AT30" s="429"/>
      <c r="AU30" s="431"/>
      <c r="AV30" s="429"/>
      <c r="AW30" s="431"/>
      <c r="AX30" s="429"/>
      <c r="AY30" s="431"/>
      <c r="AZ30" s="429"/>
      <c r="BA30" s="431"/>
      <c r="BB30" s="429"/>
      <c r="BC30" s="431"/>
      <c r="BD30" s="429"/>
      <c r="BE30" s="431"/>
      <c r="BF30" s="429"/>
      <c r="BG30" s="431"/>
      <c r="BH30" s="430"/>
      <c r="BI30" s="431"/>
      <c r="BJ30" s="1777"/>
      <c r="BK30" s="1778"/>
    </row>
    <row r="31" spans="1:63" ht="6" customHeight="1">
      <c r="A31" s="1808"/>
      <c r="B31" s="1336">
        <v>6</v>
      </c>
      <c r="C31" s="1802"/>
      <c r="D31" s="1802"/>
      <c r="E31" s="1802"/>
      <c r="F31" s="426"/>
      <c r="G31" s="427"/>
      <c r="H31" s="426"/>
      <c r="I31" s="427"/>
      <c r="J31" s="426"/>
      <c r="K31" s="428"/>
      <c r="L31" s="432"/>
      <c r="M31" s="443"/>
      <c r="N31" s="432"/>
      <c r="O31" s="443"/>
      <c r="P31" s="432"/>
      <c r="Q31" s="443"/>
      <c r="R31" s="432"/>
      <c r="S31" s="443"/>
      <c r="T31" s="432"/>
      <c r="U31" s="443"/>
      <c r="V31" s="432"/>
      <c r="W31" s="443"/>
      <c r="X31" s="432"/>
      <c r="Y31" s="443"/>
      <c r="Z31" s="432"/>
      <c r="AA31" s="443"/>
      <c r="AB31" s="432"/>
      <c r="AC31" s="443"/>
      <c r="AD31" s="432"/>
      <c r="AE31" s="443"/>
      <c r="AF31" s="432"/>
      <c r="AG31" s="443"/>
      <c r="AH31" s="432"/>
      <c r="AI31" s="443"/>
      <c r="AJ31" s="432"/>
      <c r="AK31" s="443"/>
      <c r="AL31" s="432"/>
      <c r="AM31" s="443"/>
      <c r="AN31" s="432"/>
      <c r="AO31" s="443"/>
      <c r="AP31" s="432"/>
      <c r="AQ31" s="443"/>
      <c r="AR31" s="432"/>
      <c r="AS31" s="443"/>
      <c r="AT31" s="432"/>
      <c r="AU31" s="443"/>
      <c r="AV31" s="432"/>
      <c r="AW31" s="443"/>
      <c r="AX31" s="432"/>
      <c r="AY31" s="443"/>
      <c r="AZ31" s="432"/>
      <c r="BA31" s="443"/>
      <c r="BB31" s="432"/>
      <c r="BC31" s="443"/>
      <c r="BD31" s="426"/>
      <c r="BE31" s="428"/>
      <c r="BF31" s="426"/>
      <c r="BG31" s="428"/>
      <c r="BH31" s="427"/>
      <c r="BI31" s="428"/>
      <c r="BJ31" s="1775" t="s">
        <v>67</v>
      </c>
      <c r="BK31" s="1778">
        <f>SUM(H31:BJ33)/4</f>
        <v>0</v>
      </c>
    </row>
    <row r="32" spans="1:63" ht="3" customHeight="1">
      <c r="A32" s="1808"/>
      <c r="B32" s="1336"/>
      <c r="C32" s="1802"/>
      <c r="D32" s="1802"/>
      <c r="E32" s="1802"/>
      <c r="F32" s="426"/>
      <c r="G32" s="427"/>
      <c r="H32" s="426"/>
      <c r="I32" s="427"/>
      <c r="J32" s="426"/>
      <c r="K32" s="428"/>
      <c r="L32" s="426"/>
      <c r="M32" s="428"/>
      <c r="N32" s="426"/>
      <c r="O32" s="428"/>
      <c r="P32" s="426"/>
      <c r="Q32" s="428"/>
      <c r="R32" s="426"/>
      <c r="S32" s="428"/>
      <c r="T32" s="426"/>
      <c r="U32" s="428"/>
      <c r="V32" s="426"/>
      <c r="W32" s="428"/>
      <c r="X32" s="426"/>
      <c r="Y32" s="428"/>
      <c r="Z32" s="426"/>
      <c r="AA32" s="428"/>
      <c r="AB32" s="426"/>
      <c r="AC32" s="428"/>
      <c r="AD32" s="426"/>
      <c r="AE32" s="428"/>
      <c r="AF32" s="426"/>
      <c r="AG32" s="428"/>
      <c r="AH32" s="426"/>
      <c r="AI32" s="428"/>
      <c r="AJ32" s="426"/>
      <c r="AK32" s="428"/>
      <c r="AL32" s="426"/>
      <c r="AM32" s="428"/>
      <c r="AN32" s="426"/>
      <c r="AO32" s="428"/>
      <c r="AP32" s="426"/>
      <c r="AQ32" s="428"/>
      <c r="AR32" s="426"/>
      <c r="AS32" s="428"/>
      <c r="AT32" s="426"/>
      <c r="AU32" s="428"/>
      <c r="AV32" s="426"/>
      <c r="AW32" s="428"/>
      <c r="AX32" s="426"/>
      <c r="AY32" s="428"/>
      <c r="AZ32" s="426"/>
      <c r="BA32" s="428"/>
      <c r="BB32" s="426"/>
      <c r="BC32" s="428"/>
      <c r="BD32" s="426"/>
      <c r="BE32" s="428"/>
      <c r="BF32" s="426"/>
      <c r="BG32" s="428"/>
      <c r="BH32" s="427"/>
      <c r="BI32" s="428"/>
      <c r="BJ32" s="1776"/>
      <c r="BK32" s="1778"/>
    </row>
    <row r="33" spans="1:63" ht="6" customHeight="1">
      <c r="A33" s="1808"/>
      <c r="B33" s="1336"/>
      <c r="C33" s="1802"/>
      <c r="D33" s="1802"/>
      <c r="E33" s="1802"/>
      <c r="F33" s="429"/>
      <c r="G33" s="430"/>
      <c r="H33" s="429"/>
      <c r="I33" s="430"/>
      <c r="J33" s="429"/>
      <c r="K33" s="431"/>
      <c r="L33" s="429"/>
      <c r="M33" s="431"/>
      <c r="N33" s="429"/>
      <c r="O33" s="431"/>
      <c r="P33" s="429"/>
      <c r="Q33" s="431"/>
      <c r="R33" s="429"/>
      <c r="S33" s="431"/>
      <c r="T33" s="429"/>
      <c r="U33" s="431"/>
      <c r="V33" s="429"/>
      <c r="W33" s="431"/>
      <c r="X33" s="429"/>
      <c r="Y33" s="431"/>
      <c r="Z33" s="429"/>
      <c r="AA33" s="431"/>
      <c r="AB33" s="429"/>
      <c r="AC33" s="431"/>
      <c r="AD33" s="429"/>
      <c r="AE33" s="431"/>
      <c r="AF33" s="429"/>
      <c r="AG33" s="431"/>
      <c r="AH33" s="429"/>
      <c r="AI33" s="431"/>
      <c r="AJ33" s="429"/>
      <c r="AK33" s="431"/>
      <c r="AL33" s="429"/>
      <c r="AM33" s="431"/>
      <c r="AN33" s="429"/>
      <c r="AO33" s="431"/>
      <c r="AP33" s="429"/>
      <c r="AQ33" s="431"/>
      <c r="AR33" s="429"/>
      <c r="AS33" s="431"/>
      <c r="AT33" s="429"/>
      <c r="AU33" s="431"/>
      <c r="AV33" s="429"/>
      <c r="AW33" s="431"/>
      <c r="AX33" s="429"/>
      <c r="AY33" s="431"/>
      <c r="AZ33" s="429"/>
      <c r="BA33" s="431"/>
      <c r="BB33" s="429"/>
      <c r="BC33" s="431"/>
      <c r="BD33" s="429"/>
      <c r="BE33" s="431"/>
      <c r="BF33" s="429"/>
      <c r="BG33" s="431"/>
      <c r="BH33" s="430"/>
      <c r="BI33" s="431"/>
      <c r="BJ33" s="1777"/>
      <c r="BK33" s="1778"/>
    </row>
    <row r="34" spans="1:63" ht="6" customHeight="1">
      <c r="A34" s="1808"/>
      <c r="B34" s="1336">
        <v>7</v>
      </c>
      <c r="C34" s="1802"/>
      <c r="D34" s="1802"/>
      <c r="E34" s="1802"/>
      <c r="F34" s="426"/>
      <c r="G34" s="427"/>
      <c r="H34" s="426"/>
      <c r="I34" s="427"/>
      <c r="J34" s="426"/>
      <c r="K34" s="428"/>
      <c r="L34" s="432"/>
      <c r="M34" s="443"/>
      <c r="N34" s="432"/>
      <c r="O34" s="443"/>
      <c r="P34" s="432"/>
      <c r="Q34" s="443"/>
      <c r="R34" s="432"/>
      <c r="S34" s="443"/>
      <c r="T34" s="432"/>
      <c r="U34" s="443"/>
      <c r="V34" s="432"/>
      <c r="W34" s="443"/>
      <c r="X34" s="432"/>
      <c r="Y34" s="443"/>
      <c r="Z34" s="432"/>
      <c r="AA34" s="443"/>
      <c r="AB34" s="432"/>
      <c r="AC34" s="443"/>
      <c r="AD34" s="432"/>
      <c r="AE34" s="443"/>
      <c r="AF34" s="432"/>
      <c r="AG34" s="443"/>
      <c r="AH34" s="432"/>
      <c r="AI34" s="443"/>
      <c r="AJ34" s="432"/>
      <c r="AK34" s="443"/>
      <c r="AL34" s="432"/>
      <c r="AM34" s="443"/>
      <c r="AN34" s="432"/>
      <c r="AO34" s="443"/>
      <c r="AP34" s="432"/>
      <c r="AQ34" s="443"/>
      <c r="AR34" s="432"/>
      <c r="AS34" s="443"/>
      <c r="AT34" s="432"/>
      <c r="AU34" s="443"/>
      <c r="AV34" s="432"/>
      <c r="AW34" s="443"/>
      <c r="AX34" s="432"/>
      <c r="AY34" s="443"/>
      <c r="AZ34" s="432"/>
      <c r="BA34" s="443"/>
      <c r="BB34" s="432"/>
      <c r="BC34" s="443"/>
      <c r="BD34" s="426"/>
      <c r="BE34" s="428"/>
      <c r="BF34" s="426"/>
      <c r="BG34" s="428"/>
      <c r="BH34" s="427"/>
      <c r="BI34" s="428"/>
      <c r="BJ34" s="1775" t="s">
        <v>67</v>
      </c>
      <c r="BK34" s="1778">
        <f>SUM(H34:BJ36)/4</f>
        <v>0</v>
      </c>
    </row>
    <row r="35" spans="1:63" ht="3" customHeight="1">
      <c r="A35" s="1808"/>
      <c r="B35" s="1336"/>
      <c r="C35" s="1802"/>
      <c r="D35" s="1802"/>
      <c r="E35" s="1802"/>
      <c r="F35" s="426"/>
      <c r="G35" s="427"/>
      <c r="H35" s="426"/>
      <c r="I35" s="427"/>
      <c r="J35" s="426"/>
      <c r="K35" s="428"/>
      <c r="L35" s="426"/>
      <c r="M35" s="428"/>
      <c r="N35" s="426"/>
      <c r="O35" s="428"/>
      <c r="P35" s="426"/>
      <c r="Q35" s="428"/>
      <c r="R35" s="426"/>
      <c r="S35" s="428"/>
      <c r="T35" s="426"/>
      <c r="U35" s="428"/>
      <c r="V35" s="426"/>
      <c r="W35" s="428"/>
      <c r="X35" s="426"/>
      <c r="Y35" s="428"/>
      <c r="Z35" s="426"/>
      <c r="AA35" s="428"/>
      <c r="AB35" s="426"/>
      <c r="AC35" s="428"/>
      <c r="AD35" s="426"/>
      <c r="AE35" s="428"/>
      <c r="AF35" s="426"/>
      <c r="AG35" s="428"/>
      <c r="AH35" s="426"/>
      <c r="AI35" s="428"/>
      <c r="AJ35" s="426"/>
      <c r="AK35" s="428"/>
      <c r="AL35" s="426"/>
      <c r="AM35" s="428"/>
      <c r="AN35" s="426"/>
      <c r="AO35" s="428"/>
      <c r="AP35" s="426"/>
      <c r="AQ35" s="428"/>
      <c r="AR35" s="426"/>
      <c r="AS35" s="428"/>
      <c r="AT35" s="426"/>
      <c r="AU35" s="428"/>
      <c r="AV35" s="426"/>
      <c r="AW35" s="428"/>
      <c r="AX35" s="426"/>
      <c r="AY35" s="428"/>
      <c r="AZ35" s="426"/>
      <c r="BA35" s="428"/>
      <c r="BB35" s="426"/>
      <c r="BC35" s="428"/>
      <c r="BD35" s="426"/>
      <c r="BE35" s="428"/>
      <c r="BF35" s="426"/>
      <c r="BG35" s="428"/>
      <c r="BH35" s="427"/>
      <c r="BI35" s="428"/>
      <c r="BJ35" s="1776"/>
      <c r="BK35" s="1778"/>
    </row>
    <row r="36" spans="1:63" ht="6" customHeight="1">
      <c r="A36" s="1808"/>
      <c r="B36" s="1336"/>
      <c r="C36" s="1802"/>
      <c r="D36" s="1802"/>
      <c r="E36" s="1802"/>
      <c r="F36" s="429"/>
      <c r="G36" s="430"/>
      <c r="H36" s="429"/>
      <c r="I36" s="430"/>
      <c r="J36" s="429"/>
      <c r="K36" s="431"/>
      <c r="L36" s="429"/>
      <c r="M36" s="431"/>
      <c r="N36" s="429"/>
      <c r="O36" s="431"/>
      <c r="P36" s="429"/>
      <c r="Q36" s="431"/>
      <c r="R36" s="429"/>
      <c r="S36" s="431"/>
      <c r="T36" s="429"/>
      <c r="U36" s="431"/>
      <c r="V36" s="429"/>
      <c r="W36" s="431"/>
      <c r="X36" s="429"/>
      <c r="Y36" s="431"/>
      <c r="Z36" s="429"/>
      <c r="AA36" s="431"/>
      <c r="AB36" s="429"/>
      <c r="AC36" s="431"/>
      <c r="AD36" s="429"/>
      <c r="AE36" s="431"/>
      <c r="AF36" s="429"/>
      <c r="AG36" s="431"/>
      <c r="AH36" s="429"/>
      <c r="AI36" s="431"/>
      <c r="AJ36" s="429"/>
      <c r="AK36" s="431"/>
      <c r="AL36" s="429"/>
      <c r="AM36" s="431"/>
      <c r="AN36" s="429"/>
      <c r="AO36" s="431"/>
      <c r="AP36" s="429"/>
      <c r="AQ36" s="431"/>
      <c r="AR36" s="429"/>
      <c r="AS36" s="431"/>
      <c r="AT36" s="429"/>
      <c r="AU36" s="431"/>
      <c r="AV36" s="429"/>
      <c r="AW36" s="431"/>
      <c r="AX36" s="429"/>
      <c r="AY36" s="431"/>
      <c r="AZ36" s="429"/>
      <c r="BA36" s="431"/>
      <c r="BB36" s="429"/>
      <c r="BC36" s="431"/>
      <c r="BD36" s="429"/>
      <c r="BE36" s="431"/>
      <c r="BF36" s="429"/>
      <c r="BG36" s="431"/>
      <c r="BH36" s="430"/>
      <c r="BI36" s="431"/>
      <c r="BJ36" s="1777"/>
      <c r="BK36" s="1778"/>
    </row>
    <row r="37" spans="1:63" ht="6" customHeight="1">
      <c r="A37" s="1808"/>
      <c r="B37" s="1336">
        <v>8</v>
      </c>
      <c r="C37" s="1802"/>
      <c r="D37" s="1802"/>
      <c r="E37" s="1802"/>
      <c r="F37" s="426"/>
      <c r="G37" s="427"/>
      <c r="H37" s="426"/>
      <c r="I37" s="427"/>
      <c r="J37" s="426"/>
      <c r="K37" s="428"/>
      <c r="L37" s="432"/>
      <c r="M37" s="443"/>
      <c r="N37" s="432"/>
      <c r="O37" s="443"/>
      <c r="P37" s="432"/>
      <c r="Q37" s="443"/>
      <c r="R37" s="432"/>
      <c r="S37" s="443"/>
      <c r="T37" s="432"/>
      <c r="U37" s="443"/>
      <c r="V37" s="432"/>
      <c r="W37" s="443"/>
      <c r="X37" s="432"/>
      <c r="Y37" s="443"/>
      <c r="Z37" s="432"/>
      <c r="AA37" s="443"/>
      <c r="AB37" s="432"/>
      <c r="AC37" s="443"/>
      <c r="AD37" s="432"/>
      <c r="AE37" s="443"/>
      <c r="AF37" s="432"/>
      <c r="AG37" s="443"/>
      <c r="AH37" s="432"/>
      <c r="AI37" s="443"/>
      <c r="AJ37" s="432"/>
      <c r="AK37" s="443"/>
      <c r="AL37" s="432"/>
      <c r="AM37" s="443"/>
      <c r="AN37" s="432"/>
      <c r="AO37" s="443"/>
      <c r="AP37" s="432"/>
      <c r="AQ37" s="443"/>
      <c r="AR37" s="432"/>
      <c r="AS37" s="443"/>
      <c r="AT37" s="432"/>
      <c r="AU37" s="443"/>
      <c r="AV37" s="432"/>
      <c r="AW37" s="443"/>
      <c r="AX37" s="432"/>
      <c r="AY37" s="443"/>
      <c r="AZ37" s="432"/>
      <c r="BA37" s="443"/>
      <c r="BB37" s="432"/>
      <c r="BC37" s="443"/>
      <c r="BD37" s="426"/>
      <c r="BE37" s="428"/>
      <c r="BF37" s="426"/>
      <c r="BG37" s="428"/>
      <c r="BH37" s="427"/>
      <c r="BI37" s="428"/>
      <c r="BJ37" s="1775" t="s">
        <v>67</v>
      </c>
      <c r="BK37" s="1778">
        <f>SUM(H37:BJ39)/4</f>
        <v>0</v>
      </c>
    </row>
    <row r="38" spans="1:63" ht="3" customHeight="1">
      <c r="A38" s="1808"/>
      <c r="B38" s="1336"/>
      <c r="C38" s="1802"/>
      <c r="D38" s="1802"/>
      <c r="E38" s="1802"/>
      <c r="F38" s="426"/>
      <c r="G38" s="427"/>
      <c r="H38" s="426"/>
      <c r="I38" s="427"/>
      <c r="J38" s="426"/>
      <c r="K38" s="428"/>
      <c r="L38" s="426"/>
      <c r="M38" s="428"/>
      <c r="N38" s="426"/>
      <c r="O38" s="428"/>
      <c r="P38" s="426"/>
      <c r="Q38" s="428"/>
      <c r="R38" s="426"/>
      <c r="S38" s="428"/>
      <c r="T38" s="426"/>
      <c r="U38" s="428"/>
      <c r="V38" s="426"/>
      <c r="W38" s="428"/>
      <c r="X38" s="426"/>
      <c r="Y38" s="428"/>
      <c r="Z38" s="426"/>
      <c r="AA38" s="428"/>
      <c r="AB38" s="426"/>
      <c r="AC38" s="428"/>
      <c r="AD38" s="426"/>
      <c r="AE38" s="428"/>
      <c r="AF38" s="426"/>
      <c r="AG38" s="428"/>
      <c r="AH38" s="426"/>
      <c r="AI38" s="428"/>
      <c r="AJ38" s="426"/>
      <c r="AK38" s="428"/>
      <c r="AL38" s="426"/>
      <c r="AM38" s="428"/>
      <c r="AN38" s="426"/>
      <c r="AO38" s="428"/>
      <c r="AP38" s="426"/>
      <c r="AQ38" s="428"/>
      <c r="AR38" s="426"/>
      <c r="AS38" s="428"/>
      <c r="AT38" s="426"/>
      <c r="AU38" s="428"/>
      <c r="AV38" s="426"/>
      <c r="AW38" s="428"/>
      <c r="AX38" s="426"/>
      <c r="AY38" s="428"/>
      <c r="AZ38" s="426"/>
      <c r="BA38" s="428"/>
      <c r="BB38" s="426"/>
      <c r="BC38" s="428"/>
      <c r="BD38" s="426"/>
      <c r="BE38" s="428"/>
      <c r="BF38" s="426"/>
      <c r="BG38" s="428"/>
      <c r="BH38" s="427"/>
      <c r="BI38" s="428"/>
      <c r="BJ38" s="1776"/>
      <c r="BK38" s="1778"/>
    </row>
    <row r="39" spans="1:63" ht="6" customHeight="1">
      <c r="A39" s="1808"/>
      <c r="B39" s="1336"/>
      <c r="C39" s="1802"/>
      <c r="D39" s="1802"/>
      <c r="E39" s="1802"/>
      <c r="F39" s="429"/>
      <c r="G39" s="430"/>
      <c r="H39" s="429"/>
      <c r="I39" s="430"/>
      <c r="J39" s="429"/>
      <c r="K39" s="431"/>
      <c r="L39" s="429"/>
      <c r="M39" s="431"/>
      <c r="N39" s="429"/>
      <c r="O39" s="431"/>
      <c r="P39" s="429"/>
      <c r="Q39" s="431"/>
      <c r="R39" s="429"/>
      <c r="S39" s="431"/>
      <c r="T39" s="429"/>
      <c r="U39" s="431"/>
      <c r="V39" s="429"/>
      <c r="W39" s="431"/>
      <c r="X39" s="429"/>
      <c r="Y39" s="431"/>
      <c r="Z39" s="429"/>
      <c r="AA39" s="431"/>
      <c r="AB39" s="429"/>
      <c r="AC39" s="431"/>
      <c r="AD39" s="429"/>
      <c r="AE39" s="431"/>
      <c r="AF39" s="429"/>
      <c r="AG39" s="431"/>
      <c r="AH39" s="429"/>
      <c r="AI39" s="431"/>
      <c r="AJ39" s="429"/>
      <c r="AK39" s="431"/>
      <c r="AL39" s="429"/>
      <c r="AM39" s="431"/>
      <c r="AN39" s="429"/>
      <c r="AO39" s="431"/>
      <c r="AP39" s="429"/>
      <c r="AQ39" s="431"/>
      <c r="AR39" s="429"/>
      <c r="AS39" s="431"/>
      <c r="AT39" s="429"/>
      <c r="AU39" s="431"/>
      <c r="AV39" s="429"/>
      <c r="AW39" s="431"/>
      <c r="AX39" s="429"/>
      <c r="AY39" s="431"/>
      <c r="AZ39" s="429"/>
      <c r="BA39" s="431"/>
      <c r="BB39" s="429"/>
      <c r="BC39" s="431"/>
      <c r="BD39" s="429"/>
      <c r="BE39" s="431"/>
      <c r="BF39" s="429"/>
      <c r="BG39" s="431"/>
      <c r="BH39" s="430"/>
      <c r="BI39" s="431"/>
      <c r="BJ39" s="1777"/>
      <c r="BK39" s="1778"/>
    </row>
    <row r="40" spans="1:63" ht="6" customHeight="1">
      <c r="A40" s="1808"/>
      <c r="B40" s="1336">
        <v>9</v>
      </c>
      <c r="C40" s="1802"/>
      <c r="D40" s="1802"/>
      <c r="E40" s="1802"/>
      <c r="F40" s="426"/>
      <c r="G40" s="427"/>
      <c r="H40" s="426"/>
      <c r="I40" s="427"/>
      <c r="J40" s="426"/>
      <c r="K40" s="428"/>
      <c r="L40" s="432"/>
      <c r="M40" s="443"/>
      <c r="N40" s="432"/>
      <c r="O40" s="443"/>
      <c r="P40" s="432"/>
      <c r="Q40" s="443"/>
      <c r="R40" s="432"/>
      <c r="S40" s="443"/>
      <c r="T40" s="432"/>
      <c r="U40" s="443"/>
      <c r="V40" s="432"/>
      <c r="W40" s="443"/>
      <c r="X40" s="432"/>
      <c r="Y40" s="443"/>
      <c r="Z40" s="432"/>
      <c r="AA40" s="443"/>
      <c r="AB40" s="432"/>
      <c r="AC40" s="443"/>
      <c r="AD40" s="432"/>
      <c r="AE40" s="443"/>
      <c r="AF40" s="432"/>
      <c r="AG40" s="443"/>
      <c r="AH40" s="432"/>
      <c r="AI40" s="443"/>
      <c r="AJ40" s="432"/>
      <c r="AK40" s="443"/>
      <c r="AL40" s="432"/>
      <c r="AM40" s="443"/>
      <c r="AN40" s="432"/>
      <c r="AO40" s="443"/>
      <c r="AP40" s="432"/>
      <c r="AQ40" s="443"/>
      <c r="AR40" s="432"/>
      <c r="AS40" s="443"/>
      <c r="AT40" s="432"/>
      <c r="AU40" s="443"/>
      <c r="AV40" s="432"/>
      <c r="AW40" s="443"/>
      <c r="AX40" s="432"/>
      <c r="AY40" s="443"/>
      <c r="AZ40" s="432"/>
      <c r="BA40" s="443"/>
      <c r="BB40" s="432"/>
      <c r="BC40" s="443"/>
      <c r="BD40" s="426"/>
      <c r="BE40" s="428"/>
      <c r="BF40" s="426"/>
      <c r="BG40" s="428"/>
      <c r="BH40" s="427"/>
      <c r="BI40" s="428"/>
      <c r="BJ40" s="1775" t="s">
        <v>67</v>
      </c>
      <c r="BK40" s="1778">
        <f>SUM(H40:BJ42)/4</f>
        <v>0</v>
      </c>
    </row>
    <row r="41" spans="1:63" ht="3" customHeight="1">
      <c r="A41" s="1808"/>
      <c r="B41" s="1336"/>
      <c r="C41" s="1802"/>
      <c r="D41" s="1802"/>
      <c r="E41" s="1802"/>
      <c r="F41" s="426"/>
      <c r="G41" s="427"/>
      <c r="H41" s="426"/>
      <c r="I41" s="427"/>
      <c r="J41" s="426"/>
      <c r="K41" s="428"/>
      <c r="L41" s="426"/>
      <c r="M41" s="428"/>
      <c r="N41" s="426"/>
      <c r="O41" s="428"/>
      <c r="P41" s="426"/>
      <c r="Q41" s="428"/>
      <c r="R41" s="426"/>
      <c r="S41" s="428"/>
      <c r="T41" s="426"/>
      <c r="U41" s="428"/>
      <c r="V41" s="426"/>
      <c r="W41" s="428"/>
      <c r="X41" s="426"/>
      <c r="Y41" s="428"/>
      <c r="Z41" s="426"/>
      <c r="AA41" s="428"/>
      <c r="AB41" s="426"/>
      <c r="AC41" s="428"/>
      <c r="AD41" s="426"/>
      <c r="AE41" s="428"/>
      <c r="AF41" s="426"/>
      <c r="AG41" s="428"/>
      <c r="AH41" s="426"/>
      <c r="AI41" s="428"/>
      <c r="AJ41" s="426"/>
      <c r="AK41" s="428"/>
      <c r="AL41" s="426"/>
      <c r="AM41" s="428"/>
      <c r="AN41" s="426"/>
      <c r="AO41" s="428"/>
      <c r="AP41" s="426"/>
      <c r="AQ41" s="428"/>
      <c r="AR41" s="426"/>
      <c r="AS41" s="428"/>
      <c r="AT41" s="426"/>
      <c r="AU41" s="428"/>
      <c r="AV41" s="426"/>
      <c r="AW41" s="428"/>
      <c r="AX41" s="426"/>
      <c r="AY41" s="428"/>
      <c r="AZ41" s="426"/>
      <c r="BA41" s="428"/>
      <c r="BB41" s="426"/>
      <c r="BC41" s="428"/>
      <c r="BD41" s="426"/>
      <c r="BE41" s="428"/>
      <c r="BF41" s="426"/>
      <c r="BG41" s="428"/>
      <c r="BH41" s="427"/>
      <c r="BI41" s="428"/>
      <c r="BJ41" s="1776"/>
      <c r="BK41" s="1778"/>
    </row>
    <row r="42" spans="1:63" ht="6" customHeight="1">
      <c r="A42" s="1808"/>
      <c r="B42" s="1336"/>
      <c r="C42" s="1802"/>
      <c r="D42" s="1802"/>
      <c r="E42" s="1802"/>
      <c r="F42" s="429"/>
      <c r="G42" s="430"/>
      <c r="H42" s="429"/>
      <c r="I42" s="430"/>
      <c r="J42" s="429"/>
      <c r="K42" s="431"/>
      <c r="L42" s="429"/>
      <c r="M42" s="431"/>
      <c r="N42" s="429"/>
      <c r="O42" s="431"/>
      <c r="P42" s="429"/>
      <c r="Q42" s="431"/>
      <c r="R42" s="429"/>
      <c r="S42" s="431"/>
      <c r="T42" s="429"/>
      <c r="U42" s="431"/>
      <c r="V42" s="429"/>
      <c r="W42" s="431"/>
      <c r="X42" s="429"/>
      <c r="Y42" s="431"/>
      <c r="Z42" s="429"/>
      <c r="AA42" s="431"/>
      <c r="AB42" s="429"/>
      <c r="AC42" s="431"/>
      <c r="AD42" s="429"/>
      <c r="AE42" s="431"/>
      <c r="AF42" s="429"/>
      <c r="AG42" s="431"/>
      <c r="AH42" s="429"/>
      <c r="AI42" s="431"/>
      <c r="AJ42" s="429"/>
      <c r="AK42" s="431"/>
      <c r="AL42" s="429"/>
      <c r="AM42" s="431"/>
      <c r="AN42" s="429"/>
      <c r="AO42" s="431"/>
      <c r="AP42" s="429"/>
      <c r="AQ42" s="431"/>
      <c r="AR42" s="429"/>
      <c r="AS42" s="431"/>
      <c r="AT42" s="429"/>
      <c r="AU42" s="431"/>
      <c r="AV42" s="429"/>
      <c r="AW42" s="431"/>
      <c r="AX42" s="429"/>
      <c r="AY42" s="431"/>
      <c r="AZ42" s="429"/>
      <c r="BA42" s="431"/>
      <c r="BB42" s="429"/>
      <c r="BC42" s="431"/>
      <c r="BD42" s="429"/>
      <c r="BE42" s="431"/>
      <c r="BF42" s="429"/>
      <c r="BG42" s="431"/>
      <c r="BH42" s="430"/>
      <c r="BI42" s="431"/>
      <c r="BJ42" s="1777"/>
      <c r="BK42" s="1778"/>
    </row>
    <row r="43" spans="1:63" ht="6" customHeight="1">
      <c r="A43" s="1808"/>
      <c r="B43" s="1336">
        <v>10</v>
      </c>
      <c r="C43" s="1802"/>
      <c r="D43" s="1802"/>
      <c r="E43" s="1802"/>
      <c r="F43" s="426"/>
      <c r="G43" s="427"/>
      <c r="H43" s="426"/>
      <c r="I43" s="427"/>
      <c r="J43" s="426"/>
      <c r="K43" s="428"/>
      <c r="L43" s="432"/>
      <c r="M43" s="443"/>
      <c r="N43" s="432"/>
      <c r="O43" s="443"/>
      <c r="P43" s="432"/>
      <c r="Q43" s="443"/>
      <c r="R43" s="432"/>
      <c r="S43" s="443"/>
      <c r="T43" s="432"/>
      <c r="U43" s="443"/>
      <c r="V43" s="432"/>
      <c r="W43" s="443"/>
      <c r="X43" s="432"/>
      <c r="Y43" s="443"/>
      <c r="Z43" s="432"/>
      <c r="AA43" s="443"/>
      <c r="AB43" s="432"/>
      <c r="AC43" s="443"/>
      <c r="AD43" s="432"/>
      <c r="AE43" s="443"/>
      <c r="AF43" s="432"/>
      <c r="AG43" s="443"/>
      <c r="AH43" s="432"/>
      <c r="AI43" s="443"/>
      <c r="AJ43" s="432"/>
      <c r="AK43" s="443"/>
      <c r="AL43" s="432"/>
      <c r="AM43" s="443"/>
      <c r="AN43" s="432"/>
      <c r="AO43" s="443"/>
      <c r="AP43" s="432"/>
      <c r="AQ43" s="443"/>
      <c r="AR43" s="432"/>
      <c r="AS43" s="443"/>
      <c r="AT43" s="432"/>
      <c r="AU43" s="443"/>
      <c r="AV43" s="432"/>
      <c r="AW43" s="443"/>
      <c r="AX43" s="432"/>
      <c r="AY43" s="443"/>
      <c r="AZ43" s="432"/>
      <c r="BA43" s="443"/>
      <c r="BB43" s="432"/>
      <c r="BC43" s="443"/>
      <c r="BD43" s="426"/>
      <c r="BE43" s="428"/>
      <c r="BF43" s="426"/>
      <c r="BG43" s="428"/>
      <c r="BH43" s="427"/>
      <c r="BI43" s="428"/>
      <c r="BJ43" s="1775" t="s">
        <v>67</v>
      </c>
      <c r="BK43" s="1778">
        <f>SUM(H43:BJ45)/4</f>
        <v>0</v>
      </c>
    </row>
    <row r="44" spans="1:63" ht="3" customHeight="1">
      <c r="A44" s="1808"/>
      <c r="B44" s="1336"/>
      <c r="C44" s="1802"/>
      <c r="D44" s="1802"/>
      <c r="E44" s="1802"/>
      <c r="F44" s="426"/>
      <c r="G44" s="427"/>
      <c r="H44" s="426"/>
      <c r="I44" s="427"/>
      <c r="J44" s="426"/>
      <c r="K44" s="428"/>
      <c r="L44" s="426"/>
      <c r="M44" s="428"/>
      <c r="N44" s="426"/>
      <c r="O44" s="428"/>
      <c r="P44" s="426"/>
      <c r="Q44" s="428"/>
      <c r="R44" s="426"/>
      <c r="S44" s="428"/>
      <c r="T44" s="426"/>
      <c r="U44" s="428"/>
      <c r="V44" s="426"/>
      <c r="W44" s="428"/>
      <c r="X44" s="426"/>
      <c r="Y44" s="428"/>
      <c r="Z44" s="426"/>
      <c r="AA44" s="428"/>
      <c r="AB44" s="426"/>
      <c r="AC44" s="428"/>
      <c r="AD44" s="426"/>
      <c r="AE44" s="428"/>
      <c r="AF44" s="426"/>
      <c r="AG44" s="428"/>
      <c r="AH44" s="426"/>
      <c r="AI44" s="428"/>
      <c r="AJ44" s="426"/>
      <c r="AK44" s="428"/>
      <c r="AL44" s="426"/>
      <c r="AM44" s="428"/>
      <c r="AN44" s="426"/>
      <c r="AO44" s="428"/>
      <c r="AP44" s="426"/>
      <c r="AQ44" s="428"/>
      <c r="AR44" s="426"/>
      <c r="AS44" s="428"/>
      <c r="AT44" s="426"/>
      <c r="AU44" s="428"/>
      <c r="AV44" s="426"/>
      <c r="AW44" s="428"/>
      <c r="AX44" s="426"/>
      <c r="AY44" s="428"/>
      <c r="AZ44" s="426"/>
      <c r="BA44" s="428"/>
      <c r="BB44" s="426"/>
      <c r="BC44" s="428"/>
      <c r="BD44" s="426"/>
      <c r="BE44" s="428"/>
      <c r="BF44" s="426"/>
      <c r="BG44" s="428"/>
      <c r="BH44" s="427"/>
      <c r="BI44" s="428"/>
      <c r="BJ44" s="1776"/>
      <c r="BK44" s="1778"/>
    </row>
    <row r="45" spans="1:63" ht="6" customHeight="1">
      <c r="A45" s="1808"/>
      <c r="B45" s="1336"/>
      <c r="C45" s="1802"/>
      <c r="D45" s="1802"/>
      <c r="E45" s="1802"/>
      <c r="F45" s="429"/>
      <c r="G45" s="430"/>
      <c r="H45" s="429"/>
      <c r="I45" s="430"/>
      <c r="J45" s="429"/>
      <c r="K45" s="431"/>
      <c r="L45" s="429"/>
      <c r="M45" s="431"/>
      <c r="N45" s="429"/>
      <c r="O45" s="431"/>
      <c r="P45" s="429"/>
      <c r="Q45" s="431"/>
      <c r="R45" s="429"/>
      <c r="S45" s="431"/>
      <c r="T45" s="429"/>
      <c r="U45" s="431"/>
      <c r="V45" s="429"/>
      <c r="W45" s="431"/>
      <c r="X45" s="429"/>
      <c r="Y45" s="431"/>
      <c r="Z45" s="429"/>
      <c r="AA45" s="431"/>
      <c r="AB45" s="429"/>
      <c r="AC45" s="431"/>
      <c r="AD45" s="429"/>
      <c r="AE45" s="431"/>
      <c r="AF45" s="429"/>
      <c r="AG45" s="431"/>
      <c r="AH45" s="429"/>
      <c r="AI45" s="431"/>
      <c r="AJ45" s="429"/>
      <c r="AK45" s="431"/>
      <c r="AL45" s="429"/>
      <c r="AM45" s="431"/>
      <c r="AN45" s="429"/>
      <c r="AO45" s="431"/>
      <c r="AP45" s="429"/>
      <c r="AQ45" s="431"/>
      <c r="AR45" s="429"/>
      <c r="AS45" s="431"/>
      <c r="AT45" s="429"/>
      <c r="AU45" s="431"/>
      <c r="AV45" s="429"/>
      <c r="AW45" s="431"/>
      <c r="AX45" s="429"/>
      <c r="AY45" s="431"/>
      <c r="AZ45" s="429"/>
      <c r="BA45" s="431"/>
      <c r="BB45" s="429"/>
      <c r="BC45" s="431"/>
      <c r="BD45" s="429"/>
      <c r="BE45" s="431"/>
      <c r="BF45" s="429"/>
      <c r="BG45" s="431"/>
      <c r="BH45" s="430"/>
      <c r="BI45" s="431"/>
      <c r="BJ45" s="1777"/>
      <c r="BK45" s="1778"/>
    </row>
    <row r="46" spans="1:63" ht="6" customHeight="1">
      <c r="A46" s="1808"/>
      <c r="B46" s="1336">
        <v>11</v>
      </c>
      <c r="C46" s="1802"/>
      <c r="D46" s="1802"/>
      <c r="E46" s="1802"/>
      <c r="F46" s="426"/>
      <c r="G46" s="427"/>
      <c r="H46" s="426"/>
      <c r="I46" s="427"/>
      <c r="J46" s="426"/>
      <c r="K46" s="428"/>
      <c r="L46" s="432"/>
      <c r="M46" s="443"/>
      <c r="N46" s="432"/>
      <c r="O46" s="443"/>
      <c r="P46" s="432"/>
      <c r="Q46" s="443"/>
      <c r="R46" s="432"/>
      <c r="S46" s="443"/>
      <c r="T46" s="432"/>
      <c r="U46" s="443"/>
      <c r="V46" s="432"/>
      <c r="W46" s="443"/>
      <c r="X46" s="432"/>
      <c r="Y46" s="443"/>
      <c r="Z46" s="432"/>
      <c r="AA46" s="443"/>
      <c r="AB46" s="432"/>
      <c r="AC46" s="443"/>
      <c r="AD46" s="432"/>
      <c r="AE46" s="443"/>
      <c r="AF46" s="432"/>
      <c r="AG46" s="443"/>
      <c r="AH46" s="432"/>
      <c r="AI46" s="443"/>
      <c r="AJ46" s="432"/>
      <c r="AK46" s="443"/>
      <c r="AL46" s="432"/>
      <c r="AM46" s="443"/>
      <c r="AN46" s="432"/>
      <c r="AO46" s="443"/>
      <c r="AP46" s="432"/>
      <c r="AQ46" s="443"/>
      <c r="AR46" s="432"/>
      <c r="AS46" s="443"/>
      <c r="AT46" s="432"/>
      <c r="AU46" s="443"/>
      <c r="AV46" s="432"/>
      <c r="AW46" s="443"/>
      <c r="AX46" s="432"/>
      <c r="AY46" s="443"/>
      <c r="AZ46" s="432"/>
      <c r="BA46" s="443"/>
      <c r="BB46" s="432"/>
      <c r="BC46" s="443"/>
      <c r="BD46" s="426"/>
      <c r="BE46" s="428"/>
      <c r="BF46" s="426"/>
      <c r="BG46" s="428"/>
      <c r="BH46" s="427"/>
      <c r="BI46" s="428"/>
      <c r="BJ46" s="1775" t="s">
        <v>67</v>
      </c>
      <c r="BK46" s="1778">
        <f>SUM(H46:BJ48)/4</f>
        <v>0</v>
      </c>
    </row>
    <row r="47" spans="1:63" ht="3" customHeight="1">
      <c r="A47" s="1808"/>
      <c r="B47" s="1336"/>
      <c r="C47" s="1802"/>
      <c r="D47" s="1802"/>
      <c r="E47" s="1802"/>
      <c r="F47" s="426"/>
      <c r="G47" s="427"/>
      <c r="H47" s="426"/>
      <c r="I47" s="427"/>
      <c r="J47" s="426"/>
      <c r="K47" s="428"/>
      <c r="L47" s="426"/>
      <c r="M47" s="428"/>
      <c r="N47" s="426"/>
      <c r="O47" s="428"/>
      <c r="P47" s="426"/>
      <c r="Q47" s="428"/>
      <c r="R47" s="426"/>
      <c r="S47" s="428"/>
      <c r="T47" s="426"/>
      <c r="U47" s="428"/>
      <c r="V47" s="426"/>
      <c r="W47" s="428"/>
      <c r="X47" s="426"/>
      <c r="Y47" s="428"/>
      <c r="Z47" s="426"/>
      <c r="AA47" s="428"/>
      <c r="AB47" s="426"/>
      <c r="AC47" s="428"/>
      <c r="AD47" s="426"/>
      <c r="AE47" s="428"/>
      <c r="AF47" s="426"/>
      <c r="AG47" s="428"/>
      <c r="AH47" s="426"/>
      <c r="AI47" s="428"/>
      <c r="AJ47" s="426"/>
      <c r="AK47" s="428"/>
      <c r="AL47" s="426"/>
      <c r="AM47" s="428"/>
      <c r="AN47" s="426"/>
      <c r="AO47" s="428"/>
      <c r="AP47" s="426"/>
      <c r="AQ47" s="428"/>
      <c r="AR47" s="426"/>
      <c r="AS47" s="428"/>
      <c r="AT47" s="426"/>
      <c r="AU47" s="428"/>
      <c r="AV47" s="426"/>
      <c r="AW47" s="428"/>
      <c r="AX47" s="426"/>
      <c r="AY47" s="428"/>
      <c r="AZ47" s="426"/>
      <c r="BA47" s="428"/>
      <c r="BB47" s="426"/>
      <c r="BC47" s="428"/>
      <c r="BD47" s="426"/>
      <c r="BE47" s="428"/>
      <c r="BF47" s="426"/>
      <c r="BG47" s="428"/>
      <c r="BH47" s="427"/>
      <c r="BI47" s="428"/>
      <c r="BJ47" s="1776"/>
      <c r="BK47" s="1778"/>
    </row>
    <row r="48" spans="1:63" ht="6" customHeight="1">
      <c r="A48" s="1808"/>
      <c r="B48" s="1336"/>
      <c r="C48" s="1802"/>
      <c r="D48" s="1802"/>
      <c r="E48" s="1802"/>
      <c r="F48" s="429"/>
      <c r="G48" s="430"/>
      <c r="H48" s="429"/>
      <c r="I48" s="430"/>
      <c r="J48" s="429"/>
      <c r="K48" s="431"/>
      <c r="L48" s="429"/>
      <c r="M48" s="431"/>
      <c r="N48" s="429"/>
      <c r="O48" s="431"/>
      <c r="P48" s="429"/>
      <c r="Q48" s="431"/>
      <c r="R48" s="429"/>
      <c r="S48" s="431"/>
      <c r="T48" s="429"/>
      <c r="U48" s="431"/>
      <c r="V48" s="429"/>
      <c r="W48" s="431"/>
      <c r="X48" s="429"/>
      <c r="Y48" s="431"/>
      <c r="Z48" s="429"/>
      <c r="AA48" s="431"/>
      <c r="AB48" s="429"/>
      <c r="AC48" s="431"/>
      <c r="AD48" s="429"/>
      <c r="AE48" s="431"/>
      <c r="AF48" s="429"/>
      <c r="AG48" s="431"/>
      <c r="AH48" s="429"/>
      <c r="AI48" s="431"/>
      <c r="AJ48" s="429"/>
      <c r="AK48" s="431"/>
      <c r="AL48" s="429"/>
      <c r="AM48" s="431"/>
      <c r="AN48" s="429"/>
      <c r="AO48" s="431"/>
      <c r="AP48" s="429"/>
      <c r="AQ48" s="431"/>
      <c r="AR48" s="429"/>
      <c r="AS48" s="431"/>
      <c r="AT48" s="429"/>
      <c r="AU48" s="431"/>
      <c r="AV48" s="429"/>
      <c r="AW48" s="431"/>
      <c r="AX48" s="429"/>
      <c r="AY48" s="431"/>
      <c r="AZ48" s="429"/>
      <c r="BA48" s="431"/>
      <c r="BB48" s="429"/>
      <c r="BC48" s="431"/>
      <c r="BD48" s="429"/>
      <c r="BE48" s="431"/>
      <c r="BF48" s="429"/>
      <c r="BG48" s="431"/>
      <c r="BH48" s="430"/>
      <c r="BI48" s="431"/>
      <c r="BJ48" s="1777"/>
      <c r="BK48" s="1778"/>
    </row>
    <row r="49" spans="1:63" ht="6" customHeight="1">
      <c r="A49" s="1808"/>
      <c r="B49" s="1336">
        <v>12</v>
      </c>
      <c r="C49" s="1802"/>
      <c r="D49" s="1802"/>
      <c r="E49" s="1802"/>
      <c r="F49" s="426"/>
      <c r="G49" s="427"/>
      <c r="H49" s="426"/>
      <c r="I49" s="427"/>
      <c r="J49" s="426"/>
      <c r="K49" s="428"/>
      <c r="L49" s="432"/>
      <c r="M49" s="443"/>
      <c r="N49" s="432"/>
      <c r="O49" s="443"/>
      <c r="P49" s="432"/>
      <c r="Q49" s="443"/>
      <c r="R49" s="432"/>
      <c r="S49" s="443"/>
      <c r="T49" s="432"/>
      <c r="U49" s="443"/>
      <c r="V49" s="432"/>
      <c r="W49" s="443"/>
      <c r="X49" s="432"/>
      <c r="Y49" s="443"/>
      <c r="Z49" s="432"/>
      <c r="AA49" s="443"/>
      <c r="AB49" s="432"/>
      <c r="AC49" s="443"/>
      <c r="AD49" s="432"/>
      <c r="AE49" s="443"/>
      <c r="AF49" s="432"/>
      <c r="AG49" s="443"/>
      <c r="AH49" s="432"/>
      <c r="AI49" s="443"/>
      <c r="AJ49" s="432"/>
      <c r="AK49" s="443"/>
      <c r="AL49" s="432"/>
      <c r="AM49" s="443"/>
      <c r="AN49" s="432"/>
      <c r="AO49" s="443"/>
      <c r="AP49" s="432"/>
      <c r="AQ49" s="443"/>
      <c r="AR49" s="432"/>
      <c r="AS49" s="443"/>
      <c r="AT49" s="432"/>
      <c r="AU49" s="443"/>
      <c r="AV49" s="432"/>
      <c r="AW49" s="443"/>
      <c r="AX49" s="432"/>
      <c r="AY49" s="443"/>
      <c r="AZ49" s="432"/>
      <c r="BA49" s="443"/>
      <c r="BB49" s="432"/>
      <c r="BC49" s="443"/>
      <c r="BD49" s="426"/>
      <c r="BE49" s="428"/>
      <c r="BF49" s="426"/>
      <c r="BG49" s="428"/>
      <c r="BH49" s="427"/>
      <c r="BI49" s="428"/>
      <c r="BJ49" s="1775" t="s">
        <v>67</v>
      </c>
      <c r="BK49" s="1778">
        <f>SUM(H49:BI51)/4</f>
        <v>0</v>
      </c>
    </row>
    <row r="50" spans="1:63" ht="3" customHeight="1">
      <c r="A50" s="1808"/>
      <c r="B50" s="1336"/>
      <c r="C50" s="1802"/>
      <c r="D50" s="1802"/>
      <c r="E50" s="1802"/>
      <c r="F50" s="426"/>
      <c r="G50" s="427"/>
      <c r="H50" s="426"/>
      <c r="I50" s="427"/>
      <c r="J50" s="426"/>
      <c r="K50" s="428"/>
      <c r="L50" s="426"/>
      <c r="M50" s="428"/>
      <c r="N50" s="426"/>
      <c r="O50" s="428"/>
      <c r="P50" s="426"/>
      <c r="Q50" s="428"/>
      <c r="R50" s="426"/>
      <c r="S50" s="428"/>
      <c r="T50" s="426"/>
      <c r="U50" s="428"/>
      <c r="V50" s="426"/>
      <c r="W50" s="428"/>
      <c r="X50" s="426"/>
      <c r="Y50" s="428"/>
      <c r="Z50" s="426"/>
      <c r="AA50" s="428"/>
      <c r="AB50" s="426"/>
      <c r="AC50" s="428"/>
      <c r="AD50" s="426"/>
      <c r="AE50" s="428"/>
      <c r="AF50" s="426"/>
      <c r="AG50" s="428"/>
      <c r="AH50" s="426"/>
      <c r="AI50" s="428"/>
      <c r="AJ50" s="426"/>
      <c r="AK50" s="428"/>
      <c r="AL50" s="426"/>
      <c r="AM50" s="428"/>
      <c r="AN50" s="426"/>
      <c r="AO50" s="428"/>
      <c r="AP50" s="426"/>
      <c r="AQ50" s="428"/>
      <c r="AR50" s="426"/>
      <c r="AS50" s="428"/>
      <c r="AT50" s="426"/>
      <c r="AU50" s="428"/>
      <c r="AV50" s="426"/>
      <c r="AW50" s="428"/>
      <c r="AX50" s="426"/>
      <c r="AY50" s="428"/>
      <c r="AZ50" s="426"/>
      <c r="BA50" s="428"/>
      <c r="BB50" s="426"/>
      <c r="BC50" s="428"/>
      <c r="BD50" s="426"/>
      <c r="BE50" s="428"/>
      <c r="BF50" s="426"/>
      <c r="BG50" s="428"/>
      <c r="BH50" s="427"/>
      <c r="BI50" s="428"/>
      <c r="BJ50" s="1776"/>
      <c r="BK50" s="1778"/>
    </row>
    <row r="51" spans="1:63" ht="6" customHeight="1">
      <c r="A51" s="1808"/>
      <c r="B51" s="1336"/>
      <c r="C51" s="1802"/>
      <c r="D51" s="1802"/>
      <c r="E51" s="1802"/>
      <c r="F51" s="429"/>
      <c r="G51" s="430"/>
      <c r="H51" s="429"/>
      <c r="I51" s="430"/>
      <c r="J51" s="429"/>
      <c r="K51" s="431"/>
      <c r="L51" s="429"/>
      <c r="M51" s="431"/>
      <c r="N51" s="429"/>
      <c r="O51" s="431"/>
      <c r="P51" s="429"/>
      <c r="Q51" s="431"/>
      <c r="R51" s="429"/>
      <c r="S51" s="431"/>
      <c r="T51" s="429"/>
      <c r="U51" s="431"/>
      <c r="V51" s="429"/>
      <c r="W51" s="431"/>
      <c r="X51" s="429"/>
      <c r="Y51" s="431"/>
      <c r="Z51" s="429"/>
      <c r="AA51" s="431"/>
      <c r="AB51" s="429"/>
      <c r="AC51" s="431"/>
      <c r="AD51" s="429"/>
      <c r="AE51" s="431"/>
      <c r="AF51" s="429"/>
      <c r="AG51" s="431"/>
      <c r="AH51" s="429"/>
      <c r="AI51" s="431"/>
      <c r="AJ51" s="429"/>
      <c r="AK51" s="431"/>
      <c r="AL51" s="429"/>
      <c r="AM51" s="431"/>
      <c r="AN51" s="429"/>
      <c r="AO51" s="431"/>
      <c r="AP51" s="429"/>
      <c r="AQ51" s="431"/>
      <c r="AR51" s="429"/>
      <c r="AS51" s="431"/>
      <c r="AT51" s="429"/>
      <c r="AU51" s="431"/>
      <c r="AV51" s="429"/>
      <c r="AW51" s="431"/>
      <c r="AX51" s="429"/>
      <c r="AY51" s="431"/>
      <c r="AZ51" s="429"/>
      <c r="BA51" s="431"/>
      <c r="BB51" s="429"/>
      <c r="BC51" s="431"/>
      <c r="BD51" s="429"/>
      <c r="BE51" s="431"/>
      <c r="BF51" s="429"/>
      <c r="BG51" s="431"/>
      <c r="BH51" s="430"/>
      <c r="BI51" s="431"/>
      <c r="BJ51" s="1777"/>
      <c r="BK51" s="1778"/>
    </row>
    <row r="52" spans="1:63" ht="6" customHeight="1">
      <c r="A52" s="1808"/>
      <c r="B52" s="1336">
        <v>13</v>
      </c>
      <c r="C52" s="1802"/>
      <c r="D52" s="1802"/>
      <c r="E52" s="1802"/>
      <c r="F52" s="426"/>
      <c r="G52" s="427"/>
      <c r="H52" s="426"/>
      <c r="I52" s="427"/>
      <c r="J52" s="426"/>
      <c r="K52" s="428"/>
      <c r="L52" s="427"/>
      <c r="M52" s="428"/>
      <c r="N52" s="427"/>
      <c r="O52" s="427"/>
      <c r="P52" s="426"/>
      <c r="Q52" s="427"/>
      <c r="R52" s="426"/>
      <c r="S52" s="428"/>
      <c r="T52" s="427"/>
      <c r="U52" s="428"/>
      <c r="V52" s="427"/>
      <c r="W52" s="427"/>
      <c r="X52" s="426"/>
      <c r="Y52" s="428"/>
      <c r="Z52" s="427"/>
      <c r="AA52" s="427"/>
      <c r="AB52" s="426"/>
      <c r="AC52" s="428"/>
      <c r="AD52" s="427"/>
      <c r="AE52" s="427"/>
      <c r="AF52" s="426"/>
      <c r="AG52" s="428"/>
      <c r="AH52" s="427"/>
      <c r="AI52" s="427"/>
      <c r="AJ52" s="426"/>
      <c r="AK52" s="428"/>
      <c r="AL52" s="427"/>
      <c r="AM52" s="427"/>
      <c r="AN52" s="426"/>
      <c r="AO52" s="428"/>
      <c r="AP52" s="427"/>
      <c r="AQ52" s="427"/>
      <c r="AR52" s="426"/>
      <c r="AS52" s="428"/>
      <c r="AT52" s="427"/>
      <c r="AU52" s="427"/>
      <c r="AV52" s="426"/>
      <c r="AW52" s="428"/>
      <c r="AX52" s="427"/>
      <c r="AY52" s="427"/>
      <c r="AZ52" s="426"/>
      <c r="BA52" s="428"/>
      <c r="BB52" s="427"/>
      <c r="BC52" s="427"/>
      <c r="BD52" s="426"/>
      <c r="BE52" s="428"/>
      <c r="BF52" s="426"/>
      <c r="BG52" s="428"/>
      <c r="BH52" s="427"/>
      <c r="BI52" s="428"/>
      <c r="BJ52" s="1775" t="s">
        <v>67</v>
      </c>
      <c r="BK52" s="1778">
        <f>SUM(H52:BJ54)/4</f>
        <v>0</v>
      </c>
    </row>
    <row r="53" spans="1:63" ht="3" customHeight="1">
      <c r="A53" s="1808"/>
      <c r="B53" s="1336"/>
      <c r="C53" s="1802"/>
      <c r="D53" s="1802"/>
      <c r="E53" s="1802"/>
      <c r="F53" s="426"/>
      <c r="G53" s="427"/>
      <c r="H53" s="426"/>
      <c r="I53" s="427"/>
      <c r="J53" s="426"/>
      <c r="K53" s="428"/>
      <c r="L53" s="427"/>
      <c r="M53" s="428"/>
      <c r="N53" s="427"/>
      <c r="O53" s="427"/>
      <c r="P53" s="426"/>
      <c r="Q53" s="427"/>
      <c r="R53" s="426"/>
      <c r="S53" s="428"/>
      <c r="T53" s="427"/>
      <c r="U53" s="428"/>
      <c r="V53" s="427"/>
      <c r="W53" s="427"/>
      <c r="X53" s="426"/>
      <c r="Y53" s="428"/>
      <c r="Z53" s="427"/>
      <c r="AA53" s="427"/>
      <c r="AB53" s="426"/>
      <c r="AC53" s="428"/>
      <c r="AD53" s="427"/>
      <c r="AE53" s="427"/>
      <c r="AF53" s="426"/>
      <c r="AG53" s="428"/>
      <c r="AH53" s="427"/>
      <c r="AI53" s="427"/>
      <c r="AJ53" s="426"/>
      <c r="AK53" s="428"/>
      <c r="AL53" s="427"/>
      <c r="AM53" s="427"/>
      <c r="AN53" s="426"/>
      <c r="AO53" s="428"/>
      <c r="AP53" s="427"/>
      <c r="AQ53" s="427"/>
      <c r="AR53" s="426"/>
      <c r="AS53" s="428"/>
      <c r="AT53" s="427"/>
      <c r="AU53" s="427"/>
      <c r="AV53" s="426"/>
      <c r="AW53" s="428"/>
      <c r="AX53" s="427"/>
      <c r="AY53" s="427"/>
      <c r="AZ53" s="426"/>
      <c r="BA53" s="428"/>
      <c r="BB53" s="427"/>
      <c r="BC53" s="427"/>
      <c r="BD53" s="426"/>
      <c r="BE53" s="428"/>
      <c r="BF53" s="426"/>
      <c r="BG53" s="428"/>
      <c r="BH53" s="427"/>
      <c r="BI53" s="428"/>
      <c r="BJ53" s="1776"/>
      <c r="BK53" s="1778"/>
    </row>
    <row r="54" spans="1:63" ht="6" customHeight="1">
      <c r="A54" s="1808"/>
      <c r="B54" s="1336"/>
      <c r="C54" s="1802"/>
      <c r="D54" s="1802"/>
      <c r="E54" s="1802"/>
      <c r="F54" s="429"/>
      <c r="G54" s="430"/>
      <c r="H54" s="429"/>
      <c r="I54" s="430"/>
      <c r="J54" s="429"/>
      <c r="K54" s="431"/>
      <c r="L54" s="430"/>
      <c r="M54" s="431"/>
      <c r="N54" s="430"/>
      <c r="O54" s="430"/>
      <c r="P54" s="429"/>
      <c r="Q54" s="430"/>
      <c r="R54" s="429"/>
      <c r="S54" s="431"/>
      <c r="T54" s="430"/>
      <c r="U54" s="431"/>
      <c r="V54" s="430"/>
      <c r="W54" s="430"/>
      <c r="X54" s="429"/>
      <c r="Y54" s="431"/>
      <c r="Z54" s="430"/>
      <c r="AA54" s="430"/>
      <c r="AB54" s="429"/>
      <c r="AC54" s="431"/>
      <c r="AD54" s="430"/>
      <c r="AE54" s="430"/>
      <c r="AF54" s="429"/>
      <c r="AG54" s="431"/>
      <c r="AH54" s="430"/>
      <c r="AI54" s="430"/>
      <c r="AJ54" s="429"/>
      <c r="AK54" s="431"/>
      <c r="AL54" s="430"/>
      <c r="AM54" s="430"/>
      <c r="AN54" s="429"/>
      <c r="AO54" s="431"/>
      <c r="AP54" s="430"/>
      <c r="AQ54" s="430"/>
      <c r="AR54" s="429"/>
      <c r="AS54" s="431"/>
      <c r="AT54" s="430"/>
      <c r="AU54" s="430"/>
      <c r="AV54" s="429"/>
      <c r="AW54" s="431"/>
      <c r="AX54" s="430"/>
      <c r="AY54" s="430"/>
      <c r="AZ54" s="429"/>
      <c r="BA54" s="431"/>
      <c r="BB54" s="430"/>
      <c r="BC54" s="430"/>
      <c r="BD54" s="429"/>
      <c r="BE54" s="431"/>
      <c r="BF54" s="429"/>
      <c r="BG54" s="431"/>
      <c r="BH54" s="430"/>
      <c r="BI54" s="431"/>
      <c r="BJ54" s="1777"/>
      <c r="BK54" s="1778"/>
    </row>
    <row r="55" spans="1:63" ht="6" customHeight="1">
      <c r="A55" s="1808"/>
      <c r="B55" s="1336">
        <v>14</v>
      </c>
      <c r="C55" s="1802"/>
      <c r="D55" s="1802"/>
      <c r="E55" s="1802"/>
      <c r="F55" s="426"/>
      <c r="G55" s="427"/>
      <c r="H55" s="426"/>
      <c r="I55" s="427"/>
      <c r="J55" s="426"/>
      <c r="K55" s="428"/>
      <c r="L55" s="427"/>
      <c r="M55" s="428"/>
      <c r="N55" s="427"/>
      <c r="O55" s="427"/>
      <c r="P55" s="426"/>
      <c r="Q55" s="427"/>
      <c r="R55" s="426"/>
      <c r="S55" s="428"/>
      <c r="T55" s="427"/>
      <c r="U55" s="428"/>
      <c r="V55" s="427"/>
      <c r="W55" s="427"/>
      <c r="X55" s="426"/>
      <c r="Y55" s="428"/>
      <c r="Z55" s="427"/>
      <c r="AA55" s="427"/>
      <c r="AB55" s="426"/>
      <c r="AC55" s="428"/>
      <c r="AD55" s="427"/>
      <c r="AE55" s="427"/>
      <c r="AF55" s="426"/>
      <c r="AG55" s="428"/>
      <c r="AH55" s="427"/>
      <c r="AI55" s="427"/>
      <c r="AJ55" s="426"/>
      <c r="AK55" s="428"/>
      <c r="AL55" s="427"/>
      <c r="AM55" s="427"/>
      <c r="AN55" s="426"/>
      <c r="AO55" s="428"/>
      <c r="AP55" s="427"/>
      <c r="AQ55" s="427"/>
      <c r="AR55" s="426"/>
      <c r="AS55" s="428"/>
      <c r="AT55" s="427"/>
      <c r="AU55" s="427"/>
      <c r="AV55" s="426"/>
      <c r="AW55" s="428"/>
      <c r="AX55" s="427"/>
      <c r="AY55" s="427"/>
      <c r="AZ55" s="426"/>
      <c r="BA55" s="428"/>
      <c r="BB55" s="427"/>
      <c r="BC55" s="427"/>
      <c r="BD55" s="426"/>
      <c r="BE55" s="428"/>
      <c r="BF55" s="426"/>
      <c r="BG55" s="428"/>
      <c r="BH55" s="427"/>
      <c r="BI55" s="428"/>
      <c r="BJ55" s="1775" t="s">
        <v>67</v>
      </c>
      <c r="BK55" s="1768">
        <f>SUM(H55:BJ57)/4</f>
        <v>0</v>
      </c>
    </row>
    <row r="56" spans="1:63" ht="3" customHeight="1">
      <c r="A56" s="1808"/>
      <c r="B56" s="1336"/>
      <c r="C56" s="1802"/>
      <c r="D56" s="1802"/>
      <c r="E56" s="1802"/>
      <c r="F56" s="426"/>
      <c r="G56" s="427"/>
      <c r="H56" s="426"/>
      <c r="I56" s="427"/>
      <c r="J56" s="426"/>
      <c r="K56" s="428"/>
      <c r="L56" s="427"/>
      <c r="M56" s="428"/>
      <c r="N56" s="427"/>
      <c r="O56" s="427"/>
      <c r="P56" s="426"/>
      <c r="Q56" s="427"/>
      <c r="R56" s="426"/>
      <c r="S56" s="428"/>
      <c r="T56" s="427"/>
      <c r="U56" s="428"/>
      <c r="V56" s="427"/>
      <c r="W56" s="427"/>
      <c r="X56" s="426"/>
      <c r="Y56" s="428"/>
      <c r="Z56" s="427"/>
      <c r="AA56" s="427"/>
      <c r="AB56" s="426"/>
      <c r="AC56" s="428"/>
      <c r="AD56" s="427"/>
      <c r="AE56" s="427"/>
      <c r="AF56" s="426"/>
      <c r="AG56" s="428"/>
      <c r="AH56" s="427"/>
      <c r="AI56" s="427"/>
      <c r="AJ56" s="426"/>
      <c r="AK56" s="428"/>
      <c r="AL56" s="427"/>
      <c r="AM56" s="427"/>
      <c r="AN56" s="426"/>
      <c r="AO56" s="428"/>
      <c r="AP56" s="427"/>
      <c r="AQ56" s="427"/>
      <c r="AR56" s="426"/>
      <c r="AS56" s="428"/>
      <c r="AT56" s="427"/>
      <c r="AU56" s="427"/>
      <c r="AV56" s="426"/>
      <c r="AW56" s="428"/>
      <c r="AX56" s="427"/>
      <c r="AY56" s="427"/>
      <c r="AZ56" s="426"/>
      <c r="BA56" s="428"/>
      <c r="BB56" s="427"/>
      <c r="BC56" s="427"/>
      <c r="BD56" s="426"/>
      <c r="BE56" s="428"/>
      <c r="BF56" s="426"/>
      <c r="BG56" s="428"/>
      <c r="BH56" s="427"/>
      <c r="BI56" s="428"/>
      <c r="BJ56" s="1776"/>
      <c r="BK56" s="1768"/>
    </row>
    <row r="57" spans="1:63" ht="6" customHeight="1">
      <c r="A57" s="1808"/>
      <c r="B57" s="1336"/>
      <c r="C57" s="1802"/>
      <c r="D57" s="1802"/>
      <c r="E57" s="1802"/>
      <c r="F57" s="429"/>
      <c r="G57" s="430"/>
      <c r="H57" s="429"/>
      <c r="I57" s="430"/>
      <c r="J57" s="429"/>
      <c r="K57" s="431"/>
      <c r="L57" s="430"/>
      <c r="M57" s="431"/>
      <c r="N57" s="430"/>
      <c r="O57" s="430"/>
      <c r="P57" s="429"/>
      <c r="Q57" s="430"/>
      <c r="R57" s="429"/>
      <c r="S57" s="431"/>
      <c r="T57" s="430"/>
      <c r="U57" s="431"/>
      <c r="V57" s="430"/>
      <c r="W57" s="430"/>
      <c r="X57" s="429"/>
      <c r="Y57" s="431"/>
      <c r="Z57" s="430"/>
      <c r="AA57" s="430"/>
      <c r="AB57" s="429"/>
      <c r="AC57" s="431"/>
      <c r="AD57" s="430"/>
      <c r="AE57" s="430"/>
      <c r="AF57" s="429"/>
      <c r="AG57" s="431"/>
      <c r="AH57" s="430"/>
      <c r="AI57" s="430"/>
      <c r="AJ57" s="429"/>
      <c r="AK57" s="431"/>
      <c r="AL57" s="430"/>
      <c r="AM57" s="430"/>
      <c r="AN57" s="429"/>
      <c r="AO57" s="431"/>
      <c r="AP57" s="430"/>
      <c r="AQ57" s="430"/>
      <c r="AR57" s="429"/>
      <c r="AS57" s="431"/>
      <c r="AT57" s="430"/>
      <c r="AU57" s="430"/>
      <c r="AV57" s="429"/>
      <c r="AW57" s="431"/>
      <c r="AX57" s="430"/>
      <c r="AY57" s="430"/>
      <c r="AZ57" s="429"/>
      <c r="BA57" s="431"/>
      <c r="BB57" s="430"/>
      <c r="BC57" s="430"/>
      <c r="BD57" s="429"/>
      <c r="BE57" s="431"/>
      <c r="BF57" s="429"/>
      <c r="BG57" s="431"/>
      <c r="BH57" s="430"/>
      <c r="BI57" s="431"/>
      <c r="BJ57" s="1777"/>
      <c r="BK57" s="1768"/>
    </row>
    <row r="58" spans="1:63" ht="6" customHeight="1">
      <c r="A58" s="1808"/>
      <c r="B58" s="1336">
        <v>15</v>
      </c>
      <c r="C58" s="1802"/>
      <c r="D58" s="1802"/>
      <c r="E58" s="1802"/>
      <c r="F58" s="426"/>
      <c r="G58" s="427"/>
      <c r="H58" s="426"/>
      <c r="I58" s="427"/>
      <c r="J58" s="426"/>
      <c r="K58" s="428"/>
      <c r="L58" s="427"/>
      <c r="M58" s="428"/>
      <c r="N58" s="427"/>
      <c r="O58" s="427"/>
      <c r="P58" s="426"/>
      <c r="Q58" s="427"/>
      <c r="R58" s="426"/>
      <c r="S58" s="428"/>
      <c r="T58" s="427"/>
      <c r="U58" s="428"/>
      <c r="V58" s="427"/>
      <c r="W58" s="427"/>
      <c r="X58" s="426"/>
      <c r="Y58" s="428"/>
      <c r="Z58" s="427"/>
      <c r="AA58" s="427"/>
      <c r="AB58" s="426"/>
      <c r="AC58" s="428"/>
      <c r="AD58" s="427"/>
      <c r="AE58" s="427"/>
      <c r="AF58" s="426"/>
      <c r="AG58" s="428"/>
      <c r="AH58" s="427"/>
      <c r="AI58" s="427"/>
      <c r="AJ58" s="426"/>
      <c r="AK58" s="428"/>
      <c r="AL58" s="427"/>
      <c r="AM58" s="427"/>
      <c r="AN58" s="426"/>
      <c r="AO58" s="428"/>
      <c r="AP58" s="427"/>
      <c r="AQ58" s="427"/>
      <c r="AR58" s="426"/>
      <c r="AS58" s="428"/>
      <c r="AT58" s="427"/>
      <c r="AU58" s="427"/>
      <c r="AV58" s="426"/>
      <c r="AW58" s="428"/>
      <c r="AX58" s="427"/>
      <c r="AY58" s="427"/>
      <c r="AZ58" s="426"/>
      <c r="BA58" s="428"/>
      <c r="BB58" s="427"/>
      <c r="BC58" s="427"/>
      <c r="BD58" s="426"/>
      <c r="BE58" s="428"/>
      <c r="BF58" s="426"/>
      <c r="BG58" s="428"/>
      <c r="BH58" s="427"/>
      <c r="BI58" s="428"/>
      <c r="BJ58" s="1775" t="s">
        <v>67</v>
      </c>
      <c r="BK58" s="1768">
        <f>SUM(H58:BJ60)/4</f>
        <v>0</v>
      </c>
    </row>
    <row r="59" spans="1:63" ht="3" customHeight="1">
      <c r="A59" s="1808"/>
      <c r="B59" s="1336"/>
      <c r="C59" s="1802"/>
      <c r="D59" s="1802"/>
      <c r="E59" s="1802"/>
      <c r="F59" s="426"/>
      <c r="G59" s="427"/>
      <c r="H59" s="426"/>
      <c r="I59" s="427"/>
      <c r="J59" s="426"/>
      <c r="K59" s="428"/>
      <c r="L59" s="427"/>
      <c r="M59" s="428"/>
      <c r="N59" s="427"/>
      <c r="O59" s="427"/>
      <c r="P59" s="426"/>
      <c r="Q59" s="427"/>
      <c r="R59" s="426"/>
      <c r="S59" s="428"/>
      <c r="T59" s="427"/>
      <c r="U59" s="428"/>
      <c r="V59" s="427"/>
      <c r="W59" s="427"/>
      <c r="X59" s="426"/>
      <c r="Y59" s="428"/>
      <c r="Z59" s="427"/>
      <c r="AA59" s="427"/>
      <c r="AB59" s="426"/>
      <c r="AC59" s="428"/>
      <c r="AD59" s="427"/>
      <c r="AE59" s="427"/>
      <c r="AF59" s="426"/>
      <c r="AG59" s="428"/>
      <c r="AH59" s="427"/>
      <c r="AI59" s="427"/>
      <c r="AJ59" s="426"/>
      <c r="AK59" s="428"/>
      <c r="AL59" s="427"/>
      <c r="AM59" s="427"/>
      <c r="AN59" s="426"/>
      <c r="AO59" s="428"/>
      <c r="AP59" s="427"/>
      <c r="AQ59" s="427"/>
      <c r="AR59" s="426"/>
      <c r="AS59" s="428"/>
      <c r="AT59" s="427"/>
      <c r="AU59" s="427"/>
      <c r="AV59" s="426"/>
      <c r="AW59" s="428"/>
      <c r="AX59" s="427"/>
      <c r="AY59" s="427"/>
      <c r="AZ59" s="426"/>
      <c r="BA59" s="428"/>
      <c r="BB59" s="427"/>
      <c r="BC59" s="427"/>
      <c r="BD59" s="426"/>
      <c r="BE59" s="428"/>
      <c r="BF59" s="426"/>
      <c r="BG59" s="428"/>
      <c r="BH59" s="427"/>
      <c r="BI59" s="428"/>
      <c r="BJ59" s="1776"/>
      <c r="BK59" s="1768"/>
    </row>
    <row r="60" spans="1:63" ht="6" customHeight="1">
      <c r="A60" s="1808"/>
      <c r="B60" s="1336"/>
      <c r="C60" s="1802"/>
      <c r="D60" s="1802"/>
      <c r="E60" s="1802"/>
      <c r="F60" s="429"/>
      <c r="G60" s="430"/>
      <c r="H60" s="429"/>
      <c r="I60" s="430"/>
      <c r="J60" s="429"/>
      <c r="K60" s="431"/>
      <c r="L60" s="430"/>
      <c r="M60" s="431"/>
      <c r="N60" s="430"/>
      <c r="O60" s="430"/>
      <c r="P60" s="429"/>
      <c r="Q60" s="430"/>
      <c r="R60" s="429"/>
      <c r="S60" s="431"/>
      <c r="T60" s="430"/>
      <c r="U60" s="431"/>
      <c r="V60" s="430"/>
      <c r="W60" s="430"/>
      <c r="X60" s="429"/>
      <c r="Y60" s="431"/>
      <c r="Z60" s="430"/>
      <c r="AA60" s="430"/>
      <c r="AB60" s="429"/>
      <c r="AC60" s="431"/>
      <c r="AD60" s="430"/>
      <c r="AE60" s="430"/>
      <c r="AF60" s="429"/>
      <c r="AG60" s="431"/>
      <c r="AH60" s="430"/>
      <c r="AI60" s="430"/>
      <c r="AJ60" s="429"/>
      <c r="AK60" s="431"/>
      <c r="AL60" s="430"/>
      <c r="AM60" s="430"/>
      <c r="AN60" s="429"/>
      <c r="AO60" s="431"/>
      <c r="AP60" s="430"/>
      <c r="AQ60" s="430"/>
      <c r="AR60" s="429"/>
      <c r="AS60" s="431"/>
      <c r="AT60" s="430"/>
      <c r="AU60" s="430"/>
      <c r="AV60" s="429"/>
      <c r="AW60" s="431"/>
      <c r="AX60" s="430"/>
      <c r="AY60" s="430"/>
      <c r="AZ60" s="429"/>
      <c r="BA60" s="431"/>
      <c r="BB60" s="430"/>
      <c r="BC60" s="430"/>
      <c r="BD60" s="429"/>
      <c r="BE60" s="431"/>
      <c r="BF60" s="429"/>
      <c r="BG60" s="431"/>
      <c r="BH60" s="430"/>
      <c r="BI60" s="431"/>
      <c r="BJ60" s="1777"/>
      <c r="BK60" s="1768"/>
    </row>
    <row r="61" spans="1:63" ht="6" customHeight="1">
      <c r="A61" s="1808"/>
      <c r="B61" s="1336">
        <v>16</v>
      </c>
      <c r="C61" s="1802"/>
      <c r="D61" s="1802"/>
      <c r="E61" s="1802"/>
      <c r="F61" s="426"/>
      <c r="G61" s="427"/>
      <c r="H61" s="426"/>
      <c r="I61" s="427"/>
      <c r="J61" s="426"/>
      <c r="K61" s="428"/>
      <c r="L61" s="427"/>
      <c r="M61" s="428"/>
      <c r="N61" s="427"/>
      <c r="O61" s="427"/>
      <c r="P61" s="426"/>
      <c r="Q61" s="427"/>
      <c r="R61" s="426"/>
      <c r="S61" s="428"/>
      <c r="T61" s="427"/>
      <c r="U61" s="428"/>
      <c r="V61" s="427"/>
      <c r="W61" s="427"/>
      <c r="X61" s="426"/>
      <c r="Y61" s="428"/>
      <c r="Z61" s="427"/>
      <c r="AA61" s="427"/>
      <c r="AB61" s="426"/>
      <c r="AC61" s="428"/>
      <c r="AD61" s="427"/>
      <c r="AE61" s="427"/>
      <c r="AF61" s="426"/>
      <c r="AG61" s="428"/>
      <c r="AH61" s="427"/>
      <c r="AI61" s="427"/>
      <c r="AJ61" s="426"/>
      <c r="AK61" s="428"/>
      <c r="AL61" s="427"/>
      <c r="AM61" s="427"/>
      <c r="AN61" s="426"/>
      <c r="AO61" s="428"/>
      <c r="AP61" s="427"/>
      <c r="AQ61" s="427"/>
      <c r="AR61" s="426"/>
      <c r="AS61" s="428"/>
      <c r="AT61" s="427"/>
      <c r="AU61" s="427"/>
      <c r="AV61" s="426"/>
      <c r="AW61" s="428"/>
      <c r="AX61" s="427"/>
      <c r="AY61" s="427"/>
      <c r="AZ61" s="426"/>
      <c r="BA61" s="428"/>
      <c r="BB61" s="427"/>
      <c r="BC61" s="427"/>
      <c r="BD61" s="426"/>
      <c r="BE61" s="428"/>
      <c r="BF61" s="426"/>
      <c r="BG61" s="428"/>
      <c r="BH61" s="427"/>
      <c r="BI61" s="428"/>
      <c r="BJ61" s="1775" t="s">
        <v>67</v>
      </c>
      <c r="BK61" s="1768">
        <f>SUM(H61:BJ63)/4</f>
        <v>0</v>
      </c>
    </row>
    <row r="62" spans="1:63" ht="3" customHeight="1">
      <c r="A62" s="1808"/>
      <c r="B62" s="1336"/>
      <c r="C62" s="1802"/>
      <c r="D62" s="1802"/>
      <c r="E62" s="1802"/>
      <c r="F62" s="426"/>
      <c r="G62" s="427"/>
      <c r="H62" s="426"/>
      <c r="I62" s="427"/>
      <c r="J62" s="426"/>
      <c r="K62" s="428"/>
      <c r="L62" s="427"/>
      <c r="M62" s="428"/>
      <c r="N62" s="427"/>
      <c r="O62" s="427"/>
      <c r="P62" s="426"/>
      <c r="Q62" s="427"/>
      <c r="R62" s="426"/>
      <c r="S62" s="428"/>
      <c r="T62" s="427"/>
      <c r="U62" s="428"/>
      <c r="V62" s="427"/>
      <c r="W62" s="427"/>
      <c r="X62" s="426"/>
      <c r="Y62" s="428"/>
      <c r="Z62" s="427"/>
      <c r="AA62" s="427"/>
      <c r="AB62" s="426"/>
      <c r="AC62" s="428"/>
      <c r="AD62" s="427"/>
      <c r="AE62" s="427"/>
      <c r="AF62" s="426"/>
      <c r="AG62" s="428"/>
      <c r="AH62" s="427"/>
      <c r="AI62" s="427"/>
      <c r="AJ62" s="426"/>
      <c r="AK62" s="428"/>
      <c r="AL62" s="427"/>
      <c r="AM62" s="427"/>
      <c r="AN62" s="426"/>
      <c r="AO62" s="428"/>
      <c r="AP62" s="427"/>
      <c r="AQ62" s="427"/>
      <c r="AR62" s="426"/>
      <c r="AS62" s="428"/>
      <c r="AT62" s="427"/>
      <c r="AU62" s="427"/>
      <c r="AV62" s="426"/>
      <c r="AW62" s="428"/>
      <c r="AX62" s="427"/>
      <c r="AY62" s="427"/>
      <c r="AZ62" s="426"/>
      <c r="BA62" s="428"/>
      <c r="BB62" s="427"/>
      <c r="BC62" s="427"/>
      <c r="BD62" s="426"/>
      <c r="BE62" s="428"/>
      <c r="BF62" s="426"/>
      <c r="BG62" s="428"/>
      <c r="BH62" s="427"/>
      <c r="BI62" s="428"/>
      <c r="BJ62" s="1776"/>
      <c r="BK62" s="1768"/>
    </row>
    <row r="63" spans="1:63" ht="6" customHeight="1">
      <c r="A63" s="1808"/>
      <c r="B63" s="1336"/>
      <c r="C63" s="1802"/>
      <c r="D63" s="1802"/>
      <c r="E63" s="1802"/>
      <c r="F63" s="429"/>
      <c r="G63" s="430"/>
      <c r="H63" s="429"/>
      <c r="I63" s="430"/>
      <c r="J63" s="429"/>
      <c r="K63" s="431"/>
      <c r="L63" s="430"/>
      <c r="M63" s="431"/>
      <c r="N63" s="430"/>
      <c r="O63" s="430"/>
      <c r="P63" s="429"/>
      <c r="Q63" s="430"/>
      <c r="R63" s="429"/>
      <c r="S63" s="431"/>
      <c r="T63" s="430"/>
      <c r="U63" s="431"/>
      <c r="V63" s="430"/>
      <c r="W63" s="430"/>
      <c r="X63" s="429"/>
      <c r="Y63" s="431"/>
      <c r="Z63" s="430"/>
      <c r="AA63" s="430"/>
      <c r="AB63" s="429"/>
      <c r="AC63" s="431"/>
      <c r="AD63" s="430"/>
      <c r="AE63" s="430"/>
      <c r="AF63" s="429"/>
      <c r="AG63" s="431"/>
      <c r="AH63" s="430"/>
      <c r="AI63" s="430"/>
      <c r="AJ63" s="429"/>
      <c r="AK63" s="431"/>
      <c r="AL63" s="430"/>
      <c r="AM63" s="430"/>
      <c r="AN63" s="429"/>
      <c r="AO63" s="431"/>
      <c r="AP63" s="430"/>
      <c r="AQ63" s="430"/>
      <c r="AR63" s="429"/>
      <c r="AS63" s="431"/>
      <c r="AT63" s="430"/>
      <c r="AU63" s="430"/>
      <c r="AV63" s="429"/>
      <c r="AW63" s="431"/>
      <c r="AX63" s="430"/>
      <c r="AY63" s="430"/>
      <c r="AZ63" s="429"/>
      <c r="BA63" s="431"/>
      <c r="BB63" s="430"/>
      <c r="BC63" s="430"/>
      <c r="BD63" s="429"/>
      <c r="BE63" s="431"/>
      <c r="BF63" s="429"/>
      <c r="BG63" s="431"/>
      <c r="BH63" s="430"/>
      <c r="BI63" s="431"/>
      <c r="BJ63" s="1777"/>
      <c r="BK63" s="1768"/>
    </row>
    <row r="64" spans="1:63" ht="6" customHeight="1">
      <c r="A64" s="1808"/>
      <c r="B64" s="1336">
        <v>17</v>
      </c>
      <c r="C64" s="1802"/>
      <c r="D64" s="1802"/>
      <c r="E64" s="1802"/>
      <c r="F64" s="426"/>
      <c r="G64" s="427"/>
      <c r="H64" s="426"/>
      <c r="I64" s="427"/>
      <c r="J64" s="426"/>
      <c r="K64" s="428"/>
      <c r="L64" s="427"/>
      <c r="M64" s="428"/>
      <c r="N64" s="427"/>
      <c r="O64" s="427"/>
      <c r="P64" s="426"/>
      <c r="Q64" s="427"/>
      <c r="R64" s="426"/>
      <c r="S64" s="428"/>
      <c r="T64" s="427"/>
      <c r="U64" s="428"/>
      <c r="V64" s="427"/>
      <c r="W64" s="427"/>
      <c r="X64" s="426"/>
      <c r="Y64" s="428"/>
      <c r="Z64" s="427"/>
      <c r="AA64" s="427"/>
      <c r="AB64" s="426"/>
      <c r="AC64" s="428"/>
      <c r="AD64" s="427"/>
      <c r="AE64" s="427"/>
      <c r="AF64" s="426"/>
      <c r="AG64" s="428"/>
      <c r="AH64" s="427"/>
      <c r="AI64" s="427"/>
      <c r="AJ64" s="426"/>
      <c r="AK64" s="428"/>
      <c r="AL64" s="427"/>
      <c r="AM64" s="427"/>
      <c r="AN64" s="426"/>
      <c r="AO64" s="428"/>
      <c r="AP64" s="427"/>
      <c r="AQ64" s="427"/>
      <c r="AR64" s="426"/>
      <c r="AS64" s="428"/>
      <c r="AT64" s="427"/>
      <c r="AU64" s="427"/>
      <c r="AV64" s="426"/>
      <c r="AW64" s="428"/>
      <c r="AX64" s="427"/>
      <c r="AY64" s="427"/>
      <c r="AZ64" s="426"/>
      <c r="BA64" s="428"/>
      <c r="BB64" s="427"/>
      <c r="BC64" s="427"/>
      <c r="BD64" s="426"/>
      <c r="BE64" s="428"/>
      <c r="BF64" s="426"/>
      <c r="BG64" s="428"/>
      <c r="BH64" s="427"/>
      <c r="BI64" s="428"/>
      <c r="BJ64" s="1775" t="s">
        <v>67</v>
      </c>
      <c r="BK64" s="1768">
        <f>SUM(H64:BJ66)/4</f>
        <v>0</v>
      </c>
    </row>
    <row r="65" spans="1:63" ht="3" customHeight="1">
      <c r="A65" s="1808"/>
      <c r="B65" s="1336"/>
      <c r="C65" s="1802"/>
      <c r="D65" s="1802"/>
      <c r="E65" s="1802"/>
      <c r="F65" s="426"/>
      <c r="G65" s="427"/>
      <c r="H65" s="426"/>
      <c r="I65" s="427"/>
      <c r="J65" s="426"/>
      <c r="K65" s="428"/>
      <c r="L65" s="427"/>
      <c r="M65" s="428"/>
      <c r="N65" s="427"/>
      <c r="O65" s="427"/>
      <c r="P65" s="426"/>
      <c r="Q65" s="427"/>
      <c r="R65" s="426"/>
      <c r="S65" s="428"/>
      <c r="T65" s="427"/>
      <c r="U65" s="428"/>
      <c r="V65" s="427"/>
      <c r="W65" s="427"/>
      <c r="X65" s="426"/>
      <c r="Y65" s="428"/>
      <c r="Z65" s="427"/>
      <c r="AA65" s="427"/>
      <c r="AB65" s="426"/>
      <c r="AC65" s="428"/>
      <c r="AD65" s="427"/>
      <c r="AE65" s="427"/>
      <c r="AF65" s="426"/>
      <c r="AG65" s="428"/>
      <c r="AH65" s="427"/>
      <c r="AI65" s="427"/>
      <c r="AJ65" s="426"/>
      <c r="AK65" s="428"/>
      <c r="AL65" s="427"/>
      <c r="AM65" s="427"/>
      <c r="AN65" s="426"/>
      <c r="AO65" s="428"/>
      <c r="AP65" s="427"/>
      <c r="AQ65" s="427"/>
      <c r="AR65" s="426"/>
      <c r="AS65" s="428"/>
      <c r="AT65" s="427"/>
      <c r="AU65" s="427"/>
      <c r="AV65" s="426"/>
      <c r="AW65" s="428"/>
      <c r="AX65" s="427"/>
      <c r="AY65" s="427"/>
      <c r="AZ65" s="426"/>
      <c r="BA65" s="428"/>
      <c r="BB65" s="427"/>
      <c r="BC65" s="427"/>
      <c r="BD65" s="426"/>
      <c r="BE65" s="428"/>
      <c r="BF65" s="426"/>
      <c r="BG65" s="428"/>
      <c r="BH65" s="427"/>
      <c r="BI65" s="428"/>
      <c r="BJ65" s="1776"/>
      <c r="BK65" s="1768"/>
    </row>
    <row r="66" spans="1:63" ht="6" customHeight="1">
      <c r="A66" s="1808"/>
      <c r="B66" s="1336"/>
      <c r="C66" s="1802"/>
      <c r="D66" s="1802"/>
      <c r="E66" s="1802"/>
      <c r="F66" s="429"/>
      <c r="G66" s="430"/>
      <c r="H66" s="429"/>
      <c r="I66" s="430"/>
      <c r="J66" s="429"/>
      <c r="K66" s="431"/>
      <c r="L66" s="430"/>
      <c r="M66" s="431"/>
      <c r="N66" s="430"/>
      <c r="O66" s="430"/>
      <c r="P66" s="429"/>
      <c r="Q66" s="430"/>
      <c r="R66" s="429"/>
      <c r="S66" s="431"/>
      <c r="T66" s="430"/>
      <c r="U66" s="431"/>
      <c r="V66" s="430"/>
      <c r="W66" s="430"/>
      <c r="X66" s="429"/>
      <c r="Y66" s="431"/>
      <c r="Z66" s="430"/>
      <c r="AA66" s="430"/>
      <c r="AB66" s="429"/>
      <c r="AC66" s="431"/>
      <c r="AD66" s="430"/>
      <c r="AE66" s="430"/>
      <c r="AF66" s="429"/>
      <c r="AG66" s="431"/>
      <c r="AH66" s="430"/>
      <c r="AI66" s="430"/>
      <c r="AJ66" s="429"/>
      <c r="AK66" s="431"/>
      <c r="AL66" s="430"/>
      <c r="AM66" s="430"/>
      <c r="AN66" s="429"/>
      <c r="AO66" s="431"/>
      <c r="AP66" s="430"/>
      <c r="AQ66" s="430"/>
      <c r="AR66" s="429"/>
      <c r="AS66" s="431"/>
      <c r="AT66" s="430"/>
      <c r="AU66" s="430"/>
      <c r="AV66" s="429"/>
      <c r="AW66" s="431"/>
      <c r="AX66" s="430"/>
      <c r="AY66" s="430"/>
      <c r="AZ66" s="429"/>
      <c r="BA66" s="431"/>
      <c r="BB66" s="430"/>
      <c r="BC66" s="430"/>
      <c r="BD66" s="429"/>
      <c r="BE66" s="431"/>
      <c r="BF66" s="429"/>
      <c r="BG66" s="431"/>
      <c r="BH66" s="430"/>
      <c r="BI66" s="431"/>
      <c r="BJ66" s="1777"/>
      <c r="BK66" s="1768"/>
    </row>
    <row r="67" spans="1:63" ht="6" customHeight="1">
      <c r="A67" s="1808"/>
      <c r="B67" s="1336">
        <v>18</v>
      </c>
      <c r="C67" s="1807"/>
      <c r="D67" s="1807"/>
      <c r="E67" s="1827"/>
      <c r="F67" s="426"/>
      <c r="G67" s="427"/>
      <c r="H67" s="426"/>
      <c r="I67" s="427"/>
      <c r="J67" s="426"/>
      <c r="K67" s="428"/>
      <c r="L67" s="427"/>
      <c r="M67" s="428"/>
      <c r="N67" s="427"/>
      <c r="O67" s="427"/>
      <c r="P67" s="426"/>
      <c r="Q67" s="427"/>
      <c r="R67" s="426"/>
      <c r="S67" s="428"/>
      <c r="T67" s="427"/>
      <c r="U67" s="428"/>
      <c r="V67" s="427"/>
      <c r="W67" s="427"/>
      <c r="X67" s="426"/>
      <c r="Y67" s="428"/>
      <c r="Z67" s="427"/>
      <c r="AA67" s="427"/>
      <c r="AB67" s="426"/>
      <c r="AC67" s="428"/>
      <c r="AD67" s="427"/>
      <c r="AE67" s="427"/>
      <c r="AF67" s="426"/>
      <c r="AG67" s="428"/>
      <c r="AH67" s="427"/>
      <c r="AI67" s="427"/>
      <c r="AJ67" s="426"/>
      <c r="AK67" s="428"/>
      <c r="AL67" s="427"/>
      <c r="AM67" s="427"/>
      <c r="AN67" s="426"/>
      <c r="AO67" s="428"/>
      <c r="AP67" s="427"/>
      <c r="AQ67" s="427"/>
      <c r="AR67" s="426"/>
      <c r="AS67" s="428"/>
      <c r="AT67" s="427"/>
      <c r="AU67" s="427"/>
      <c r="AV67" s="426"/>
      <c r="AW67" s="428"/>
      <c r="AX67" s="427"/>
      <c r="AY67" s="427"/>
      <c r="AZ67" s="426"/>
      <c r="BA67" s="428"/>
      <c r="BB67" s="427"/>
      <c r="BC67" s="427"/>
      <c r="BD67" s="426"/>
      <c r="BE67" s="428"/>
      <c r="BF67" s="426"/>
      <c r="BG67" s="428"/>
      <c r="BH67" s="427"/>
      <c r="BI67" s="428"/>
      <c r="BJ67" s="1775" t="s">
        <v>67</v>
      </c>
      <c r="BK67" s="1768">
        <f>SUM(H67:BJ69)/4</f>
        <v>0</v>
      </c>
    </row>
    <row r="68" spans="1:63" ht="3" customHeight="1">
      <c r="A68" s="1808"/>
      <c r="B68" s="1336"/>
      <c r="C68" s="1807"/>
      <c r="D68" s="1807"/>
      <c r="E68" s="1827"/>
      <c r="F68" s="426"/>
      <c r="G68" s="427"/>
      <c r="H68" s="426"/>
      <c r="I68" s="427"/>
      <c r="J68" s="426"/>
      <c r="K68" s="428"/>
      <c r="L68" s="427"/>
      <c r="M68" s="428"/>
      <c r="N68" s="427"/>
      <c r="O68" s="427"/>
      <c r="P68" s="426"/>
      <c r="Q68" s="427"/>
      <c r="R68" s="426"/>
      <c r="S68" s="428"/>
      <c r="T68" s="427"/>
      <c r="U68" s="428"/>
      <c r="V68" s="427"/>
      <c r="W68" s="427"/>
      <c r="X68" s="426"/>
      <c r="Y68" s="428"/>
      <c r="Z68" s="427"/>
      <c r="AA68" s="427"/>
      <c r="AB68" s="426"/>
      <c r="AC68" s="428"/>
      <c r="AD68" s="427"/>
      <c r="AE68" s="427"/>
      <c r="AF68" s="426"/>
      <c r="AG68" s="428"/>
      <c r="AH68" s="427"/>
      <c r="AI68" s="427"/>
      <c r="AJ68" s="426"/>
      <c r="AK68" s="428"/>
      <c r="AL68" s="427"/>
      <c r="AM68" s="427"/>
      <c r="AN68" s="426"/>
      <c r="AO68" s="428"/>
      <c r="AP68" s="427"/>
      <c r="AQ68" s="427"/>
      <c r="AR68" s="426"/>
      <c r="AS68" s="428"/>
      <c r="AT68" s="427"/>
      <c r="AU68" s="427"/>
      <c r="AV68" s="426"/>
      <c r="AW68" s="428"/>
      <c r="AX68" s="427"/>
      <c r="AY68" s="427"/>
      <c r="AZ68" s="426"/>
      <c r="BA68" s="428"/>
      <c r="BB68" s="427"/>
      <c r="BC68" s="427"/>
      <c r="BD68" s="426"/>
      <c r="BE68" s="428"/>
      <c r="BF68" s="426"/>
      <c r="BG68" s="428"/>
      <c r="BH68" s="427"/>
      <c r="BI68" s="428"/>
      <c r="BJ68" s="1776"/>
      <c r="BK68" s="1768"/>
    </row>
    <row r="69" spans="1:63" ht="6" customHeight="1">
      <c r="A69" s="1808"/>
      <c r="B69" s="1336"/>
      <c r="C69" s="1807"/>
      <c r="D69" s="1807"/>
      <c r="E69" s="1827"/>
      <c r="F69" s="429"/>
      <c r="G69" s="430"/>
      <c r="H69" s="429"/>
      <c r="I69" s="430"/>
      <c r="J69" s="429"/>
      <c r="K69" s="431"/>
      <c r="L69" s="430"/>
      <c r="M69" s="431"/>
      <c r="N69" s="430"/>
      <c r="O69" s="430"/>
      <c r="P69" s="429"/>
      <c r="Q69" s="430"/>
      <c r="R69" s="429"/>
      <c r="S69" s="431"/>
      <c r="T69" s="430"/>
      <c r="U69" s="431"/>
      <c r="V69" s="430"/>
      <c r="W69" s="430"/>
      <c r="X69" s="429"/>
      <c r="Y69" s="431"/>
      <c r="Z69" s="430"/>
      <c r="AA69" s="430"/>
      <c r="AB69" s="429"/>
      <c r="AC69" s="431"/>
      <c r="AD69" s="430"/>
      <c r="AE69" s="430"/>
      <c r="AF69" s="429"/>
      <c r="AG69" s="431"/>
      <c r="AH69" s="430"/>
      <c r="AI69" s="430"/>
      <c r="AJ69" s="429"/>
      <c r="AK69" s="431"/>
      <c r="AL69" s="430"/>
      <c r="AM69" s="430"/>
      <c r="AN69" s="429"/>
      <c r="AO69" s="431"/>
      <c r="AP69" s="430"/>
      <c r="AQ69" s="430"/>
      <c r="AR69" s="429"/>
      <c r="AS69" s="431"/>
      <c r="AT69" s="430"/>
      <c r="AU69" s="430"/>
      <c r="AV69" s="429"/>
      <c r="AW69" s="431"/>
      <c r="AX69" s="430"/>
      <c r="AY69" s="430"/>
      <c r="AZ69" s="429"/>
      <c r="BA69" s="431"/>
      <c r="BB69" s="430"/>
      <c r="BC69" s="430"/>
      <c r="BD69" s="429"/>
      <c r="BE69" s="431"/>
      <c r="BF69" s="429"/>
      <c r="BG69" s="431"/>
      <c r="BH69" s="430"/>
      <c r="BI69" s="431"/>
      <c r="BJ69" s="1777"/>
      <c r="BK69" s="1768"/>
    </row>
    <row r="70" spans="1:63" ht="6" customHeight="1">
      <c r="A70" s="1808"/>
      <c r="B70" s="1336">
        <v>19</v>
      </c>
      <c r="C70" s="1807"/>
      <c r="D70" s="1807"/>
      <c r="E70" s="1802"/>
      <c r="F70" s="426"/>
      <c r="G70" s="427"/>
      <c r="H70" s="426"/>
      <c r="I70" s="427"/>
      <c r="J70" s="426"/>
      <c r="K70" s="428"/>
      <c r="L70" s="427"/>
      <c r="M70" s="428"/>
      <c r="N70" s="427"/>
      <c r="O70" s="427"/>
      <c r="P70" s="426"/>
      <c r="Q70" s="427"/>
      <c r="R70" s="426"/>
      <c r="S70" s="428"/>
      <c r="T70" s="427"/>
      <c r="U70" s="428"/>
      <c r="V70" s="427"/>
      <c r="W70" s="427"/>
      <c r="X70" s="426"/>
      <c r="Y70" s="428"/>
      <c r="Z70" s="427"/>
      <c r="AA70" s="427"/>
      <c r="AB70" s="426"/>
      <c r="AC70" s="428"/>
      <c r="AD70" s="427"/>
      <c r="AE70" s="427"/>
      <c r="AF70" s="426"/>
      <c r="AG70" s="428"/>
      <c r="AH70" s="427"/>
      <c r="AI70" s="427"/>
      <c r="AJ70" s="426"/>
      <c r="AK70" s="428"/>
      <c r="AL70" s="427"/>
      <c r="AM70" s="427"/>
      <c r="AN70" s="426"/>
      <c r="AO70" s="428"/>
      <c r="AP70" s="427"/>
      <c r="AQ70" s="427"/>
      <c r="AR70" s="426"/>
      <c r="AS70" s="428"/>
      <c r="AT70" s="427"/>
      <c r="AU70" s="427"/>
      <c r="AV70" s="426"/>
      <c r="AW70" s="428"/>
      <c r="AX70" s="427"/>
      <c r="AY70" s="427"/>
      <c r="AZ70" s="426"/>
      <c r="BA70" s="428"/>
      <c r="BB70" s="427"/>
      <c r="BC70" s="427"/>
      <c r="BD70" s="426"/>
      <c r="BE70" s="428"/>
      <c r="BF70" s="426"/>
      <c r="BG70" s="428"/>
      <c r="BH70" s="427"/>
      <c r="BI70" s="428"/>
      <c r="BJ70" s="1775" t="s">
        <v>67</v>
      </c>
    </row>
    <row r="71" spans="1:63" ht="3" customHeight="1">
      <c r="A71" s="1808"/>
      <c r="B71" s="1336"/>
      <c r="C71" s="1807"/>
      <c r="D71" s="1807"/>
      <c r="E71" s="1802"/>
      <c r="F71" s="426"/>
      <c r="G71" s="427"/>
      <c r="H71" s="426"/>
      <c r="I71" s="427"/>
      <c r="J71" s="426"/>
      <c r="K71" s="428"/>
      <c r="L71" s="427"/>
      <c r="M71" s="428"/>
      <c r="N71" s="427"/>
      <c r="O71" s="427"/>
      <c r="P71" s="426"/>
      <c r="Q71" s="427"/>
      <c r="R71" s="426"/>
      <c r="S71" s="428"/>
      <c r="T71" s="427"/>
      <c r="U71" s="428"/>
      <c r="V71" s="427"/>
      <c r="W71" s="427"/>
      <c r="X71" s="426"/>
      <c r="Y71" s="428"/>
      <c r="Z71" s="427"/>
      <c r="AA71" s="427"/>
      <c r="AB71" s="426"/>
      <c r="AC71" s="428"/>
      <c r="AD71" s="427"/>
      <c r="AE71" s="427"/>
      <c r="AF71" s="426"/>
      <c r="AG71" s="428"/>
      <c r="AH71" s="427"/>
      <c r="AI71" s="427"/>
      <c r="AJ71" s="426"/>
      <c r="AK71" s="428"/>
      <c r="AL71" s="427"/>
      <c r="AM71" s="427"/>
      <c r="AN71" s="426"/>
      <c r="AO71" s="428"/>
      <c r="AP71" s="427"/>
      <c r="AQ71" s="427"/>
      <c r="AR71" s="426"/>
      <c r="AS71" s="428"/>
      <c r="AT71" s="427"/>
      <c r="AU71" s="427"/>
      <c r="AV71" s="426"/>
      <c r="AW71" s="428"/>
      <c r="AX71" s="427"/>
      <c r="AY71" s="427"/>
      <c r="AZ71" s="426"/>
      <c r="BA71" s="428"/>
      <c r="BB71" s="427"/>
      <c r="BC71" s="427"/>
      <c r="BD71" s="426"/>
      <c r="BE71" s="428"/>
      <c r="BF71" s="426"/>
      <c r="BG71" s="428"/>
      <c r="BH71" s="427"/>
      <c r="BI71" s="428"/>
      <c r="BJ71" s="1776"/>
    </row>
    <row r="72" spans="1:63" ht="6" customHeight="1">
      <c r="A72" s="1808"/>
      <c r="B72" s="1336"/>
      <c r="C72" s="1807"/>
      <c r="D72" s="1807"/>
      <c r="E72" s="1802"/>
      <c r="F72" s="429"/>
      <c r="G72" s="430"/>
      <c r="H72" s="429"/>
      <c r="I72" s="430"/>
      <c r="J72" s="429"/>
      <c r="K72" s="431"/>
      <c r="L72" s="430"/>
      <c r="M72" s="431"/>
      <c r="N72" s="430"/>
      <c r="O72" s="430"/>
      <c r="P72" s="429"/>
      <c r="Q72" s="430"/>
      <c r="R72" s="429"/>
      <c r="S72" s="431"/>
      <c r="T72" s="430"/>
      <c r="U72" s="431"/>
      <c r="V72" s="430"/>
      <c r="W72" s="430"/>
      <c r="X72" s="429"/>
      <c r="Y72" s="431"/>
      <c r="Z72" s="430"/>
      <c r="AA72" s="430"/>
      <c r="AB72" s="429"/>
      <c r="AC72" s="431"/>
      <c r="AD72" s="430"/>
      <c r="AE72" s="430"/>
      <c r="AF72" s="429"/>
      <c r="AG72" s="431"/>
      <c r="AH72" s="430"/>
      <c r="AI72" s="430"/>
      <c r="AJ72" s="429"/>
      <c r="AK72" s="431"/>
      <c r="AL72" s="430"/>
      <c r="AM72" s="430"/>
      <c r="AN72" s="429"/>
      <c r="AO72" s="431"/>
      <c r="AP72" s="430"/>
      <c r="AQ72" s="430"/>
      <c r="AR72" s="429"/>
      <c r="AS72" s="431"/>
      <c r="AT72" s="430"/>
      <c r="AU72" s="430"/>
      <c r="AV72" s="429"/>
      <c r="AW72" s="431"/>
      <c r="AX72" s="430"/>
      <c r="AY72" s="430"/>
      <c r="AZ72" s="429"/>
      <c r="BA72" s="431"/>
      <c r="BB72" s="430"/>
      <c r="BC72" s="430"/>
      <c r="BD72" s="429"/>
      <c r="BE72" s="431"/>
      <c r="BF72" s="429"/>
      <c r="BG72" s="431"/>
      <c r="BH72" s="430"/>
      <c r="BI72" s="431"/>
      <c r="BJ72" s="1777"/>
    </row>
    <row r="73" spans="1:63" ht="6" customHeight="1">
      <c r="A73" s="1808"/>
      <c r="B73" s="1803">
        <v>20</v>
      </c>
      <c r="C73" s="1824"/>
      <c r="D73" s="1824"/>
      <c r="E73" s="1769"/>
      <c r="F73" s="426"/>
      <c r="G73" s="427"/>
      <c r="H73" s="426"/>
      <c r="I73" s="427"/>
      <c r="J73" s="426"/>
      <c r="K73" s="428"/>
      <c r="L73" s="427"/>
      <c r="M73" s="428"/>
      <c r="N73" s="427"/>
      <c r="O73" s="427"/>
      <c r="P73" s="426"/>
      <c r="Q73" s="427"/>
      <c r="R73" s="426"/>
      <c r="S73" s="428"/>
      <c r="T73" s="427"/>
      <c r="U73" s="428"/>
      <c r="V73" s="427"/>
      <c r="W73" s="427"/>
      <c r="X73" s="426"/>
      <c r="Y73" s="428"/>
      <c r="Z73" s="427"/>
      <c r="AA73" s="427"/>
      <c r="AB73" s="426"/>
      <c r="AC73" s="428"/>
      <c r="AD73" s="427"/>
      <c r="AE73" s="427"/>
      <c r="AF73" s="426"/>
      <c r="AG73" s="428"/>
      <c r="AH73" s="427"/>
      <c r="AI73" s="427"/>
      <c r="AJ73" s="426"/>
      <c r="AK73" s="428"/>
      <c r="AL73" s="427"/>
      <c r="AM73" s="427"/>
      <c r="AN73" s="426"/>
      <c r="AO73" s="428"/>
      <c r="AP73" s="427"/>
      <c r="AQ73" s="427"/>
      <c r="AR73" s="426"/>
      <c r="AS73" s="428"/>
      <c r="AT73" s="427"/>
      <c r="AU73" s="427"/>
      <c r="AV73" s="426"/>
      <c r="AW73" s="428"/>
      <c r="AX73" s="427"/>
      <c r="AY73" s="427"/>
      <c r="AZ73" s="426"/>
      <c r="BA73" s="428"/>
      <c r="BB73" s="427"/>
      <c r="BC73" s="427"/>
      <c r="BD73" s="426"/>
      <c r="BE73" s="428"/>
      <c r="BF73" s="426"/>
      <c r="BG73" s="428"/>
      <c r="BH73" s="427"/>
      <c r="BI73" s="428"/>
      <c r="BJ73" s="1775" t="s">
        <v>67</v>
      </c>
    </row>
    <row r="74" spans="1:63" ht="3" customHeight="1">
      <c r="A74" s="1808"/>
      <c r="B74" s="1803"/>
      <c r="C74" s="1825"/>
      <c r="D74" s="1825"/>
      <c r="E74" s="1770"/>
      <c r="F74" s="426"/>
      <c r="G74" s="427"/>
      <c r="H74" s="426"/>
      <c r="I74" s="427"/>
      <c r="J74" s="426"/>
      <c r="K74" s="428"/>
      <c r="L74" s="427"/>
      <c r="M74" s="428"/>
      <c r="N74" s="427"/>
      <c r="O74" s="427"/>
      <c r="P74" s="426"/>
      <c r="Q74" s="427"/>
      <c r="R74" s="426"/>
      <c r="S74" s="428"/>
      <c r="T74" s="427"/>
      <c r="U74" s="428"/>
      <c r="V74" s="427"/>
      <c r="W74" s="427"/>
      <c r="X74" s="426"/>
      <c r="Y74" s="428"/>
      <c r="Z74" s="427"/>
      <c r="AA74" s="427"/>
      <c r="AB74" s="426"/>
      <c r="AC74" s="428"/>
      <c r="AD74" s="427"/>
      <c r="AE74" s="427"/>
      <c r="AF74" s="426"/>
      <c r="AG74" s="428"/>
      <c r="AH74" s="427"/>
      <c r="AI74" s="427"/>
      <c r="AJ74" s="426"/>
      <c r="AK74" s="428"/>
      <c r="AL74" s="427"/>
      <c r="AM74" s="427"/>
      <c r="AN74" s="426"/>
      <c r="AO74" s="428"/>
      <c r="AP74" s="427"/>
      <c r="AQ74" s="427"/>
      <c r="AR74" s="426"/>
      <c r="AS74" s="428"/>
      <c r="AT74" s="427"/>
      <c r="AU74" s="427"/>
      <c r="AV74" s="426"/>
      <c r="AW74" s="428"/>
      <c r="AX74" s="427"/>
      <c r="AY74" s="427"/>
      <c r="AZ74" s="426"/>
      <c r="BA74" s="428"/>
      <c r="BB74" s="427"/>
      <c r="BC74" s="427"/>
      <c r="BD74" s="426"/>
      <c r="BE74" s="428"/>
      <c r="BF74" s="426"/>
      <c r="BG74" s="428"/>
      <c r="BH74" s="427"/>
      <c r="BI74" s="428"/>
      <c r="BJ74" s="1776"/>
    </row>
    <row r="75" spans="1:63" ht="6" customHeight="1">
      <c r="A75" s="1808"/>
      <c r="B75" s="1806"/>
      <c r="C75" s="1826"/>
      <c r="D75" s="1826"/>
      <c r="E75" s="1771"/>
      <c r="F75" s="429"/>
      <c r="G75" s="430"/>
      <c r="H75" s="429"/>
      <c r="I75" s="430"/>
      <c r="J75" s="429"/>
      <c r="K75" s="431"/>
      <c r="L75" s="430"/>
      <c r="M75" s="431"/>
      <c r="N75" s="430"/>
      <c r="O75" s="430"/>
      <c r="P75" s="429"/>
      <c r="Q75" s="430"/>
      <c r="R75" s="429"/>
      <c r="S75" s="431"/>
      <c r="T75" s="430"/>
      <c r="U75" s="431"/>
      <c r="V75" s="430"/>
      <c r="W75" s="430"/>
      <c r="X75" s="429"/>
      <c r="Y75" s="431"/>
      <c r="Z75" s="430"/>
      <c r="AA75" s="430"/>
      <c r="AB75" s="429"/>
      <c r="AC75" s="431"/>
      <c r="AD75" s="430"/>
      <c r="AE75" s="430"/>
      <c r="AF75" s="429"/>
      <c r="AG75" s="431"/>
      <c r="AH75" s="430"/>
      <c r="AI75" s="430"/>
      <c r="AJ75" s="429"/>
      <c r="AK75" s="431"/>
      <c r="AL75" s="430"/>
      <c r="AM75" s="430"/>
      <c r="AN75" s="429"/>
      <c r="AO75" s="431"/>
      <c r="AP75" s="430"/>
      <c r="AQ75" s="430"/>
      <c r="AR75" s="429"/>
      <c r="AS75" s="431"/>
      <c r="AT75" s="430"/>
      <c r="AU75" s="430"/>
      <c r="AV75" s="429"/>
      <c r="AW75" s="431"/>
      <c r="AX75" s="430"/>
      <c r="AY75" s="430"/>
      <c r="AZ75" s="429"/>
      <c r="BA75" s="431"/>
      <c r="BB75" s="430"/>
      <c r="BC75" s="430"/>
      <c r="BD75" s="429"/>
      <c r="BE75" s="431"/>
      <c r="BF75" s="429"/>
      <c r="BG75" s="431"/>
      <c r="BH75" s="430"/>
      <c r="BI75" s="431"/>
      <c r="BJ75" s="1777"/>
    </row>
    <row r="76" spans="1:63" ht="14.1" customHeight="1">
      <c r="A76" s="1809"/>
      <c r="B76" s="1333" t="s">
        <v>856</v>
      </c>
      <c r="C76" s="1334"/>
      <c r="D76" s="1334"/>
      <c r="E76" s="1335"/>
      <c r="F76" s="433">
        <f>SUM(F13:F75)</f>
        <v>0</v>
      </c>
      <c r="G76" s="434">
        <f t="shared" ref="G76:BI76" si="54">SUM(G13:G75)</f>
        <v>0</v>
      </c>
      <c r="H76" s="433">
        <f t="shared" si="54"/>
        <v>0</v>
      </c>
      <c r="I76" s="434">
        <f t="shared" si="54"/>
        <v>0</v>
      </c>
      <c r="J76" s="433">
        <f t="shared" si="54"/>
        <v>0</v>
      </c>
      <c r="K76" s="435">
        <f t="shared" si="54"/>
        <v>0</v>
      </c>
      <c r="L76" s="434">
        <f t="shared" si="54"/>
        <v>0</v>
      </c>
      <c r="M76" s="435">
        <f t="shared" si="54"/>
        <v>0</v>
      </c>
      <c r="N76" s="434">
        <f t="shared" si="54"/>
        <v>0</v>
      </c>
      <c r="O76" s="434">
        <f t="shared" si="54"/>
        <v>0</v>
      </c>
      <c r="P76" s="433">
        <f t="shared" si="54"/>
        <v>0</v>
      </c>
      <c r="Q76" s="434">
        <f t="shared" si="54"/>
        <v>0</v>
      </c>
      <c r="R76" s="433">
        <f t="shared" si="54"/>
        <v>0</v>
      </c>
      <c r="S76" s="435">
        <f t="shared" si="54"/>
        <v>0</v>
      </c>
      <c r="T76" s="434">
        <f t="shared" si="54"/>
        <v>0</v>
      </c>
      <c r="U76" s="435">
        <f t="shared" si="54"/>
        <v>0</v>
      </c>
      <c r="V76" s="434">
        <f t="shared" si="54"/>
        <v>0</v>
      </c>
      <c r="W76" s="434">
        <f t="shared" si="54"/>
        <v>0</v>
      </c>
      <c r="X76" s="433">
        <f t="shared" si="54"/>
        <v>0</v>
      </c>
      <c r="Y76" s="434">
        <f t="shared" si="54"/>
        <v>0</v>
      </c>
      <c r="Z76" s="433">
        <f t="shared" si="54"/>
        <v>0</v>
      </c>
      <c r="AA76" s="435">
        <f t="shared" si="54"/>
        <v>0</v>
      </c>
      <c r="AB76" s="434">
        <f t="shared" si="54"/>
        <v>0</v>
      </c>
      <c r="AC76" s="435">
        <f t="shared" si="54"/>
        <v>0</v>
      </c>
      <c r="AD76" s="434">
        <f t="shared" si="54"/>
        <v>0</v>
      </c>
      <c r="AE76" s="434">
        <f t="shared" si="54"/>
        <v>0</v>
      </c>
      <c r="AF76" s="433">
        <f t="shared" si="54"/>
        <v>0</v>
      </c>
      <c r="AG76" s="435">
        <f t="shared" si="54"/>
        <v>0</v>
      </c>
      <c r="AH76" s="433">
        <f t="shared" si="54"/>
        <v>0</v>
      </c>
      <c r="AI76" s="435">
        <f t="shared" si="54"/>
        <v>0</v>
      </c>
      <c r="AJ76" s="434">
        <f t="shared" si="54"/>
        <v>0</v>
      </c>
      <c r="AK76" s="435">
        <f t="shared" si="54"/>
        <v>0</v>
      </c>
      <c r="AL76" s="433">
        <f t="shared" si="54"/>
        <v>0</v>
      </c>
      <c r="AM76" s="434">
        <f t="shared" si="54"/>
        <v>0</v>
      </c>
      <c r="AN76" s="433">
        <f t="shared" si="54"/>
        <v>0</v>
      </c>
      <c r="AO76" s="435">
        <f t="shared" si="54"/>
        <v>0</v>
      </c>
      <c r="AP76" s="433">
        <f t="shared" si="54"/>
        <v>0</v>
      </c>
      <c r="AQ76" s="435">
        <f t="shared" si="54"/>
        <v>0</v>
      </c>
      <c r="AR76" s="434">
        <f t="shared" si="54"/>
        <v>0</v>
      </c>
      <c r="AS76" s="435">
        <f t="shared" si="54"/>
        <v>0</v>
      </c>
      <c r="AT76" s="433">
        <f t="shared" si="54"/>
        <v>0</v>
      </c>
      <c r="AU76" s="434">
        <f t="shared" si="54"/>
        <v>0</v>
      </c>
      <c r="AV76" s="433">
        <f t="shared" si="54"/>
        <v>0</v>
      </c>
      <c r="AW76" s="435">
        <f t="shared" si="54"/>
        <v>0</v>
      </c>
      <c r="AX76" s="433">
        <f t="shared" si="54"/>
        <v>0</v>
      </c>
      <c r="AY76" s="435">
        <f t="shared" si="54"/>
        <v>0</v>
      </c>
      <c r="AZ76" s="434">
        <f t="shared" si="54"/>
        <v>0</v>
      </c>
      <c r="BA76" s="435">
        <f t="shared" si="54"/>
        <v>0</v>
      </c>
      <c r="BB76" s="433">
        <f t="shared" si="54"/>
        <v>0</v>
      </c>
      <c r="BC76" s="434">
        <f t="shared" si="54"/>
        <v>0</v>
      </c>
      <c r="BD76" s="433">
        <f t="shared" si="54"/>
        <v>0</v>
      </c>
      <c r="BE76" s="435">
        <f t="shared" si="54"/>
        <v>0</v>
      </c>
      <c r="BF76" s="433">
        <f t="shared" si="54"/>
        <v>0</v>
      </c>
      <c r="BG76" s="435">
        <f t="shared" si="54"/>
        <v>0</v>
      </c>
      <c r="BH76" s="434">
        <f t="shared" si="54"/>
        <v>0</v>
      </c>
      <c r="BI76" s="434">
        <f t="shared" si="54"/>
        <v>0</v>
      </c>
      <c r="BJ76" s="436"/>
    </row>
    <row r="77" spans="1:63" ht="14.1" customHeight="1">
      <c r="A77" s="1435" t="s">
        <v>857</v>
      </c>
      <c r="B77" s="1436"/>
      <c r="C77" s="1436"/>
      <c r="D77" s="1437"/>
      <c r="E77" s="406" t="s">
        <v>886</v>
      </c>
      <c r="F77" s="378" t="str">
        <f>IF(F11=0,"",IF(F76&gt;=F11,"適","否"))</f>
        <v>否</v>
      </c>
      <c r="G77" s="379" t="str">
        <f>IF(F11=0,"",IF(G76&gt;=F11,"適","否"))</f>
        <v>否</v>
      </c>
      <c r="H77" s="378" t="str">
        <f>IF(H11=0,"",IF(H76&gt;=H11,"適","否"))</f>
        <v>否</v>
      </c>
      <c r="I77" s="379" t="str">
        <f>IF(H11=0,"",IF(I76&gt;=H11,"適","否"))</f>
        <v>否</v>
      </c>
      <c r="J77" s="378" t="str">
        <f>IF(J11=0,"",IF(J76&gt;=J11,"適","否"))</f>
        <v>否</v>
      </c>
      <c r="K77" s="380" t="str">
        <f>IF(J11=0,"",IF(K76&gt;=J11,"適","否"))</f>
        <v>否</v>
      </c>
      <c r="L77" s="379" t="str">
        <f>IF(L11=0,"",IF(L76&gt;=L11,"適","否"))</f>
        <v>否</v>
      </c>
      <c r="M77" s="380" t="str">
        <f>IF(L11=0,"",IF(M76&gt;=L11,"適","否"))</f>
        <v>否</v>
      </c>
      <c r="N77" s="379" t="str">
        <f>IF(N11=0,"",IF(N76&gt;=N11,"適","否"))</f>
        <v>否</v>
      </c>
      <c r="O77" s="379" t="str">
        <f>IF(N11=0,"",IF(O76&gt;=N11,"適","否"))</f>
        <v>否</v>
      </c>
      <c r="P77" s="378" t="str">
        <f>IF(P11=0,"",IF(P76&gt;=P11,"適","否"))</f>
        <v>否</v>
      </c>
      <c r="Q77" s="379" t="str">
        <f>IF(P11=0,"",IF(Q76&gt;=P11,"適","否"))</f>
        <v>否</v>
      </c>
      <c r="R77" s="378" t="str">
        <f>IF(R11=0,"",IF(R76&gt;=R11,"適","否"))</f>
        <v>否</v>
      </c>
      <c r="S77" s="380" t="str">
        <f>IF(R11=0,"",IF(S76&gt;=R11,"適","否"))</f>
        <v>否</v>
      </c>
      <c r="T77" s="379" t="str">
        <f>IF(T11=0,"",IF(T76&gt;=T11,"適","否"))</f>
        <v>否</v>
      </c>
      <c r="U77" s="380" t="str">
        <f>IF(T11=0,"",IF(U76&gt;=T11,"適","否"))</f>
        <v>否</v>
      </c>
      <c r="V77" s="379" t="str">
        <f>IF(V11=0,"",IF(V76&gt;=V11,"適","否"))</f>
        <v>否</v>
      </c>
      <c r="W77" s="379" t="str">
        <f>IF(V11=0,"",IF(W76&gt;=V11,"適","否"))</f>
        <v>否</v>
      </c>
      <c r="X77" s="378" t="str">
        <f>IF(X11=0,"",IF(X76&gt;=X11,"適","否"))</f>
        <v>否</v>
      </c>
      <c r="Y77" s="379" t="str">
        <f>IF(X11=0,"",IF(Y76&gt;=X11,"適","否"))</f>
        <v>否</v>
      </c>
      <c r="Z77" s="378" t="str">
        <f>IF(Z11=0,"",IF(Z76&gt;=Z11,"適","否"))</f>
        <v>否</v>
      </c>
      <c r="AA77" s="380" t="str">
        <f>IF(Z11=0,"",IF(AA76&gt;=Z11,"適","否"))</f>
        <v>否</v>
      </c>
      <c r="AB77" s="379" t="str">
        <f>IF(AB11=0,"",IF(AB76&gt;=AB11,"適","否"))</f>
        <v>否</v>
      </c>
      <c r="AC77" s="380" t="str">
        <f>IF(AB11=0,"",IF(AC76&gt;=AB11,"適","否"))</f>
        <v>否</v>
      </c>
      <c r="AD77" s="379" t="str">
        <f>IF(AD11=0,"",IF(AD76&gt;=AD11,"適","否"))</f>
        <v>否</v>
      </c>
      <c r="AE77" s="379" t="str">
        <f>IF(AD11=0,"",IF(AE76&gt;=AD11,"適","否"))</f>
        <v>否</v>
      </c>
      <c r="AF77" s="378" t="str">
        <f>IF(AF11=0,"",IF(AF76&gt;=AF11,"適","否"))</f>
        <v>否</v>
      </c>
      <c r="AG77" s="380" t="str">
        <f>IF(AF11=0,"",IF(AG76&gt;=AF11,"適","否"))</f>
        <v>否</v>
      </c>
      <c r="AH77" s="378" t="str">
        <f>IF(AH11=0,"",IF(AH76&gt;=AH11,"適","否"))</f>
        <v>否</v>
      </c>
      <c r="AI77" s="380" t="str">
        <f>IF(AH11=0,"",IF(AI76&gt;=AH11,"適","否"))</f>
        <v>否</v>
      </c>
      <c r="AJ77" s="379" t="str">
        <f>IF(AJ11=0,"",IF(AJ76&gt;=AJ11,"適","否"))</f>
        <v>否</v>
      </c>
      <c r="AK77" s="380" t="str">
        <f>IF(AJ11=0,"",IF(AK76&gt;=AJ11,"適","否"))</f>
        <v>否</v>
      </c>
      <c r="AL77" s="378" t="str">
        <f>IF(AL11=0,"",IF(AL76&gt;=AL11,"適","否"))</f>
        <v>否</v>
      </c>
      <c r="AM77" s="379" t="str">
        <f>IF(AL11=0,"",IF(AM76&gt;=AL11,"適","否"))</f>
        <v>否</v>
      </c>
      <c r="AN77" s="378" t="str">
        <f>IF(AN11=0,"",IF(AN76&gt;=AN11,"適","否"))</f>
        <v>否</v>
      </c>
      <c r="AO77" s="380" t="str">
        <f>IF(AN11=0,"",IF(AO76&gt;=AN11,"適","否"))</f>
        <v>否</v>
      </c>
      <c r="AP77" s="378" t="str">
        <f>IF(AP11=0,"",IF(AP76&gt;=AP11,"適","否"))</f>
        <v>否</v>
      </c>
      <c r="AQ77" s="380" t="str">
        <f>IF(AP11=0,"",IF(AQ76&gt;=AP11,"適","否"))</f>
        <v>否</v>
      </c>
      <c r="AR77" s="379" t="str">
        <f>IF(AR11=0,"",IF(AR76&gt;=AR11,"適","否"))</f>
        <v>否</v>
      </c>
      <c r="AS77" s="380" t="str">
        <f>IF(AR11=0,"",IF(AS76&gt;=AR11,"適","否"))</f>
        <v>否</v>
      </c>
      <c r="AT77" s="378" t="str">
        <f>IF(AT11=0,"",IF(AT76&gt;=AT11,"適","否"))</f>
        <v>否</v>
      </c>
      <c r="AU77" s="379" t="str">
        <f>IF(AT11=0,"",IF(AU76&gt;=AT11,"適","否"))</f>
        <v>否</v>
      </c>
      <c r="AV77" s="378" t="str">
        <f>IF(AV11=0,"",IF(AV76&gt;=AV11,"適","否"))</f>
        <v>否</v>
      </c>
      <c r="AW77" s="380" t="str">
        <f>IF(AV11=0,"",IF(AW76&gt;=AV11,"適","否"))</f>
        <v>否</v>
      </c>
      <c r="AX77" s="378" t="str">
        <f>IF(AX11=0,"",IF(AX76&gt;=AX11,"適","否"))</f>
        <v>否</v>
      </c>
      <c r="AY77" s="380" t="str">
        <f>IF(AX11=0,"",IF(AY76&gt;=AX11,"適","否"))</f>
        <v>否</v>
      </c>
      <c r="AZ77" s="379" t="str">
        <f>IF(AZ11=0,"",IF(AZ76&gt;=AZ11,"適","否"))</f>
        <v>否</v>
      </c>
      <c r="BA77" s="380" t="str">
        <f>IF(AZ11=0,"",IF(BA76&gt;=AZ11,"適","否"))</f>
        <v>否</v>
      </c>
      <c r="BB77" s="378" t="str">
        <f>IF(BB11=0,"",IF(BB76&gt;=BB11,"適","否"))</f>
        <v>否</v>
      </c>
      <c r="BC77" s="379" t="str">
        <f>IF(BB11=0,"",IF(BC76&gt;=BB11,"適","否"))</f>
        <v>否</v>
      </c>
      <c r="BD77" s="378" t="str">
        <f>IF(BD11=0,"",IF(BD76&gt;=BD11,"適","否"))</f>
        <v>否</v>
      </c>
      <c r="BE77" s="380" t="str">
        <f>IF(BD11=0,"",IF(BE76&gt;=BD11,"適","否"))</f>
        <v>否</v>
      </c>
      <c r="BF77" s="378" t="str">
        <f>IF(BF11=0,"",IF(BF76&gt;=BF11,"適","否"))</f>
        <v>否</v>
      </c>
      <c r="BG77" s="380" t="str">
        <f>IF(BF11=0,"",IF(BG76&gt;=BF11,"適","否"))</f>
        <v>否</v>
      </c>
      <c r="BH77" s="379" t="str">
        <f>IF(BH11=0,"",IF(BH76&gt;=BH11,"適","否"))</f>
        <v>否</v>
      </c>
      <c r="BI77" s="380" t="str">
        <f>IF(BH11=0,"",IF(BI76&gt;=BH11,"適","否"))</f>
        <v>否</v>
      </c>
      <c r="BJ77" s="437"/>
    </row>
    <row r="78" spans="1:63" ht="14.1" customHeight="1">
      <c r="A78" s="1453"/>
      <c r="B78" s="1454"/>
      <c r="C78" s="1454"/>
      <c r="D78" s="1455"/>
      <c r="E78" s="407" t="s">
        <v>887</v>
      </c>
      <c r="F78" s="439" t="str">
        <f>IF(F12=0,"",IF(F76&gt;=F12,"適","否"))</f>
        <v>否</v>
      </c>
      <c r="G78" s="438" t="str">
        <f>IF(F12=0,"",IF(G76&gt;=F12,"適","否"))</f>
        <v>否</v>
      </c>
      <c r="H78" s="439" t="str">
        <f>IF(H12=0,"",IF(H76&gt;=H12,"適","否"))</f>
        <v>否</v>
      </c>
      <c r="I78" s="438" t="str">
        <f>IF(H12=0,"",IF(I76&gt;=H12,"適","否"))</f>
        <v>否</v>
      </c>
      <c r="J78" s="439" t="str">
        <f t="shared" ref="J78" si="55">IF(J12=0,"",IF(J76&gt;=J12,"適","否"))</f>
        <v>否</v>
      </c>
      <c r="K78" s="438" t="str">
        <f t="shared" ref="K78" si="56">IF(J12=0,"",IF(K76&gt;=J12,"適","否"))</f>
        <v>否</v>
      </c>
      <c r="L78" s="439" t="str">
        <f t="shared" ref="L78" si="57">IF(L12=0,"",IF(L76&gt;=L12,"適","否"))</f>
        <v>否</v>
      </c>
      <c r="M78" s="438" t="str">
        <f t="shared" ref="M78" si="58">IF(L12=0,"",IF(M76&gt;=L12,"適","否"))</f>
        <v>否</v>
      </c>
      <c r="N78" s="439" t="str">
        <f t="shared" ref="N78" si="59">IF(N12=0,"",IF(N76&gt;=N12,"適","否"))</f>
        <v>否</v>
      </c>
      <c r="O78" s="438" t="str">
        <f t="shared" ref="O78" si="60">IF(N12=0,"",IF(O76&gt;=N12,"適","否"))</f>
        <v>否</v>
      </c>
      <c r="P78" s="439" t="str">
        <f t="shared" ref="P78" si="61">IF(P12=0,"",IF(P76&gt;=P12,"適","否"))</f>
        <v>否</v>
      </c>
      <c r="Q78" s="438" t="str">
        <f t="shared" ref="Q78" si="62">IF(P12=0,"",IF(Q76&gt;=P12,"適","否"))</f>
        <v>否</v>
      </c>
      <c r="R78" s="439" t="str">
        <f t="shared" ref="R78" si="63">IF(R12=0,"",IF(R76&gt;=R12,"適","否"))</f>
        <v>否</v>
      </c>
      <c r="S78" s="438" t="str">
        <f t="shared" ref="S78" si="64">IF(R12=0,"",IF(S76&gt;=R12,"適","否"))</f>
        <v>否</v>
      </c>
      <c r="T78" s="439" t="str">
        <f t="shared" ref="T78" si="65">IF(T12=0,"",IF(T76&gt;=T12,"適","否"))</f>
        <v>否</v>
      </c>
      <c r="U78" s="438" t="str">
        <f t="shared" ref="U78" si="66">IF(T12=0,"",IF(U76&gt;=T12,"適","否"))</f>
        <v>否</v>
      </c>
      <c r="V78" s="439" t="str">
        <f t="shared" ref="V78" si="67">IF(V12=0,"",IF(V76&gt;=V12,"適","否"))</f>
        <v>否</v>
      </c>
      <c r="W78" s="438" t="str">
        <f t="shared" ref="W78" si="68">IF(V12=0,"",IF(W76&gt;=V12,"適","否"))</f>
        <v>否</v>
      </c>
      <c r="X78" s="439" t="str">
        <f t="shared" ref="X78" si="69">IF(X12=0,"",IF(X76&gt;=X12,"適","否"))</f>
        <v>否</v>
      </c>
      <c r="Y78" s="438" t="str">
        <f t="shared" ref="Y78" si="70">IF(X12=0,"",IF(Y76&gt;=X12,"適","否"))</f>
        <v>否</v>
      </c>
      <c r="Z78" s="439" t="str">
        <f t="shared" ref="Z78" si="71">IF(Z12=0,"",IF(Z76&gt;=Z12,"適","否"))</f>
        <v>否</v>
      </c>
      <c r="AA78" s="438" t="str">
        <f t="shared" ref="AA78" si="72">IF(Z12=0,"",IF(AA76&gt;=Z12,"適","否"))</f>
        <v>否</v>
      </c>
      <c r="AB78" s="439" t="str">
        <f t="shared" ref="AB78" si="73">IF(AB12=0,"",IF(AB76&gt;=AB12,"適","否"))</f>
        <v>否</v>
      </c>
      <c r="AC78" s="438" t="str">
        <f t="shared" ref="AC78" si="74">IF(AB12=0,"",IF(AC76&gt;=AB12,"適","否"))</f>
        <v>否</v>
      </c>
      <c r="AD78" s="439" t="str">
        <f t="shared" ref="AD78" si="75">IF(AD12=0,"",IF(AD76&gt;=AD12,"適","否"))</f>
        <v>否</v>
      </c>
      <c r="AE78" s="438" t="str">
        <f t="shared" ref="AE78" si="76">IF(AD12=0,"",IF(AE76&gt;=AD12,"適","否"))</f>
        <v>否</v>
      </c>
      <c r="AF78" s="439" t="str">
        <f t="shared" ref="AF78" si="77">IF(AF12=0,"",IF(AF76&gt;=AF12,"適","否"))</f>
        <v>否</v>
      </c>
      <c r="AG78" s="438" t="str">
        <f t="shared" ref="AG78" si="78">IF(AF12=0,"",IF(AG76&gt;=AF12,"適","否"))</f>
        <v>否</v>
      </c>
      <c r="AH78" s="439" t="str">
        <f t="shared" ref="AH78" si="79">IF(AH12=0,"",IF(AH76&gt;=AH12,"適","否"))</f>
        <v>否</v>
      </c>
      <c r="AI78" s="438" t="str">
        <f t="shared" ref="AI78" si="80">IF(AH12=0,"",IF(AI76&gt;=AH12,"適","否"))</f>
        <v>否</v>
      </c>
      <c r="AJ78" s="439" t="str">
        <f t="shared" ref="AJ78" si="81">IF(AJ12=0,"",IF(AJ76&gt;=AJ12,"適","否"))</f>
        <v>否</v>
      </c>
      <c r="AK78" s="438" t="str">
        <f t="shared" ref="AK78" si="82">IF(AJ12=0,"",IF(AK76&gt;=AJ12,"適","否"))</f>
        <v>否</v>
      </c>
      <c r="AL78" s="439" t="str">
        <f t="shared" ref="AL78" si="83">IF(AL12=0,"",IF(AL76&gt;=AL12,"適","否"))</f>
        <v>否</v>
      </c>
      <c r="AM78" s="438" t="str">
        <f t="shared" ref="AM78" si="84">IF(AL12=0,"",IF(AM76&gt;=AL12,"適","否"))</f>
        <v>否</v>
      </c>
      <c r="AN78" s="439" t="str">
        <f t="shared" ref="AN78" si="85">IF(AN12=0,"",IF(AN76&gt;=AN12,"適","否"))</f>
        <v>否</v>
      </c>
      <c r="AO78" s="438" t="str">
        <f t="shared" ref="AO78" si="86">IF(AN12=0,"",IF(AO76&gt;=AN12,"適","否"))</f>
        <v>否</v>
      </c>
      <c r="AP78" s="439" t="str">
        <f t="shared" ref="AP78" si="87">IF(AP12=0,"",IF(AP76&gt;=AP12,"適","否"))</f>
        <v>否</v>
      </c>
      <c r="AQ78" s="438" t="str">
        <f t="shared" ref="AQ78" si="88">IF(AP12=0,"",IF(AQ76&gt;=AP12,"適","否"))</f>
        <v>否</v>
      </c>
      <c r="AR78" s="439" t="str">
        <f t="shared" ref="AR78" si="89">IF(AR12=0,"",IF(AR76&gt;=AR12,"適","否"))</f>
        <v>否</v>
      </c>
      <c r="AS78" s="438" t="str">
        <f t="shared" ref="AS78" si="90">IF(AR12=0,"",IF(AS76&gt;=AR12,"適","否"))</f>
        <v>否</v>
      </c>
      <c r="AT78" s="439" t="str">
        <f t="shared" ref="AT78" si="91">IF(AT12=0,"",IF(AT76&gt;=AT12,"適","否"))</f>
        <v>否</v>
      </c>
      <c r="AU78" s="438" t="str">
        <f t="shared" ref="AU78" si="92">IF(AT12=0,"",IF(AU76&gt;=AT12,"適","否"))</f>
        <v>否</v>
      </c>
      <c r="AV78" s="439" t="str">
        <f t="shared" ref="AV78" si="93">IF(AV12=0,"",IF(AV76&gt;=AV12,"適","否"))</f>
        <v>否</v>
      </c>
      <c r="AW78" s="438" t="str">
        <f t="shared" ref="AW78" si="94">IF(AV12=0,"",IF(AW76&gt;=AV12,"適","否"))</f>
        <v>否</v>
      </c>
      <c r="AX78" s="439" t="str">
        <f t="shared" ref="AX78" si="95">IF(AX12=0,"",IF(AX76&gt;=AX12,"適","否"))</f>
        <v>否</v>
      </c>
      <c r="AY78" s="438" t="str">
        <f t="shared" ref="AY78" si="96">IF(AX12=0,"",IF(AY76&gt;=AX12,"適","否"))</f>
        <v>否</v>
      </c>
      <c r="AZ78" s="439" t="str">
        <f t="shared" ref="AZ78:BH78" si="97">IF(AZ12=0,"",IF(AZ76&gt;=AZ12,"適","否"))</f>
        <v>否</v>
      </c>
      <c r="BA78" s="438" t="str">
        <f t="shared" ref="BA78:BI78" si="98">IF(AZ12=0,"",IF(BA76&gt;=AZ12,"適","否"))</f>
        <v>否</v>
      </c>
      <c r="BB78" s="439" t="str">
        <f t="shared" si="97"/>
        <v>否</v>
      </c>
      <c r="BC78" s="438" t="str">
        <f t="shared" si="98"/>
        <v>否</v>
      </c>
      <c r="BD78" s="439" t="str">
        <f t="shared" si="97"/>
        <v>否</v>
      </c>
      <c r="BE78" s="438" t="str">
        <f t="shared" si="98"/>
        <v>否</v>
      </c>
      <c r="BF78" s="439" t="str">
        <f t="shared" si="97"/>
        <v>否</v>
      </c>
      <c r="BG78" s="438" t="str">
        <f t="shared" si="98"/>
        <v>否</v>
      </c>
      <c r="BH78" s="439" t="str">
        <f t="shared" si="97"/>
        <v>否</v>
      </c>
      <c r="BI78" s="438" t="str">
        <f t="shared" si="98"/>
        <v>否</v>
      </c>
      <c r="BJ78" s="440" t="s">
        <v>888</v>
      </c>
    </row>
    <row r="79" spans="1:63" s="442" customFormat="1" ht="12.75" customHeight="1">
      <c r="A79" s="441" t="s">
        <v>858</v>
      </c>
      <c r="B79" s="442" t="s">
        <v>859</v>
      </c>
    </row>
    <row r="80" spans="1:63" s="442" customFormat="1" ht="12.75" customHeight="1">
      <c r="A80" s="441">
        <v>2</v>
      </c>
      <c r="B80" s="442" t="s">
        <v>1344</v>
      </c>
    </row>
    <row r="81" spans="1:2" s="442" customFormat="1" ht="12.75" customHeight="1">
      <c r="A81" s="441" t="s">
        <v>1292</v>
      </c>
      <c r="B81" s="442" t="s">
        <v>1284</v>
      </c>
    </row>
    <row r="82" spans="1:2" s="442" customFormat="1" ht="12.75" customHeight="1">
      <c r="B82" s="442" t="s">
        <v>1285</v>
      </c>
    </row>
    <row r="83" spans="1:2" s="442" customFormat="1" ht="12.75" customHeight="1">
      <c r="B83" s="442" t="s">
        <v>1286</v>
      </c>
    </row>
    <row r="84" spans="1:2" s="442" customFormat="1" ht="12.75" customHeight="1">
      <c r="B84" s="442" t="s">
        <v>1287</v>
      </c>
    </row>
    <row r="85" spans="1:2" s="442" customFormat="1" ht="15" customHeight="1">
      <c r="B85" s="442" t="s">
        <v>1293</v>
      </c>
    </row>
  </sheetData>
  <mergeCells count="398">
    <mergeCell ref="A77:D78"/>
    <mergeCell ref="B73:B75"/>
    <mergeCell ref="C73:C75"/>
    <mergeCell ref="D73:D75"/>
    <mergeCell ref="B70:B72"/>
    <mergeCell ref="C70:C72"/>
    <mergeCell ref="D70:D72"/>
    <mergeCell ref="E67:E69"/>
    <mergeCell ref="E70:E72"/>
    <mergeCell ref="A13:A76"/>
    <mergeCell ref="B13:C15"/>
    <mergeCell ref="D13:D15"/>
    <mergeCell ref="B19:B21"/>
    <mergeCell ref="C19:C21"/>
    <mergeCell ref="D19:D21"/>
    <mergeCell ref="B58:B60"/>
    <mergeCell ref="C58:C60"/>
    <mergeCell ref="D58:D60"/>
    <mergeCell ref="E49:E51"/>
    <mergeCell ref="B46:B48"/>
    <mergeCell ref="C46:C48"/>
    <mergeCell ref="D46:D48"/>
    <mergeCell ref="E37:E39"/>
    <mergeCell ref="B34:B36"/>
    <mergeCell ref="BJ70:BJ72"/>
    <mergeCell ref="E73:E75"/>
    <mergeCell ref="BJ73:BJ75"/>
    <mergeCell ref="B76:E76"/>
    <mergeCell ref="B64:B66"/>
    <mergeCell ref="C64:C66"/>
    <mergeCell ref="D64:D66"/>
    <mergeCell ref="BJ64:BJ66"/>
    <mergeCell ref="E61:E63"/>
    <mergeCell ref="E64:E66"/>
    <mergeCell ref="B67:B69"/>
    <mergeCell ref="C67:C69"/>
    <mergeCell ref="D67:D69"/>
    <mergeCell ref="BJ67:BJ69"/>
    <mergeCell ref="BJ58:BJ60"/>
    <mergeCell ref="E55:E57"/>
    <mergeCell ref="E58:E60"/>
    <mergeCell ref="B61:B63"/>
    <mergeCell ref="C61:C63"/>
    <mergeCell ref="D61:D63"/>
    <mergeCell ref="BJ61:BJ63"/>
    <mergeCell ref="B52:B54"/>
    <mergeCell ref="C52:C54"/>
    <mergeCell ref="D52:D54"/>
    <mergeCell ref="BJ52:BJ54"/>
    <mergeCell ref="E52:E54"/>
    <mergeCell ref="B55:B57"/>
    <mergeCell ref="C55:C57"/>
    <mergeCell ref="D55:D57"/>
    <mergeCell ref="BJ55:BJ57"/>
    <mergeCell ref="BJ46:BJ48"/>
    <mergeCell ref="E43:E45"/>
    <mergeCell ref="E46:E48"/>
    <mergeCell ref="B49:B51"/>
    <mergeCell ref="C49:C51"/>
    <mergeCell ref="D49:D51"/>
    <mergeCell ref="BJ49:BJ51"/>
    <mergeCell ref="B40:B42"/>
    <mergeCell ref="C40:C42"/>
    <mergeCell ref="D40:D42"/>
    <mergeCell ref="BJ40:BJ42"/>
    <mergeCell ref="E40:E42"/>
    <mergeCell ref="B43:B45"/>
    <mergeCell ref="C43:C45"/>
    <mergeCell ref="D43:D45"/>
    <mergeCell ref="BJ43:BJ45"/>
    <mergeCell ref="C34:C36"/>
    <mergeCell ref="D34:D36"/>
    <mergeCell ref="BJ34:BJ36"/>
    <mergeCell ref="E31:E33"/>
    <mergeCell ref="E34:E36"/>
    <mergeCell ref="B37:B39"/>
    <mergeCell ref="C37:C39"/>
    <mergeCell ref="D37:D39"/>
    <mergeCell ref="BJ37:BJ39"/>
    <mergeCell ref="C28:C30"/>
    <mergeCell ref="D28:D30"/>
    <mergeCell ref="BJ28:BJ30"/>
    <mergeCell ref="E25:E27"/>
    <mergeCell ref="E28:E30"/>
    <mergeCell ref="B31:B33"/>
    <mergeCell ref="C31:C33"/>
    <mergeCell ref="D31:D33"/>
    <mergeCell ref="BJ31:BJ33"/>
    <mergeCell ref="B25:B27"/>
    <mergeCell ref="BJ19:BJ21"/>
    <mergeCell ref="B22:B24"/>
    <mergeCell ref="C22:C24"/>
    <mergeCell ref="D22:D24"/>
    <mergeCell ref="BJ22:BJ24"/>
    <mergeCell ref="B16:B18"/>
    <mergeCell ref="C16:C18"/>
    <mergeCell ref="D16:D18"/>
    <mergeCell ref="BJ16:BJ18"/>
    <mergeCell ref="BJ13:BJ15"/>
    <mergeCell ref="E16:E18"/>
    <mergeCell ref="E19:E21"/>
    <mergeCell ref="E22:E24"/>
    <mergeCell ref="C25:C27"/>
    <mergeCell ref="D25:D27"/>
    <mergeCell ref="BJ25:BJ27"/>
    <mergeCell ref="B28:B30"/>
    <mergeCell ref="BF4:BG4"/>
    <mergeCell ref="V10:W10"/>
    <mergeCell ref="X10:Y10"/>
    <mergeCell ref="Z10:AA10"/>
    <mergeCell ref="AB10:AC10"/>
    <mergeCell ref="AD10:AE10"/>
    <mergeCell ref="AF10:AG10"/>
    <mergeCell ref="AH10:AI10"/>
    <mergeCell ref="AJ10:AK10"/>
    <mergeCell ref="AL10:AM10"/>
    <mergeCell ref="AN10:AO10"/>
    <mergeCell ref="AP10:AQ10"/>
    <mergeCell ref="AR10:AS10"/>
    <mergeCell ref="BH4:BI4"/>
    <mergeCell ref="AD5:AE5"/>
    <mergeCell ref="AF5:AG5"/>
    <mergeCell ref="AH3:AK3"/>
    <mergeCell ref="AL3:AO3"/>
    <mergeCell ref="AP3:AS3"/>
    <mergeCell ref="AT3:AW3"/>
    <mergeCell ref="AX3:BA3"/>
    <mergeCell ref="BB3:BE3"/>
    <mergeCell ref="A4:A10"/>
    <mergeCell ref="B4:B9"/>
    <mergeCell ref="AX4:AY4"/>
    <mergeCell ref="AZ4:BA4"/>
    <mergeCell ref="BB4:BC4"/>
    <mergeCell ref="BD4:BE4"/>
    <mergeCell ref="F5:G5"/>
    <mergeCell ref="H5:I5"/>
    <mergeCell ref="J5:K5"/>
    <mergeCell ref="L5:M5"/>
    <mergeCell ref="N5:O5"/>
    <mergeCell ref="P5:Q5"/>
    <mergeCell ref="R5:S5"/>
    <mergeCell ref="T5:U5"/>
    <mergeCell ref="V5:W5"/>
    <mergeCell ref="X5:Y5"/>
    <mergeCell ref="Z5:AA5"/>
    <mergeCell ref="AB5:AC5"/>
    <mergeCell ref="A1:E1"/>
    <mergeCell ref="A3:E3"/>
    <mergeCell ref="F3:I3"/>
    <mergeCell ref="J3:M3"/>
    <mergeCell ref="N3:Q3"/>
    <mergeCell ref="R3:U3"/>
    <mergeCell ref="V3:Y3"/>
    <mergeCell ref="Z3:AC3"/>
    <mergeCell ref="AD3:AG3"/>
    <mergeCell ref="BF3:BI3"/>
    <mergeCell ref="BJ3:BJ11"/>
    <mergeCell ref="F4:G4"/>
    <mergeCell ref="H4:I4"/>
    <mergeCell ref="J4:K4"/>
    <mergeCell ref="L4:M4"/>
    <mergeCell ref="N4:O4"/>
    <mergeCell ref="P4:Q4"/>
    <mergeCell ref="R4:S4"/>
    <mergeCell ref="T4:U4"/>
    <mergeCell ref="V4:W4"/>
    <mergeCell ref="X4:Y4"/>
    <mergeCell ref="Z4:AA4"/>
    <mergeCell ref="AB4:AC4"/>
    <mergeCell ref="AD4:AE4"/>
    <mergeCell ref="AF4:AG4"/>
    <mergeCell ref="AH4:AI4"/>
    <mergeCell ref="AJ4:AK4"/>
    <mergeCell ref="AL4:AM4"/>
    <mergeCell ref="AN4:AO4"/>
    <mergeCell ref="AP4:AQ4"/>
    <mergeCell ref="AR4:AS4"/>
    <mergeCell ref="AT4:AU4"/>
    <mergeCell ref="AV4:AW4"/>
    <mergeCell ref="AH5:AI5"/>
    <mergeCell ref="AJ5:AK5"/>
    <mergeCell ref="AL5:AM5"/>
    <mergeCell ref="AN5:AO5"/>
    <mergeCell ref="AP5:AQ5"/>
    <mergeCell ref="AR5:AS5"/>
    <mergeCell ref="AT5:AU5"/>
    <mergeCell ref="AV5:AW5"/>
    <mergeCell ref="AX5:AY5"/>
    <mergeCell ref="AZ5:BA5"/>
    <mergeCell ref="BB5:BC5"/>
    <mergeCell ref="BD5:BE5"/>
    <mergeCell ref="BF5:BG5"/>
    <mergeCell ref="BH5:BI5"/>
    <mergeCell ref="F6:G6"/>
    <mergeCell ref="H6:I6"/>
    <mergeCell ref="J6:K6"/>
    <mergeCell ref="L6:M6"/>
    <mergeCell ref="N6:O6"/>
    <mergeCell ref="P6:Q6"/>
    <mergeCell ref="R6:S6"/>
    <mergeCell ref="T6:U6"/>
    <mergeCell ref="V6:W6"/>
    <mergeCell ref="X6:Y6"/>
    <mergeCell ref="Z6:AA6"/>
    <mergeCell ref="AB6:AC6"/>
    <mergeCell ref="AD6:AE6"/>
    <mergeCell ref="AF6:AG6"/>
    <mergeCell ref="AH6:AI6"/>
    <mergeCell ref="AJ6:AK6"/>
    <mergeCell ref="AL6:AM6"/>
    <mergeCell ref="AN6:AO6"/>
    <mergeCell ref="AP6:AQ6"/>
    <mergeCell ref="AR6:AS6"/>
    <mergeCell ref="AT6:AU6"/>
    <mergeCell ref="AV6:AW6"/>
    <mergeCell ref="AX6:AY6"/>
    <mergeCell ref="AZ6:BA6"/>
    <mergeCell ref="BB6:BC6"/>
    <mergeCell ref="BD6:BE6"/>
    <mergeCell ref="BF6:BG6"/>
    <mergeCell ref="BH6:BI6"/>
    <mergeCell ref="F7:G7"/>
    <mergeCell ref="H7:I7"/>
    <mergeCell ref="J7:K7"/>
    <mergeCell ref="L7:M7"/>
    <mergeCell ref="N7:O7"/>
    <mergeCell ref="P7:Q7"/>
    <mergeCell ref="R7:S7"/>
    <mergeCell ref="T7:U7"/>
    <mergeCell ref="V7:W7"/>
    <mergeCell ref="X7:Y7"/>
    <mergeCell ref="Z7:AA7"/>
    <mergeCell ref="AB7:AC7"/>
    <mergeCell ref="AD7:AE7"/>
    <mergeCell ref="AF7:AG7"/>
    <mergeCell ref="AH7:AI7"/>
    <mergeCell ref="AJ7:AK7"/>
    <mergeCell ref="AL7:AM7"/>
    <mergeCell ref="AN7:AO7"/>
    <mergeCell ref="AP7:AQ7"/>
    <mergeCell ref="AR7:AS7"/>
    <mergeCell ref="AT7:AU7"/>
    <mergeCell ref="AV7:AW7"/>
    <mergeCell ref="AX7:AY7"/>
    <mergeCell ref="AZ7:BA7"/>
    <mergeCell ref="BB7:BC7"/>
    <mergeCell ref="BD7:BE7"/>
    <mergeCell ref="BF7:BG7"/>
    <mergeCell ref="BH7:BI7"/>
    <mergeCell ref="F8:G8"/>
    <mergeCell ref="H8:I8"/>
    <mergeCell ref="J8:K8"/>
    <mergeCell ref="L8:M8"/>
    <mergeCell ref="N8:O8"/>
    <mergeCell ref="P8:Q8"/>
    <mergeCell ref="R8:S8"/>
    <mergeCell ref="T8:U8"/>
    <mergeCell ref="V8:W8"/>
    <mergeCell ref="X8:Y8"/>
    <mergeCell ref="Z8:AA8"/>
    <mergeCell ref="AB8:AC8"/>
    <mergeCell ref="AD8:AE8"/>
    <mergeCell ref="AF8:AG8"/>
    <mergeCell ref="AH8:AI8"/>
    <mergeCell ref="AJ8:AK8"/>
    <mergeCell ref="AL8:AM8"/>
    <mergeCell ref="AN8:AO8"/>
    <mergeCell ref="AP8:AQ8"/>
    <mergeCell ref="AR8:AS8"/>
    <mergeCell ref="AT8:AU8"/>
    <mergeCell ref="AV8:AW8"/>
    <mergeCell ref="AX8:AY8"/>
    <mergeCell ref="AZ8:BA8"/>
    <mergeCell ref="BB8:BC8"/>
    <mergeCell ref="BD8:BE8"/>
    <mergeCell ref="BF8:BG8"/>
    <mergeCell ref="BH8:BI8"/>
    <mergeCell ref="F9:G9"/>
    <mergeCell ref="H9:I9"/>
    <mergeCell ref="J9:K9"/>
    <mergeCell ref="L9:M9"/>
    <mergeCell ref="N9:O9"/>
    <mergeCell ref="P9:Q9"/>
    <mergeCell ref="R9:S9"/>
    <mergeCell ref="T9:U9"/>
    <mergeCell ref="V9:W9"/>
    <mergeCell ref="X9:Y9"/>
    <mergeCell ref="Z9:AA9"/>
    <mergeCell ref="AB9:AC9"/>
    <mergeCell ref="AD9:AE9"/>
    <mergeCell ref="AF9:AG9"/>
    <mergeCell ref="AH9:AI9"/>
    <mergeCell ref="AJ9:AK9"/>
    <mergeCell ref="AL9:AM9"/>
    <mergeCell ref="AN9:AO9"/>
    <mergeCell ref="AP9:AQ9"/>
    <mergeCell ref="AR9:AS9"/>
    <mergeCell ref="AT9:AU9"/>
    <mergeCell ref="AV9:AW9"/>
    <mergeCell ref="AX9:AY9"/>
    <mergeCell ref="AZ9:BA9"/>
    <mergeCell ref="BB9:BC9"/>
    <mergeCell ref="BD9:BE9"/>
    <mergeCell ref="BF9:BG9"/>
    <mergeCell ref="BH9:BI9"/>
    <mergeCell ref="B10:E10"/>
    <mergeCell ref="F10:G10"/>
    <mergeCell ref="H10:I10"/>
    <mergeCell ref="J10:K10"/>
    <mergeCell ref="L10:M10"/>
    <mergeCell ref="N10:O10"/>
    <mergeCell ref="P10:Q10"/>
    <mergeCell ref="R10:S10"/>
    <mergeCell ref="T10:U10"/>
    <mergeCell ref="AT10:AU10"/>
    <mergeCell ref="AV10:AW10"/>
    <mergeCell ref="AX10:AY10"/>
    <mergeCell ref="AZ10:BA10"/>
    <mergeCell ref="BB10:BC10"/>
    <mergeCell ref="BD10:BE10"/>
    <mergeCell ref="BF10:BG10"/>
    <mergeCell ref="BH10:BI10"/>
    <mergeCell ref="A11:D12"/>
    <mergeCell ref="F11:G11"/>
    <mergeCell ref="H11:I11"/>
    <mergeCell ref="J11:K11"/>
    <mergeCell ref="L11:M11"/>
    <mergeCell ref="N11:O11"/>
    <mergeCell ref="P11:Q11"/>
    <mergeCell ref="R11:S11"/>
    <mergeCell ref="T11:U11"/>
    <mergeCell ref="V11:W11"/>
    <mergeCell ref="X11:Y11"/>
    <mergeCell ref="Z11:AA11"/>
    <mergeCell ref="AB11:AC11"/>
    <mergeCell ref="AD11:AE11"/>
    <mergeCell ref="AF11:AG11"/>
    <mergeCell ref="AH11:AI11"/>
    <mergeCell ref="AJ11:AK11"/>
    <mergeCell ref="AL11:AM11"/>
    <mergeCell ref="AN11:AO11"/>
    <mergeCell ref="AP11:AQ11"/>
    <mergeCell ref="AR11:AS11"/>
    <mergeCell ref="AT11:AU11"/>
    <mergeCell ref="AV11:AW11"/>
    <mergeCell ref="AX11:AY11"/>
    <mergeCell ref="AZ11:BA11"/>
    <mergeCell ref="BB11:BC11"/>
    <mergeCell ref="BD11:BE11"/>
    <mergeCell ref="BF11:BG11"/>
    <mergeCell ref="BH11:BI11"/>
    <mergeCell ref="F12:G12"/>
    <mergeCell ref="H12:I12"/>
    <mergeCell ref="J12:K12"/>
    <mergeCell ref="L12:M12"/>
    <mergeCell ref="N12:O12"/>
    <mergeCell ref="P12:Q12"/>
    <mergeCell ref="R12:S12"/>
    <mergeCell ref="T12:U12"/>
    <mergeCell ref="V12:W12"/>
    <mergeCell ref="X12:Y12"/>
    <mergeCell ref="Z12:AA12"/>
    <mergeCell ref="AB12:AC12"/>
    <mergeCell ref="AD12:AE12"/>
    <mergeCell ref="AF12:AG12"/>
    <mergeCell ref="AH12:AI12"/>
    <mergeCell ref="AJ12:AK12"/>
    <mergeCell ref="AL12:AM12"/>
    <mergeCell ref="AN12:AO12"/>
    <mergeCell ref="AP12:AQ12"/>
    <mergeCell ref="AR12:AS12"/>
    <mergeCell ref="AT12:AU12"/>
    <mergeCell ref="AV12:AW12"/>
    <mergeCell ref="AX12:AY12"/>
    <mergeCell ref="AZ12:BA12"/>
    <mergeCell ref="BB12:BC12"/>
    <mergeCell ref="BD12:BE12"/>
    <mergeCell ref="BF12:BG12"/>
    <mergeCell ref="BH12:BI12"/>
    <mergeCell ref="E13:E15"/>
    <mergeCell ref="BK16:BK18"/>
    <mergeCell ref="BK19:BK21"/>
    <mergeCell ref="BK22:BK24"/>
    <mergeCell ref="BK25:BK27"/>
    <mergeCell ref="BK28:BK30"/>
    <mergeCell ref="BK31:BK33"/>
    <mergeCell ref="BK34:BK36"/>
    <mergeCell ref="BK37:BK39"/>
    <mergeCell ref="BK40:BK42"/>
    <mergeCell ref="BK43:BK45"/>
    <mergeCell ref="BK46:BK48"/>
    <mergeCell ref="BK49:BK51"/>
    <mergeCell ref="BK52:BK54"/>
    <mergeCell ref="BK55:BK57"/>
    <mergeCell ref="BK58:BK60"/>
    <mergeCell ref="BK61:BK63"/>
    <mergeCell ref="BK64:BK66"/>
    <mergeCell ref="BK67:BK69"/>
  </mergeCells>
  <phoneticPr fontId="2"/>
  <conditionalFormatting sqref="F41:K41 BD41:BI41">
    <cfRule type="cellIs" dxfId="95" priority="6" stopIfTrue="1" operator="equal">
      <formula>1</formula>
    </cfRule>
  </conditionalFormatting>
  <conditionalFormatting sqref="J17:AO17">
    <cfRule type="cellIs" dxfId="94" priority="4" stopIfTrue="1" operator="equal">
      <formula>1</formula>
    </cfRule>
  </conditionalFormatting>
  <conditionalFormatting sqref="H20:AQ20">
    <cfRule type="cellIs" dxfId="93" priority="3" stopIfTrue="1" operator="equal">
      <formula>1</formula>
    </cfRule>
  </conditionalFormatting>
  <conditionalFormatting sqref="F44:K44 BD44:BI44">
    <cfRule type="cellIs" dxfId="92" priority="17" stopIfTrue="1" operator="equal">
      <formula>1</formula>
    </cfRule>
  </conditionalFormatting>
  <conditionalFormatting sqref="F17:I17 AP17:BI17">
    <cfRule type="cellIs" dxfId="91" priority="7" stopIfTrue="1" operator="equal">
      <formula>1</formula>
    </cfRule>
  </conditionalFormatting>
  <conditionalFormatting sqref="F20:G20 AR20:BI20">
    <cfRule type="cellIs" dxfId="90" priority="21" stopIfTrue="1" operator="equal">
      <formula>1</formula>
    </cfRule>
  </conditionalFormatting>
  <conditionalFormatting sqref="F23:I23 AR23:BI23">
    <cfRule type="cellIs" dxfId="89" priority="20" stopIfTrue="1" operator="equal">
      <formula>1</formula>
    </cfRule>
  </conditionalFormatting>
  <conditionalFormatting sqref="F26:K26 BD26:BI26">
    <cfRule type="cellIs" dxfId="88" priority="19" stopIfTrue="1" operator="equal">
      <formula>1</formula>
    </cfRule>
  </conditionalFormatting>
  <conditionalFormatting sqref="F29:K29 BD29:BI29">
    <cfRule type="cellIs" dxfId="87" priority="11" stopIfTrue="1" operator="equal">
      <formula>1</formula>
    </cfRule>
  </conditionalFormatting>
  <conditionalFormatting sqref="F32:K32 BD32:BI32">
    <cfRule type="cellIs" dxfId="86" priority="10" stopIfTrue="1" operator="equal">
      <formula>1</formula>
    </cfRule>
  </conditionalFormatting>
  <conditionalFormatting sqref="F35:K35 BD35:BI35">
    <cfRule type="cellIs" dxfId="85" priority="18" stopIfTrue="1" operator="equal">
      <formula>1</formula>
    </cfRule>
  </conditionalFormatting>
  <conditionalFormatting sqref="F38:K38 BD38:BI38">
    <cfRule type="cellIs" dxfId="84" priority="9" stopIfTrue="1" operator="equal">
      <formula>1</formula>
    </cfRule>
  </conditionalFormatting>
  <conditionalFormatting sqref="F47:K47 BD47:BI47">
    <cfRule type="cellIs" dxfId="83" priority="16" stopIfTrue="1" operator="equal">
      <formula>1</formula>
    </cfRule>
  </conditionalFormatting>
  <conditionalFormatting sqref="F50:K50 BD50:BI50">
    <cfRule type="cellIs" dxfId="82" priority="8" stopIfTrue="1" operator="equal">
      <formula>1</formula>
    </cfRule>
  </conditionalFormatting>
  <conditionalFormatting sqref="F53:BI53">
    <cfRule type="cellIs" dxfId="81" priority="15" stopIfTrue="1" operator="equal">
      <formula>1</formula>
    </cfRule>
  </conditionalFormatting>
  <conditionalFormatting sqref="F56:BI56">
    <cfRule type="cellIs" dxfId="80" priority="14" stopIfTrue="1" operator="equal">
      <formula>1</formula>
    </cfRule>
  </conditionalFormatting>
  <conditionalFormatting sqref="F59:BI59">
    <cfRule type="cellIs" dxfId="79" priority="13" stopIfTrue="1" operator="equal">
      <formula>1</formula>
    </cfRule>
  </conditionalFormatting>
  <conditionalFormatting sqref="F62:BI62">
    <cfRule type="cellIs" dxfId="78" priority="12" stopIfTrue="1" operator="equal">
      <formula>1</formula>
    </cfRule>
  </conditionalFormatting>
  <conditionalFormatting sqref="F65:BI65">
    <cfRule type="cellIs" dxfId="77" priority="22" stopIfTrue="1" operator="equal">
      <formula>1</formula>
    </cfRule>
  </conditionalFormatting>
  <conditionalFormatting sqref="F68:BI68">
    <cfRule type="cellIs" dxfId="76" priority="23" stopIfTrue="1" operator="equal">
      <formula>1</formula>
    </cfRule>
  </conditionalFormatting>
  <conditionalFormatting sqref="F71:BI71">
    <cfRule type="cellIs" dxfId="75" priority="24" stopIfTrue="1" operator="equal">
      <formula>1</formula>
    </cfRule>
  </conditionalFormatting>
  <conditionalFormatting sqref="F74:BI74">
    <cfRule type="cellIs" dxfId="74" priority="25" stopIfTrue="1" operator="equal">
      <formula>1</formula>
    </cfRule>
  </conditionalFormatting>
  <conditionalFormatting sqref="AF53:BC53">
    <cfRule type="cellIs" dxfId="73" priority="5" operator="equal">
      <formula>1</formula>
    </cfRule>
  </conditionalFormatting>
  <conditionalFormatting sqref="J23:AQ23">
    <cfRule type="cellIs" dxfId="72" priority="2" stopIfTrue="1" operator="equal">
      <formula>1</formula>
    </cfRule>
  </conditionalFormatting>
  <conditionalFormatting sqref="L26:BC26 L29:BC29 L32:BC32 L35:BC35 L38:BC38 L41:BC41 L44:BC44 L47:BC47 L50:BC50">
    <cfRule type="cellIs" dxfId="71" priority="1" stopIfTrue="1" operator="equal">
      <formula>1</formula>
    </cfRule>
  </conditionalFormatting>
  <printOptions horizontalCentered="1" verticalCentered="1"/>
  <pageMargins left="0.39370078740157483" right="0.19685039370078741" top="0.39370078740157483" bottom="0" header="7.874015748031496E-2" footer="3.937007874015748E-2"/>
  <pageSetup paperSize="9" scale="98" firstPageNumber="16" fitToHeight="0" orientation="landscape" useFirstPageNumber="1" r:id="rId1"/>
  <headerFooter alignWithMargins="0">
    <oddHeader>&amp;R&amp;8【 &amp;A 】</oddHeader>
    <oddFooter>&amp;C&amp;P</oddFoot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BK85"/>
  <sheetViews>
    <sheetView showZeros="0" view="pageBreakPreview" topLeftCell="A22" zoomScaleNormal="100" zoomScaleSheetLayoutView="100" zoomScalePageLayoutView="85" workbookViewId="0">
      <selection activeCell="AW84" sqref="AW84"/>
    </sheetView>
  </sheetViews>
  <sheetFormatPr defaultColWidth="0" defaultRowHeight="10.5"/>
  <cols>
    <col min="1" max="1" width="4.625" style="396" customWidth="1"/>
    <col min="2" max="2" width="2.625" style="396" customWidth="1"/>
    <col min="3" max="3" width="8.625" style="396" customWidth="1"/>
    <col min="4" max="4" width="7.25" style="396" customWidth="1"/>
    <col min="5" max="5" width="8.75" style="396" customWidth="1"/>
    <col min="6" max="61" width="1.75" style="396" customWidth="1"/>
    <col min="62" max="62" width="9.625" style="396" customWidth="1"/>
    <col min="63" max="63" width="3.625" style="396" customWidth="1"/>
    <col min="64" max="256" width="0" style="396" hidden="1"/>
    <col min="257" max="257" width="0.875" style="396" customWidth="1"/>
    <col min="258" max="258" width="4.625" style="396" customWidth="1"/>
    <col min="259" max="259" width="2.625" style="396" customWidth="1"/>
    <col min="260" max="261" width="8.625" style="396" customWidth="1"/>
    <col min="262" max="317" width="1.875" style="396" customWidth="1"/>
    <col min="318" max="318" width="9.625" style="396" customWidth="1"/>
    <col min="319" max="319" width="2.625" style="396" customWidth="1"/>
    <col min="320" max="513" width="0" style="396" hidden="1"/>
    <col min="514" max="514" width="4.625" style="396" customWidth="1"/>
    <col min="515" max="515" width="2.625" style="396" customWidth="1"/>
    <col min="516" max="517" width="8.625" style="396" customWidth="1"/>
    <col min="518" max="573" width="1.875" style="396" customWidth="1"/>
    <col min="574" max="574" width="9.625" style="396" customWidth="1"/>
    <col min="575" max="575" width="2.625" style="396" customWidth="1"/>
    <col min="576" max="769" width="0" style="396" hidden="1"/>
    <col min="770" max="770" width="4.625" style="396" customWidth="1"/>
    <col min="771" max="771" width="2.625" style="396" customWidth="1"/>
    <col min="772" max="773" width="8.625" style="396" customWidth="1"/>
    <col min="774" max="829" width="1.875" style="396" customWidth="1"/>
    <col min="830" max="830" width="9.625" style="396" customWidth="1"/>
    <col min="831" max="831" width="2.625" style="396" customWidth="1"/>
    <col min="832" max="1025" width="0" style="396" hidden="1"/>
    <col min="1026" max="1026" width="4.625" style="396" customWidth="1"/>
    <col min="1027" max="1027" width="2.625" style="396" customWidth="1"/>
    <col min="1028" max="1029" width="8.625" style="396" customWidth="1"/>
    <col min="1030" max="1085" width="1.875" style="396" customWidth="1"/>
    <col min="1086" max="1086" width="9.625" style="396" customWidth="1"/>
    <col min="1087" max="1087" width="2.625" style="396" customWidth="1"/>
    <col min="1088" max="1281" width="0" style="396" hidden="1"/>
    <col min="1282" max="1282" width="4.625" style="396" customWidth="1"/>
    <col min="1283" max="1283" width="2.625" style="396" customWidth="1"/>
    <col min="1284" max="1285" width="8.625" style="396" customWidth="1"/>
    <col min="1286" max="1341" width="1.875" style="396" customWidth="1"/>
    <col min="1342" max="1342" width="9.625" style="396" customWidth="1"/>
    <col min="1343" max="1343" width="2.625" style="396" customWidth="1"/>
    <col min="1344" max="1537" width="0" style="396" hidden="1"/>
    <col min="1538" max="1538" width="4.625" style="396" customWidth="1"/>
    <col min="1539" max="1539" width="2.625" style="396" customWidth="1"/>
    <col min="1540" max="1541" width="8.625" style="396" customWidth="1"/>
    <col min="1542" max="1597" width="1.875" style="396" customWidth="1"/>
    <col min="1598" max="1598" width="9.625" style="396" customWidth="1"/>
    <col min="1599" max="1599" width="2.625" style="396" customWidth="1"/>
    <col min="1600" max="1793" width="0" style="396" hidden="1"/>
    <col min="1794" max="1794" width="4.625" style="396" customWidth="1"/>
    <col min="1795" max="1795" width="2.625" style="396" customWidth="1"/>
    <col min="1796" max="1797" width="8.625" style="396" customWidth="1"/>
    <col min="1798" max="1853" width="1.875" style="396" customWidth="1"/>
    <col min="1854" max="1854" width="9.625" style="396" customWidth="1"/>
    <col min="1855" max="1855" width="2.625" style="396" customWidth="1"/>
    <col min="1856" max="2049" width="0" style="396" hidden="1"/>
    <col min="2050" max="2050" width="4.625" style="396" customWidth="1"/>
    <col min="2051" max="2051" width="2.625" style="396" customWidth="1"/>
    <col min="2052" max="2053" width="8.625" style="396" customWidth="1"/>
    <col min="2054" max="2109" width="1.875" style="396" customWidth="1"/>
    <col min="2110" max="2110" width="9.625" style="396" customWidth="1"/>
    <col min="2111" max="2111" width="2.625" style="396" customWidth="1"/>
    <col min="2112" max="2305" width="0" style="396" hidden="1"/>
    <col min="2306" max="2306" width="4.625" style="396" customWidth="1"/>
    <col min="2307" max="2307" width="2.625" style="396" customWidth="1"/>
    <col min="2308" max="2309" width="8.625" style="396" customWidth="1"/>
    <col min="2310" max="2365" width="1.875" style="396" customWidth="1"/>
    <col min="2366" max="2366" width="9.625" style="396" customWidth="1"/>
    <col min="2367" max="2367" width="2.625" style="396" customWidth="1"/>
    <col min="2368" max="2561" width="0" style="396" hidden="1"/>
    <col min="2562" max="2562" width="4.625" style="396" customWidth="1"/>
    <col min="2563" max="2563" width="2.625" style="396" customWidth="1"/>
    <col min="2564" max="2565" width="8.625" style="396" customWidth="1"/>
    <col min="2566" max="2621" width="1.875" style="396" customWidth="1"/>
    <col min="2622" max="2622" width="9.625" style="396" customWidth="1"/>
    <col min="2623" max="2623" width="2.625" style="396" customWidth="1"/>
    <col min="2624" max="2817" width="0" style="396" hidden="1"/>
    <col min="2818" max="2818" width="4.625" style="396" customWidth="1"/>
    <col min="2819" max="2819" width="2.625" style="396" customWidth="1"/>
    <col min="2820" max="2821" width="8.625" style="396" customWidth="1"/>
    <col min="2822" max="2877" width="1.875" style="396" customWidth="1"/>
    <col min="2878" max="2878" width="9.625" style="396" customWidth="1"/>
    <col min="2879" max="2879" width="2.625" style="396" customWidth="1"/>
    <col min="2880" max="3073" width="0" style="396" hidden="1"/>
    <col min="3074" max="3074" width="4.625" style="396" customWidth="1"/>
    <col min="3075" max="3075" width="2.625" style="396" customWidth="1"/>
    <col min="3076" max="3077" width="8.625" style="396" customWidth="1"/>
    <col min="3078" max="3133" width="1.875" style="396" customWidth="1"/>
    <col min="3134" max="3134" width="9.625" style="396" customWidth="1"/>
    <col min="3135" max="3135" width="2.625" style="396" customWidth="1"/>
    <col min="3136" max="3329" width="0" style="396" hidden="1"/>
    <col min="3330" max="3330" width="4.625" style="396" customWidth="1"/>
    <col min="3331" max="3331" width="2.625" style="396" customWidth="1"/>
    <col min="3332" max="3333" width="8.625" style="396" customWidth="1"/>
    <col min="3334" max="3389" width="1.875" style="396" customWidth="1"/>
    <col min="3390" max="3390" width="9.625" style="396" customWidth="1"/>
    <col min="3391" max="3391" width="2.625" style="396" customWidth="1"/>
    <col min="3392" max="3585" width="0" style="396" hidden="1"/>
    <col min="3586" max="3586" width="4.625" style="396" customWidth="1"/>
    <col min="3587" max="3587" width="2.625" style="396" customWidth="1"/>
    <col min="3588" max="3589" width="8.625" style="396" customWidth="1"/>
    <col min="3590" max="3645" width="1.875" style="396" customWidth="1"/>
    <col min="3646" max="3646" width="9.625" style="396" customWidth="1"/>
    <col min="3647" max="3647" width="2.625" style="396" customWidth="1"/>
    <col min="3648" max="3841" width="0" style="396" hidden="1"/>
    <col min="3842" max="3842" width="4.625" style="396" customWidth="1"/>
    <col min="3843" max="3843" width="2.625" style="396" customWidth="1"/>
    <col min="3844" max="3845" width="8.625" style="396" customWidth="1"/>
    <col min="3846" max="3901" width="1.875" style="396" customWidth="1"/>
    <col min="3902" max="3902" width="9.625" style="396" customWidth="1"/>
    <col min="3903" max="3903" width="2.625" style="396" customWidth="1"/>
    <col min="3904" max="4097" width="0" style="396" hidden="1"/>
    <col min="4098" max="4098" width="4.625" style="396" customWidth="1"/>
    <col min="4099" max="4099" width="2.625" style="396" customWidth="1"/>
    <col min="4100" max="4101" width="8.625" style="396" customWidth="1"/>
    <col min="4102" max="4157" width="1.875" style="396" customWidth="1"/>
    <col min="4158" max="4158" width="9.625" style="396" customWidth="1"/>
    <col min="4159" max="4159" width="2.625" style="396" customWidth="1"/>
    <col min="4160" max="4353" width="0" style="396" hidden="1"/>
    <col min="4354" max="4354" width="4.625" style="396" customWidth="1"/>
    <col min="4355" max="4355" width="2.625" style="396" customWidth="1"/>
    <col min="4356" max="4357" width="8.625" style="396" customWidth="1"/>
    <col min="4358" max="4413" width="1.875" style="396" customWidth="1"/>
    <col min="4414" max="4414" width="9.625" style="396" customWidth="1"/>
    <col min="4415" max="4415" width="2.625" style="396" customWidth="1"/>
    <col min="4416" max="4609" width="0" style="396" hidden="1"/>
    <col min="4610" max="4610" width="4.625" style="396" customWidth="1"/>
    <col min="4611" max="4611" width="2.625" style="396" customWidth="1"/>
    <col min="4612" max="4613" width="8.625" style="396" customWidth="1"/>
    <col min="4614" max="4669" width="1.875" style="396" customWidth="1"/>
    <col min="4670" max="4670" width="9.625" style="396" customWidth="1"/>
    <col min="4671" max="4671" width="2.625" style="396" customWidth="1"/>
    <col min="4672" max="4865" width="0" style="396" hidden="1"/>
    <col min="4866" max="4866" width="4.625" style="396" customWidth="1"/>
    <col min="4867" max="4867" width="2.625" style="396" customWidth="1"/>
    <col min="4868" max="4869" width="8.625" style="396" customWidth="1"/>
    <col min="4870" max="4925" width="1.875" style="396" customWidth="1"/>
    <col min="4926" max="4926" width="9.625" style="396" customWidth="1"/>
    <col min="4927" max="4927" width="2.625" style="396" customWidth="1"/>
    <col min="4928" max="5121" width="0" style="396" hidden="1"/>
    <col min="5122" max="5122" width="4.625" style="396" customWidth="1"/>
    <col min="5123" max="5123" width="2.625" style="396" customWidth="1"/>
    <col min="5124" max="5125" width="8.625" style="396" customWidth="1"/>
    <col min="5126" max="5181" width="1.875" style="396" customWidth="1"/>
    <col min="5182" max="5182" width="9.625" style="396" customWidth="1"/>
    <col min="5183" max="5183" width="2.625" style="396" customWidth="1"/>
    <col min="5184" max="5377" width="0" style="396" hidden="1"/>
    <col min="5378" max="5378" width="4.625" style="396" customWidth="1"/>
    <col min="5379" max="5379" width="2.625" style="396" customWidth="1"/>
    <col min="5380" max="5381" width="8.625" style="396" customWidth="1"/>
    <col min="5382" max="5437" width="1.875" style="396" customWidth="1"/>
    <col min="5438" max="5438" width="9.625" style="396" customWidth="1"/>
    <col min="5439" max="5439" width="2.625" style="396" customWidth="1"/>
    <col min="5440" max="5633" width="0" style="396" hidden="1"/>
    <col min="5634" max="5634" width="4.625" style="396" customWidth="1"/>
    <col min="5635" max="5635" width="2.625" style="396" customWidth="1"/>
    <col min="5636" max="5637" width="8.625" style="396" customWidth="1"/>
    <col min="5638" max="5693" width="1.875" style="396" customWidth="1"/>
    <col min="5694" max="5694" width="9.625" style="396" customWidth="1"/>
    <col min="5695" max="5695" width="2.625" style="396" customWidth="1"/>
    <col min="5696" max="5889" width="0" style="396" hidden="1"/>
    <col min="5890" max="5890" width="4.625" style="396" customWidth="1"/>
    <col min="5891" max="5891" width="2.625" style="396" customWidth="1"/>
    <col min="5892" max="5893" width="8.625" style="396" customWidth="1"/>
    <col min="5894" max="5949" width="1.875" style="396" customWidth="1"/>
    <col min="5950" max="5950" width="9.625" style="396" customWidth="1"/>
    <col min="5951" max="5951" width="2.625" style="396" customWidth="1"/>
    <col min="5952" max="6145" width="0" style="396" hidden="1"/>
    <col min="6146" max="6146" width="4.625" style="396" customWidth="1"/>
    <col min="6147" max="6147" width="2.625" style="396" customWidth="1"/>
    <col min="6148" max="6149" width="8.625" style="396" customWidth="1"/>
    <col min="6150" max="6205" width="1.875" style="396" customWidth="1"/>
    <col min="6206" max="6206" width="9.625" style="396" customWidth="1"/>
    <col min="6207" max="6207" width="2.625" style="396" customWidth="1"/>
    <col min="6208" max="6401" width="0" style="396" hidden="1"/>
    <col min="6402" max="6402" width="4.625" style="396" customWidth="1"/>
    <col min="6403" max="6403" width="2.625" style="396" customWidth="1"/>
    <col min="6404" max="6405" width="8.625" style="396" customWidth="1"/>
    <col min="6406" max="6461" width="1.875" style="396" customWidth="1"/>
    <col min="6462" max="6462" width="9.625" style="396" customWidth="1"/>
    <col min="6463" max="6463" width="2.625" style="396" customWidth="1"/>
    <col min="6464" max="6657" width="0" style="396" hidden="1"/>
    <col min="6658" max="6658" width="4.625" style="396" customWidth="1"/>
    <col min="6659" max="6659" width="2.625" style="396" customWidth="1"/>
    <col min="6660" max="6661" width="8.625" style="396" customWidth="1"/>
    <col min="6662" max="6717" width="1.875" style="396" customWidth="1"/>
    <col min="6718" max="6718" width="9.625" style="396" customWidth="1"/>
    <col min="6719" max="6719" width="2.625" style="396" customWidth="1"/>
    <col min="6720" max="6913" width="0" style="396" hidden="1"/>
    <col min="6914" max="6914" width="4.625" style="396" customWidth="1"/>
    <col min="6915" max="6915" width="2.625" style="396" customWidth="1"/>
    <col min="6916" max="6917" width="8.625" style="396" customWidth="1"/>
    <col min="6918" max="6973" width="1.875" style="396" customWidth="1"/>
    <col min="6974" max="6974" width="9.625" style="396" customWidth="1"/>
    <col min="6975" max="6975" width="2.625" style="396" customWidth="1"/>
    <col min="6976" max="7169" width="0" style="396" hidden="1"/>
    <col min="7170" max="7170" width="4.625" style="396" customWidth="1"/>
    <col min="7171" max="7171" width="2.625" style="396" customWidth="1"/>
    <col min="7172" max="7173" width="8.625" style="396" customWidth="1"/>
    <col min="7174" max="7229" width="1.875" style="396" customWidth="1"/>
    <col min="7230" max="7230" width="9.625" style="396" customWidth="1"/>
    <col min="7231" max="7231" width="2.625" style="396" customWidth="1"/>
    <col min="7232" max="7425" width="0" style="396" hidden="1"/>
    <col min="7426" max="7426" width="4.625" style="396" customWidth="1"/>
    <col min="7427" max="7427" width="2.625" style="396" customWidth="1"/>
    <col min="7428" max="7429" width="8.625" style="396" customWidth="1"/>
    <col min="7430" max="7485" width="1.875" style="396" customWidth="1"/>
    <col min="7486" max="7486" width="9.625" style="396" customWidth="1"/>
    <col min="7487" max="7487" width="2.625" style="396" customWidth="1"/>
    <col min="7488" max="7681" width="0" style="396" hidden="1"/>
    <col min="7682" max="7682" width="4.625" style="396" customWidth="1"/>
    <col min="7683" max="7683" width="2.625" style="396" customWidth="1"/>
    <col min="7684" max="7685" width="8.625" style="396" customWidth="1"/>
    <col min="7686" max="7741" width="1.875" style="396" customWidth="1"/>
    <col min="7742" max="7742" width="9.625" style="396" customWidth="1"/>
    <col min="7743" max="7743" width="2.625" style="396" customWidth="1"/>
    <col min="7744" max="7937" width="0" style="396" hidden="1"/>
    <col min="7938" max="7938" width="4.625" style="396" customWidth="1"/>
    <col min="7939" max="7939" width="2.625" style="396" customWidth="1"/>
    <col min="7940" max="7941" width="8.625" style="396" customWidth="1"/>
    <col min="7942" max="7997" width="1.875" style="396" customWidth="1"/>
    <col min="7998" max="7998" width="9.625" style="396" customWidth="1"/>
    <col min="7999" max="7999" width="2.625" style="396" customWidth="1"/>
    <col min="8000" max="8193" width="0" style="396" hidden="1"/>
    <col min="8194" max="8194" width="4.625" style="396" customWidth="1"/>
    <col min="8195" max="8195" width="2.625" style="396" customWidth="1"/>
    <col min="8196" max="8197" width="8.625" style="396" customWidth="1"/>
    <col min="8198" max="8253" width="1.875" style="396" customWidth="1"/>
    <col min="8254" max="8254" width="9.625" style="396" customWidth="1"/>
    <col min="8255" max="8255" width="2.625" style="396" customWidth="1"/>
    <col min="8256" max="8449" width="0" style="396" hidden="1"/>
    <col min="8450" max="8450" width="4.625" style="396" customWidth="1"/>
    <col min="8451" max="8451" width="2.625" style="396" customWidth="1"/>
    <col min="8452" max="8453" width="8.625" style="396" customWidth="1"/>
    <col min="8454" max="8509" width="1.875" style="396" customWidth="1"/>
    <col min="8510" max="8510" width="9.625" style="396" customWidth="1"/>
    <col min="8511" max="8511" width="2.625" style="396" customWidth="1"/>
    <col min="8512" max="8705" width="0" style="396" hidden="1"/>
    <col min="8706" max="8706" width="4.625" style="396" customWidth="1"/>
    <col min="8707" max="8707" width="2.625" style="396" customWidth="1"/>
    <col min="8708" max="8709" width="8.625" style="396" customWidth="1"/>
    <col min="8710" max="8765" width="1.875" style="396" customWidth="1"/>
    <col min="8766" max="8766" width="9.625" style="396" customWidth="1"/>
    <col min="8767" max="8767" width="2.625" style="396" customWidth="1"/>
    <col min="8768" max="8961" width="0" style="396" hidden="1"/>
    <col min="8962" max="8962" width="4.625" style="396" customWidth="1"/>
    <col min="8963" max="8963" width="2.625" style="396" customWidth="1"/>
    <col min="8964" max="8965" width="8.625" style="396" customWidth="1"/>
    <col min="8966" max="9021" width="1.875" style="396" customWidth="1"/>
    <col min="9022" max="9022" width="9.625" style="396" customWidth="1"/>
    <col min="9023" max="9023" width="2.625" style="396" customWidth="1"/>
    <col min="9024" max="9217" width="0" style="396" hidden="1"/>
    <col min="9218" max="9218" width="4.625" style="396" customWidth="1"/>
    <col min="9219" max="9219" width="2.625" style="396" customWidth="1"/>
    <col min="9220" max="9221" width="8.625" style="396" customWidth="1"/>
    <col min="9222" max="9277" width="1.875" style="396" customWidth="1"/>
    <col min="9278" max="9278" width="9.625" style="396" customWidth="1"/>
    <col min="9279" max="9279" width="2.625" style="396" customWidth="1"/>
    <col min="9280" max="9473" width="0" style="396" hidden="1"/>
    <col min="9474" max="9474" width="4.625" style="396" customWidth="1"/>
    <col min="9475" max="9475" width="2.625" style="396" customWidth="1"/>
    <col min="9476" max="9477" width="8.625" style="396" customWidth="1"/>
    <col min="9478" max="9533" width="1.875" style="396" customWidth="1"/>
    <col min="9534" max="9534" width="9.625" style="396" customWidth="1"/>
    <col min="9535" max="9535" width="2.625" style="396" customWidth="1"/>
    <col min="9536" max="9729" width="0" style="396" hidden="1"/>
    <col min="9730" max="9730" width="4.625" style="396" customWidth="1"/>
    <col min="9731" max="9731" width="2.625" style="396" customWidth="1"/>
    <col min="9732" max="9733" width="8.625" style="396" customWidth="1"/>
    <col min="9734" max="9789" width="1.875" style="396" customWidth="1"/>
    <col min="9790" max="9790" width="9.625" style="396" customWidth="1"/>
    <col min="9791" max="9791" width="2.625" style="396" customWidth="1"/>
    <col min="9792" max="9985" width="0" style="396" hidden="1"/>
    <col min="9986" max="9986" width="4.625" style="396" customWidth="1"/>
    <col min="9987" max="9987" width="2.625" style="396" customWidth="1"/>
    <col min="9988" max="9989" width="8.625" style="396" customWidth="1"/>
    <col min="9990" max="10045" width="1.875" style="396" customWidth="1"/>
    <col min="10046" max="10046" width="9.625" style="396" customWidth="1"/>
    <col min="10047" max="10047" width="2.625" style="396" customWidth="1"/>
    <col min="10048" max="10241" width="0" style="396" hidden="1"/>
    <col min="10242" max="10242" width="4.625" style="396" customWidth="1"/>
    <col min="10243" max="10243" width="2.625" style="396" customWidth="1"/>
    <col min="10244" max="10245" width="8.625" style="396" customWidth="1"/>
    <col min="10246" max="10301" width="1.875" style="396" customWidth="1"/>
    <col min="10302" max="10302" width="9.625" style="396" customWidth="1"/>
    <col min="10303" max="10303" width="2.625" style="396" customWidth="1"/>
    <col min="10304" max="10497" width="0" style="396" hidden="1"/>
    <col min="10498" max="10498" width="4.625" style="396" customWidth="1"/>
    <col min="10499" max="10499" width="2.625" style="396" customWidth="1"/>
    <col min="10500" max="10501" width="8.625" style="396" customWidth="1"/>
    <col min="10502" max="10557" width="1.875" style="396" customWidth="1"/>
    <col min="10558" max="10558" width="9.625" style="396" customWidth="1"/>
    <col min="10559" max="10559" width="2.625" style="396" customWidth="1"/>
    <col min="10560" max="10753" width="0" style="396" hidden="1"/>
    <col min="10754" max="10754" width="4.625" style="396" customWidth="1"/>
    <col min="10755" max="10755" width="2.625" style="396" customWidth="1"/>
    <col min="10756" max="10757" width="8.625" style="396" customWidth="1"/>
    <col min="10758" max="10813" width="1.875" style="396" customWidth="1"/>
    <col min="10814" max="10814" width="9.625" style="396" customWidth="1"/>
    <col min="10815" max="10815" width="2.625" style="396" customWidth="1"/>
    <col min="10816" max="11009" width="0" style="396" hidden="1"/>
    <col min="11010" max="11010" width="4.625" style="396" customWidth="1"/>
    <col min="11011" max="11011" width="2.625" style="396" customWidth="1"/>
    <col min="11012" max="11013" width="8.625" style="396" customWidth="1"/>
    <col min="11014" max="11069" width="1.875" style="396" customWidth="1"/>
    <col min="11070" max="11070" width="9.625" style="396" customWidth="1"/>
    <col min="11071" max="11071" width="2.625" style="396" customWidth="1"/>
    <col min="11072" max="11265" width="0" style="396" hidden="1"/>
    <col min="11266" max="11266" width="4.625" style="396" customWidth="1"/>
    <col min="11267" max="11267" width="2.625" style="396" customWidth="1"/>
    <col min="11268" max="11269" width="8.625" style="396" customWidth="1"/>
    <col min="11270" max="11325" width="1.875" style="396" customWidth="1"/>
    <col min="11326" max="11326" width="9.625" style="396" customWidth="1"/>
    <col min="11327" max="11327" width="2.625" style="396" customWidth="1"/>
    <col min="11328" max="11521" width="0" style="396" hidden="1"/>
    <col min="11522" max="11522" width="4.625" style="396" customWidth="1"/>
    <col min="11523" max="11523" width="2.625" style="396" customWidth="1"/>
    <col min="11524" max="11525" width="8.625" style="396" customWidth="1"/>
    <col min="11526" max="11581" width="1.875" style="396" customWidth="1"/>
    <col min="11582" max="11582" width="9.625" style="396" customWidth="1"/>
    <col min="11583" max="11583" width="2.625" style="396" customWidth="1"/>
    <col min="11584" max="11777" width="0" style="396" hidden="1"/>
    <col min="11778" max="11778" width="4.625" style="396" customWidth="1"/>
    <col min="11779" max="11779" width="2.625" style="396" customWidth="1"/>
    <col min="11780" max="11781" width="8.625" style="396" customWidth="1"/>
    <col min="11782" max="11837" width="1.875" style="396" customWidth="1"/>
    <col min="11838" max="11838" width="9.625" style="396" customWidth="1"/>
    <col min="11839" max="11839" width="2.625" style="396" customWidth="1"/>
    <col min="11840" max="12033" width="0" style="396" hidden="1"/>
    <col min="12034" max="12034" width="4.625" style="396" customWidth="1"/>
    <col min="12035" max="12035" width="2.625" style="396" customWidth="1"/>
    <col min="12036" max="12037" width="8.625" style="396" customWidth="1"/>
    <col min="12038" max="12093" width="1.875" style="396" customWidth="1"/>
    <col min="12094" max="12094" width="9.625" style="396" customWidth="1"/>
    <col min="12095" max="12095" width="2.625" style="396" customWidth="1"/>
    <col min="12096" max="12289" width="0" style="396" hidden="1"/>
    <col min="12290" max="12290" width="4.625" style="396" customWidth="1"/>
    <col min="12291" max="12291" width="2.625" style="396" customWidth="1"/>
    <col min="12292" max="12293" width="8.625" style="396" customWidth="1"/>
    <col min="12294" max="12349" width="1.875" style="396" customWidth="1"/>
    <col min="12350" max="12350" width="9.625" style="396" customWidth="1"/>
    <col min="12351" max="12351" width="2.625" style="396" customWidth="1"/>
    <col min="12352" max="12545" width="0" style="396" hidden="1"/>
    <col min="12546" max="12546" width="4.625" style="396" customWidth="1"/>
    <col min="12547" max="12547" width="2.625" style="396" customWidth="1"/>
    <col min="12548" max="12549" width="8.625" style="396" customWidth="1"/>
    <col min="12550" max="12605" width="1.875" style="396" customWidth="1"/>
    <col min="12606" max="12606" width="9.625" style="396" customWidth="1"/>
    <col min="12607" max="12607" width="2.625" style="396" customWidth="1"/>
    <col min="12608" max="12801" width="0" style="396" hidden="1"/>
    <col min="12802" max="12802" width="4.625" style="396" customWidth="1"/>
    <col min="12803" max="12803" width="2.625" style="396" customWidth="1"/>
    <col min="12804" max="12805" width="8.625" style="396" customWidth="1"/>
    <col min="12806" max="12861" width="1.875" style="396" customWidth="1"/>
    <col min="12862" max="12862" width="9.625" style="396" customWidth="1"/>
    <col min="12863" max="12863" width="2.625" style="396" customWidth="1"/>
    <col min="12864" max="13057" width="0" style="396" hidden="1"/>
    <col min="13058" max="13058" width="4.625" style="396" customWidth="1"/>
    <col min="13059" max="13059" width="2.625" style="396" customWidth="1"/>
    <col min="13060" max="13061" width="8.625" style="396" customWidth="1"/>
    <col min="13062" max="13117" width="1.875" style="396" customWidth="1"/>
    <col min="13118" max="13118" width="9.625" style="396" customWidth="1"/>
    <col min="13119" max="13119" width="2.625" style="396" customWidth="1"/>
    <col min="13120" max="13313" width="0" style="396" hidden="1"/>
    <col min="13314" max="13314" width="4.625" style="396" customWidth="1"/>
    <col min="13315" max="13315" width="2.625" style="396" customWidth="1"/>
    <col min="13316" max="13317" width="8.625" style="396" customWidth="1"/>
    <col min="13318" max="13373" width="1.875" style="396" customWidth="1"/>
    <col min="13374" max="13374" width="9.625" style="396" customWidth="1"/>
    <col min="13375" max="13375" width="2.625" style="396" customWidth="1"/>
    <col min="13376" max="13569" width="0" style="396" hidden="1"/>
    <col min="13570" max="13570" width="4.625" style="396" customWidth="1"/>
    <col min="13571" max="13571" width="2.625" style="396" customWidth="1"/>
    <col min="13572" max="13573" width="8.625" style="396" customWidth="1"/>
    <col min="13574" max="13629" width="1.875" style="396" customWidth="1"/>
    <col min="13630" max="13630" width="9.625" style="396" customWidth="1"/>
    <col min="13631" max="13631" width="2.625" style="396" customWidth="1"/>
    <col min="13632" max="13825" width="0" style="396" hidden="1"/>
    <col min="13826" max="13826" width="4.625" style="396" customWidth="1"/>
    <col min="13827" max="13827" width="2.625" style="396" customWidth="1"/>
    <col min="13828" max="13829" width="8.625" style="396" customWidth="1"/>
    <col min="13830" max="13885" width="1.875" style="396" customWidth="1"/>
    <col min="13886" max="13886" width="9.625" style="396" customWidth="1"/>
    <col min="13887" max="13887" width="2.625" style="396" customWidth="1"/>
    <col min="13888" max="14081" width="0" style="396" hidden="1"/>
    <col min="14082" max="14082" width="4.625" style="396" customWidth="1"/>
    <col min="14083" max="14083" width="2.625" style="396" customWidth="1"/>
    <col min="14084" max="14085" width="8.625" style="396" customWidth="1"/>
    <col min="14086" max="14141" width="1.875" style="396" customWidth="1"/>
    <col min="14142" max="14142" width="9.625" style="396" customWidth="1"/>
    <col min="14143" max="14143" width="2.625" style="396" customWidth="1"/>
    <col min="14144" max="14337" width="0" style="396" hidden="1"/>
    <col min="14338" max="14338" width="4.625" style="396" customWidth="1"/>
    <col min="14339" max="14339" width="2.625" style="396" customWidth="1"/>
    <col min="14340" max="14341" width="8.625" style="396" customWidth="1"/>
    <col min="14342" max="14397" width="1.875" style="396" customWidth="1"/>
    <col min="14398" max="14398" width="9.625" style="396" customWidth="1"/>
    <col min="14399" max="14399" width="2.625" style="396" customWidth="1"/>
    <col min="14400" max="14593" width="0" style="396" hidden="1"/>
    <col min="14594" max="14594" width="4.625" style="396" customWidth="1"/>
    <col min="14595" max="14595" width="2.625" style="396" customWidth="1"/>
    <col min="14596" max="14597" width="8.625" style="396" customWidth="1"/>
    <col min="14598" max="14653" width="1.875" style="396" customWidth="1"/>
    <col min="14654" max="14654" width="9.625" style="396" customWidth="1"/>
    <col min="14655" max="14655" width="2.625" style="396" customWidth="1"/>
    <col min="14656" max="14849" width="0" style="396" hidden="1"/>
    <col min="14850" max="14850" width="4.625" style="396" customWidth="1"/>
    <col min="14851" max="14851" width="2.625" style="396" customWidth="1"/>
    <col min="14852" max="14853" width="8.625" style="396" customWidth="1"/>
    <col min="14854" max="14909" width="1.875" style="396" customWidth="1"/>
    <col min="14910" max="14910" width="9.625" style="396" customWidth="1"/>
    <col min="14911" max="14911" width="2.625" style="396" customWidth="1"/>
    <col min="14912" max="15105" width="0" style="396" hidden="1"/>
    <col min="15106" max="15106" width="4.625" style="396" customWidth="1"/>
    <col min="15107" max="15107" width="2.625" style="396" customWidth="1"/>
    <col min="15108" max="15109" width="8.625" style="396" customWidth="1"/>
    <col min="15110" max="15165" width="1.875" style="396" customWidth="1"/>
    <col min="15166" max="15166" width="9.625" style="396" customWidth="1"/>
    <col min="15167" max="15167" width="2.625" style="396" customWidth="1"/>
    <col min="15168" max="15361" width="0" style="396" hidden="1"/>
    <col min="15362" max="15362" width="4.625" style="396" customWidth="1"/>
    <col min="15363" max="15363" width="2.625" style="396" customWidth="1"/>
    <col min="15364" max="15365" width="8.625" style="396" customWidth="1"/>
    <col min="15366" max="15421" width="1.875" style="396" customWidth="1"/>
    <col min="15422" max="15422" width="9.625" style="396" customWidth="1"/>
    <col min="15423" max="15423" width="2.625" style="396" customWidth="1"/>
    <col min="15424" max="15617" width="0" style="396" hidden="1"/>
    <col min="15618" max="15618" width="4.625" style="396" customWidth="1"/>
    <col min="15619" max="15619" width="2.625" style="396" customWidth="1"/>
    <col min="15620" max="15621" width="8.625" style="396" customWidth="1"/>
    <col min="15622" max="15677" width="1.875" style="396" customWidth="1"/>
    <col min="15678" max="15678" width="9.625" style="396" customWidth="1"/>
    <col min="15679" max="15679" width="2.625" style="396" customWidth="1"/>
    <col min="15680" max="15873" width="0" style="396" hidden="1"/>
    <col min="15874" max="15874" width="4.625" style="396" customWidth="1"/>
    <col min="15875" max="15875" width="2.625" style="396" customWidth="1"/>
    <col min="15876" max="15877" width="8.625" style="396" customWidth="1"/>
    <col min="15878" max="15933" width="1.875" style="396" customWidth="1"/>
    <col min="15934" max="15934" width="9.625" style="396" customWidth="1"/>
    <col min="15935" max="15935" width="2.625" style="396" customWidth="1"/>
    <col min="15936" max="16129" width="0" style="396" hidden="1"/>
    <col min="16130" max="16130" width="4.625" style="396" customWidth="1"/>
    <col min="16131" max="16131" width="2.625" style="396" customWidth="1"/>
    <col min="16132" max="16133" width="8.625" style="396" customWidth="1"/>
    <col min="16134" max="16189" width="1.875" style="396" customWidth="1"/>
    <col min="16190" max="16190" width="9.625" style="396" customWidth="1"/>
    <col min="16191" max="16191" width="2.625" style="396" customWidth="1"/>
    <col min="16192" max="16384" width="0" style="396" hidden="1"/>
  </cols>
  <sheetData>
    <row r="1" spans="1:63" ht="13.5" customHeight="1">
      <c r="A1" s="1793" t="s">
        <v>1322</v>
      </c>
      <c r="B1" s="1793"/>
      <c r="C1" s="1793"/>
      <c r="D1" s="1793"/>
      <c r="E1" s="1793"/>
      <c r="F1" s="1793"/>
      <c r="G1" s="1793"/>
      <c r="H1" s="1793"/>
      <c r="I1" s="555"/>
      <c r="J1" s="464" t="s">
        <v>843</v>
      </c>
      <c r="BB1" s="556" t="s">
        <v>1294</v>
      </c>
    </row>
    <row r="2" spans="1:63" ht="13.5" customHeight="1">
      <c r="B2" s="397" t="s">
        <v>1340</v>
      </c>
      <c r="C2" s="398"/>
      <c r="D2" s="398"/>
      <c r="E2" s="398"/>
      <c r="F2" s="398"/>
      <c r="G2" s="398"/>
      <c r="H2" s="398"/>
      <c r="I2" s="399"/>
      <c r="BB2" s="545" t="s">
        <v>844</v>
      </c>
    </row>
    <row r="3" spans="1:63" ht="15.95" customHeight="1">
      <c r="A3" s="1333" t="s">
        <v>1295</v>
      </c>
      <c r="B3" s="1334"/>
      <c r="C3" s="1334"/>
      <c r="D3" s="1334"/>
      <c r="E3" s="1335"/>
      <c r="F3" s="1794">
        <v>0.29166666666666669</v>
      </c>
      <c r="G3" s="1795"/>
      <c r="H3" s="1795"/>
      <c r="I3" s="1795"/>
      <c r="J3" s="1794">
        <v>0.33333333333333298</v>
      </c>
      <c r="K3" s="1795"/>
      <c r="L3" s="1795"/>
      <c r="M3" s="1796"/>
      <c r="N3" s="1795">
        <v>0.375</v>
      </c>
      <c r="O3" s="1795"/>
      <c r="P3" s="1795"/>
      <c r="Q3" s="1795"/>
      <c r="R3" s="1794">
        <v>0.41666666666666702</v>
      </c>
      <c r="S3" s="1795"/>
      <c r="T3" s="1795"/>
      <c r="U3" s="1796"/>
      <c r="V3" s="1795">
        <v>0.45833333333333298</v>
      </c>
      <c r="W3" s="1795"/>
      <c r="X3" s="1795"/>
      <c r="Y3" s="1795"/>
      <c r="Z3" s="1794">
        <v>0.5</v>
      </c>
      <c r="AA3" s="1795"/>
      <c r="AB3" s="1795"/>
      <c r="AC3" s="1796"/>
      <c r="AD3" s="1789">
        <v>0.54166666666666696</v>
      </c>
      <c r="AE3" s="1789"/>
      <c r="AF3" s="1789"/>
      <c r="AG3" s="1789"/>
      <c r="AH3" s="1789">
        <v>0.58333333333333304</v>
      </c>
      <c r="AI3" s="1789"/>
      <c r="AJ3" s="1789"/>
      <c r="AK3" s="1789"/>
      <c r="AL3" s="1789">
        <v>0.625</v>
      </c>
      <c r="AM3" s="1789"/>
      <c r="AN3" s="1789"/>
      <c r="AO3" s="1789"/>
      <c r="AP3" s="1789">
        <v>0.66666666666666696</v>
      </c>
      <c r="AQ3" s="1789"/>
      <c r="AR3" s="1789"/>
      <c r="AS3" s="1789"/>
      <c r="AT3" s="1789">
        <v>0.70833333333333304</v>
      </c>
      <c r="AU3" s="1789"/>
      <c r="AV3" s="1789"/>
      <c r="AW3" s="1789"/>
      <c r="AX3" s="1789">
        <v>0.75</v>
      </c>
      <c r="AY3" s="1789"/>
      <c r="AZ3" s="1789"/>
      <c r="BA3" s="1789"/>
      <c r="BB3" s="1789">
        <v>0.79166666666666696</v>
      </c>
      <c r="BC3" s="1789"/>
      <c r="BD3" s="1789"/>
      <c r="BE3" s="1789"/>
      <c r="BF3" s="1789">
        <v>0.83333333333333337</v>
      </c>
      <c r="BG3" s="1789"/>
      <c r="BH3" s="1789"/>
      <c r="BI3" s="1789"/>
      <c r="BJ3" s="1790" t="s">
        <v>846</v>
      </c>
    </row>
    <row r="4" spans="1:63" ht="12.75" customHeight="1">
      <c r="A4" s="772" t="s">
        <v>847</v>
      </c>
      <c r="B4" s="1797" t="s">
        <v>1280</v>
      </c>
      <c r="C4" s="400" t="s">
        <v>848</v>
      </c>
      <c r="D4" s="560"/>
      <c r="E4" s="401"/>
      <c r="F4" s="1791"/>
      <c r="G4" s="1792"/>
      <c r="H4" s="1791"/>
      <c r="I4" s="1792"/>
      <c r="J4" s="1791"/>
      <c r="K4" s="1792"/>
      <c r="L4" s="1791"/>
      <c r="M4" s="1792"/>
      <c r="N4" s="1791"/>
      <c r="O4" s="1792"/>
      <c r="P4" s="1791"/>
      <c r="Q4" s="1792"/>
      <c r="R4" s="1791"/>
      <c r="S4" s="1792"/>
      <c r="T4" s="1791"/>
      <c r="U4" s="1792"/>
      <c r="V4" s="1791"/>
      <c r="W4" s="1792"/>
      <c r="X4" s="1791"/>
      <c r="Y4" s="1792"/>
      <c r="Z4" s="1791"/>
      <c r="AA4" s="1792"/>
      <c r="AB4" s="1791"/>
      <c r="AC4" s="1792"/>
      <c r="AD4" s="1791"/>
      <c r="AE4" s="1792"/>
      <c r="AF4" s="1791"/>
      <c r="AG4" s="1792"/>
      <c r="AH4" s="1791"/>
      <c r="AI4" s="1792"/>
      <c r="AJ4" s="1791"/>
      <c r="AK4" s="1792"/>
      <c r="AL4" s="1791"/>
      <c r="AM4" s="1792"/>
      <c r="AN4" s="1791"/>
      <c r="AO4" s="1792"/>
      <c r="AP4" s="1791"/>
      <c r="AQ4" s="1792"/>
      <c r="AR4" s="1791"/>
      <c r="AS4" s="1792"/>
      <c r="AT4" s="1791"/>
      <c r="AU4" s="1792"/>
      <c r="AV4" s="1791"/>
      <c r="AW4" s="1792"/>
      <c r="AX4" s="1791"/>
      <c r="AY4" s="1792"/>
      <c r="AZ4" s="1791"/>
      <c r="BA4" s="1792"/>
      <c r="BB4" s="1791"/>
      <c r="BC4" s="1792"/>
      <c r="BD4" s="1791"/>
      <c r="BE4" s="1792"/>
      <c r="BF4" s="1791"/>
      <c r="BG4" s="1792"/>
      <c r="BH4" s="1791"/>
      <c r="BI4" s="1792"/>
      <c r="BJ4" s="1776"/>
    </row>
    <row r="5" spans="1:63" ht="12.75" customHeight="1">
      <c r="A5" s="772"/>
      <c r="B5" s="1798"/>
      <c r="C5" s="402" t="s">
        <v>849</v>
      </c>
      <c r="D5" s="561"/>
      <c r="E5" s="403"/>
      <c r="F5" s="1391"/>
      <c r="G5" s="1392"/>
      <c r="H5" s="1391"/>
      <c r="I5" s="1392"/>
      <c r="J5" s="1391"/>
      <c r="K5" s="1392"/>
      <c r="L5" s="1391"/>
      <c r="M5" s="1392"/>
      <c r="N5" s="1391"/>
      <c r="O5" s="1392"/>
      <c r="P5" s="1391"/>
      <c r="Q5" s="1392"/>
      <c r="R5" s="1391"/>
      <c r="S5" s="1392"/>
      <c r="T5" s="1391"/>
      <c r="U5" s="1392"/>
      <c r="V5" s="1391"/>
      <c r="W5" s="1392"/>
      <c r="X5" s="1391"/>
      <c r="Y5" s="1392"/>
      <c r="Z5" s="1391"/>
      <c r="AA5" s="1392"/>
      <c r="AB5" s="1391"/>
      <c r="AC5" s="1392"/>
      <c r="AD5" s="1391"/>
      <c r="AE5" s="1392"/>
      <c r="AF5" s="1391"/>
      <c r="AG5" s="1392"/>
      <c r="AH5" s="1391"/>
      <c r="AI5" s="1392"/>
      <c r="AJ5" s="1391"/>
      <c r="AK5" s="1392"/>
      <c r="AL5" s="1391"/>
      <c r="AM5" s="1392"/>
      <c r="AN5" s="1391"/>
      <c r="AO5" s="1392"/>
      <c r="AP5" s="1391"/>
      <c r="AQ5" s="1392"/>
      <c r="AR5" s="1391"/>
      <c r="AS5" s="1392"/>
      <c r="AT5" s="1391"/>
      <c r="AU5" s="1392"/>
      <c r="AV5" s="1391"/>
      <c r="AW5" s="1392"/>
      <c r="AX5" s="1391"/>
      <c r="AY5" s="1392"/>
      <c r="AZ5" s="1391"/>
      <c r="BA5" s="1392"/>
      <c r="BB5" s="1391"/>
      <c r="BC5" s="1392"/>
      <c r="BD5" s="1391"/>
      <c r="BE5" s="1392"/>
      <c r="BF5" s="1391"/>
      <c r="BG5" s="1392"/>
      <c r="BH5" s="1391"/>
      <c r="BI5" s="1392"/>
      <c r="BJ5" s="1776"/>
    </row>
    <row r="6" spans="1:63" ht="12.75" customHeight="1">
      <c r="A6" s="772"/>
      <c r="B6" s="1798"/>
      <c r="C6" s="402" t="s">
        <v>850</v>
      </c>
      <c r="D6" s="561"/>
      <c r="E6" s="403"/>
      <c r="F6" s="1391"/>
      <c r="G6" s="1392"/>
      <c r="H6" s="1391"/>
      <c r="I6" s="1392"/>
      <c r="J6" s="1391"/>
      <c r="K6" s="1392"/>
      <c r="L6" s="1391"/>
      <c r="M6" s="1392"/>
      <c r="N6" s="1391"/>
      <c r="O6" s="1392"/>
      <c r="P6" s="1391"/>
      <c r="Q6" s="1392"/>
      <c r="R6" s="1391"/>
      <c r="S6" s="1392"/>
      <c r="T6" s="1391"/>
      <c r="U6" s="1392"/>
      <c r="V6" s="1391"/>
      <c r="W6" s="1392"/>
      <c r="X6" s="1391"/>
      <c r="Y6" s="1392"/>
      <c r="Z6" s="1391"/>
      <c r="AA6" s="1392"/>
      <c r="AB6" s="1391"/>
      <c r="AC6" s="1392"/>
      <c r="AD6" s="1391"/>
      <c r="AE6" s="1392"/>
      <c r="AF6" s="1391"/>
      <c r="AG6" s="1392"/>
      <c r="AH6" s="1391"/>
      <c r="AI6" s="1392"/>
      <c r="AJ6" s="1391"/>
      <c r="AK6" s="1392"/>
      <c r="AL6" s="1391"/>
      <c r="AM6" s="1392"/>
      <c r="AN6" s="1391"/>
      <c r="AO6" s="1392"/>
      <c r="AP6" s="1391"/>
      <c r="AQ6" s="1392"/>
      <c r="AR6" s="1391"/>
      <c r="AS6" s="1392"/>
      <c r="AT6" s="1391"/>
      <c r="AU6" s="1392"/>
      <c r="AV6" s="1391"/>
      <c r="AW6" s="1392"/>
      <c r="AX6" s="1391"/>
      <c r="AY6" s="1392"/>
      <c r="AZ6" s="1391"/>
      <c r="BA6" s="1392"/>
      <c r="BB6" s="1391"/>
      <c r="BC6" s="1392"/>
      <c r="BD6" s="1391"/>
      <c r="BE6" s="1392"/>
      <c r="BF6" s="1391"/>
      <c r="BG6" s="1392"/>
      <c r="BH6" s="1391"/>
      <c r="BI6" s="1392"/>
      <c r="BJ6" s="1776"/>
    </row>
    <row r="7" spans="1:63" ht="12.75" customHeight="1">
      <c r="A7" s="772"/>
      <c r="B7" s="1798"/>
      <c r="C7" s="402" t="s">
        <v>851</v>
      </c>
      <c r="D7" s="561"/>
      <c r="E7" s="403"/>
      <c r="F7" s="1391"/>
      <c r="G7" s="1392"/>
      <c r="H7" s="1391"/>
      <c r="I7" s="1392"/>
      <c r="J7" s="1391"/>
      <c r="K7" s="1392"/>
      <c r="L7" s="1391"/>
      <c r="M7" s="1392"/>
      <c r="N7" s="1391"/>
      <c r="O7" s="1392"/>
      <c r="P7" s="1391"/>
      <c r="Q7" s="1392"/>
      <c r="R7" s="1391"/>
      <c r="S7" s="1392"/>
      <c r="T7" s="1391"/>
      <c r="U7" s="1392"/>
      <c r="V7" s="1391"/>
      <c r="W7" s="1392"/>
      <c r="X7" s="1391"/>
      <c r="Y7" s="1392"/>
      <c r="Z7" s="1391"/>
      <c r="AA7" s="1392"/>
      <c r="AB7" s="1391"/>
      <c r="AC7" s="1392"/>
      <c r="AD7" s="1391"/>
      <c r="AE7" s="1392"/>
      <c r="AF7" s="1391"/>
      <c r="AG7" s="1392"/>
      <c r="AH7" s="1391"/>
      <c r="AI7" s="1392"/>
      <c r="AJ7" s="1391"/>
      <c r="AK7" s="1392"/>
      <c r="AL7" s="1391"/>
      <c r="AM7" s="1392"/>
      <c r="AN7" s="1391"/>
      <c r="AO7" s="1392"/>
      <c r="AP7" s="1391"/>
      <c r="AQ7" s="1392"/>
      <c r="AR7" s="1391"/>
      <c r="AS7" s="1392"/>
      <c r="AT7" s="1391"/>
      <c r="AU7" s="1392"/>
      <c r="AV7" s="1391"/>
      <c r="AW7" s="1392"/>
      <c r="AX7" s="1391"/>
      <c r="AY7" s="1392"/>
      <c r="AZ7" s="1391"/>
      <c r="BA7" s="1392"/>
      <c r="BB7" s="1391"/>
      <c r="BC7" s="1392"/>
      <c r="BD7" s="1391"/>
      <c r="BE7" s="1392"/>
      <c r="BF7" s="1391"/>
      <c r="BG7" s="1392"/>
      <c r="BH7" s="1391"/>
      <c r="BI7" s="1392"/>
      <c r="BJ7" s="1776"/>
    </row>
    <row r="8" spans="1:63" ht="12.75" customHeight="1">
      <c r="A8" s="772"/>
      <c r="B8" s="1798"/>
      <c r="C8" s="402" t="s">
        <v>852</v>
      </c>
      <c r="D8" s="561"/>
      <c r="E8" s="403"/>
      <c r="F8" s="1391"/>
      <c r="G8" s="1392"/>
      <c r="H8" s="1391"/>
      <c r="I8" s="1392"/>
      <c r="J8" s="1391"/>
      <c r="K8" s="1392"/>
      <c r="L8" s="1391"/>
      <c r="M8" s="1392"/>
      <c r="N8" s="1391"/>
      <c r="O8" s="1392"/>
      <c r="P8" s="1391"/>
      <c r="Q8" s="1392"/>
      <c r="R8" s="1391"/>
      <c r="S8" s="1392"/>
      <c r="T8" s="1391"/>
      <c r="U8" s="1392"/>
      <c r="V8" s="1391"/>
      <c r="W8" s="1392"/>
      <c r="X8" s="1391"/>
      <c r="Y8" s="1392"/>
      <c r="Z8" s="1391"/>
      <c r="AA8" s="1392"/>
      <c r="AB8" s="1391"/>
      <c r="AC8" s="1392"/>
      <c r="AD8" s="1391"/>
      <c r="AE8" s="1392"/>
      <c r="AF8" s="1391"/>
      <c r="AG8" s="1392"/>
      <c r="AH8" s="1391"/>
      <c r="AI8" s="1392"/>
      <c r="AJ8" s="1391"/>
      <c r="AK8" s="1392"/>
      <c r="AL8" s="1391"/>
      <c r="AM8" s="1392"/>
      <c r="AN8" s="1391"/>
      <c r="AO8" s="1392"/>
      <c r="AP8" s="1391"/>
      <c r="AQ8" s="1392"/>
      <c r="AR8" s="1391"/>
      <c r="AS8" s="1392"/>
      <c r="AT8" s="1391"/>
      <c r="AU8" s="1392"/>
      <c r="AV8" s="1391"/>
      <c r="AW8" s="1392"/>
      <c r="AX8" s="1391"/>
      <c r="AY8" s="1392"/>
      <c r="AZ8" s="1391"/>
      <c r="BA8" s="1392"/>
      <c r="BB8" s="1391"/>
      <c r="BC8" s="1392"/>
      <c r="BD8" s="1391"/>
      <c r="BE8" s="1392"/>
      <c r="BF8" s="1391"/>
      <c r="BG8" s="1392"/>
      <c r="BH8" s="1391"/>
      <c r="BI8" s="1392"/>
      <c r="BJ8" s="1776"/>
    </row>
    <row r="9" spans="1:63" ht="12.75" customHeight="1">
      <c r="A9" s="772"/>
      <c r="B9" s="1799"/>
      <c r="C9" s="404" t="s">
        <v>853</v>
      </c>
      <c r="D9" s="562"/>
      <c r="E9" s="405"/>
      <c r="F9" s="1787"/>
      <c r="G9" s="1788"/>
      <c r="H9" s="1787"/>
      <c r="I9" s="1788"/>
      <c r="J9" s="1787"/>
      <c r="K9" s="1788"/>
      <c r="L9" s="1787"/>
      <c r="M9" s="1788"/>
      <c r="N9" s="1787"/>
      <c r="O9" s="1788"/>
      <c r="P9" s="1787"/>
      <c r="Q9" s="1788"/>
      <c r="R9" s="1787"/>
      <c r="S9" s="1788"/>
      <c r="T9" s="1787"/>
      <c r="U9" s="1788"/>
      <c r="V9" s="1787"/>
      <c r="W9" s="1788"/>
      <c r="X9" s="1787"/>
      <c r="Y9" s="1788"/>
      <c r="Z9" s="1787"/>
      <c r="AA9" s="1788"/>
      <c r="AB9" s="1787"/>
      <c r="AC9" s="1788"/>
      <c r="AD9" s="1787"/>
      <c r="AE9" s="1788"/>
      <c r="AF9" s="1787"/>
      <c r="AG9" s="1788"/>
      <c r="AH9" s="1787"/>
      <c r="AI9" s="1788"/>
      <c r="AJ9" s="1787"/>
      <c r="AK9" s="1788"/>
      <c r="AL9" s="1787"/>
      <c r="AM9" s="1788"/>
      <c r="AN9" s="1787"/>
      <c r="AO9" s="1788"/>
      <c r="AP9" s="1787"/>
      <c r="AQ9" s="1788"/>
      <c r="AR9" s="1787"/>
      <c r="AS9" s="1788"/>
      <c r="AT9" s="1787"/>
      <c r="AU9" s="1788"/>
      <c r="AV9" s="1787"/>
      <c r="AW9" s="1788"/>
      <c r="AX9" s="1787"/>
      <c r="AY9" s="1788"/>
      <c r="AZ9" s="1787"/>
      <c r="BA9" s="1788"/>
      <c r="BB9" s="1787"/>
      <c r="BC9" s="1788"/>
      <c r="BD9" s="1787"/>
      <c r="BE9" s="1788"/>
      <c r="BF9" s="1787"/>
      <c r="BG9" s="1788"/>
      <c r="BH9" s="1787"/>
      <c r="BI9" s="1788"/>
      <c r="BJ9" s="1776"/>
    </row>
    <row r="10" spans="1:63" ht="14.1" customHeight="1">
      <c r="A10" s="772"/>
      <c r="B10" s="1333" t="s">
        <v>18</v>
      </c>
      <c r="C10" s="1334"/>
      <c r="D10" s="1334"/>
      <c r="E10" s="1335"/>
      <c r="F10" s="1819">
        <f>SUM(F4:F9)</f>
        <v>0</v>
      </c>
      <c r="G10" s="1820"/>
      <c r="H10" s="1819">
        <f>SUM(H4:H9)</f>
        <v>0</v>
      </c>
      <c r="I10" s="1820"/>
      <c r="J10" s="1819">
        <f>SUM(J4:J9)</f>
        <v>0</v>
      </c>
      <c r="K10" s="1821"/>
      <c r="L10" s="1820">
        <f>SUM(L4:L9)</f>
        <v>0</v>
      </c>
      <c r="M10" s="1821"/>
      <c r="N10" s="1820">
        <f>SUM(N4:N9)</f>
        <v>0</v>
      </c>
      <c r="O10" s="1820"/>
      <c r="P10" s="1819">
        <f>SUM(P4:P9)</f>
        <v>0</v>
      </c>
      <c r="Q10" s="1820"/>
      <c r="R10" s="1819">
        <f>SUM(R4:R9)</f>
        <v>0</v>
      </c>
      <c r="S10" s="1821"/>
      <c r="T10" s="1820">
        <f>SUM(T4:T9)</f>
        <v>0</v>
      </c>
      <c r="U10" s="1821"/>
      <c r="V10" s="1820">
        <f>SUM(V4:V9)</f>
        <v>0</v>
      </c>
      <c r="W10" s="1820"/>
      <c r="X10" s="1819">
        <f>SUM(X4:X9)</f>
        <v>0</v>
      </c>
      <c r="Y10" s="1820"/>
      <c r="Z10" s="1819">
        <f>SUM(Z4:Z9)</f>
        <v>0</v>
      </c>
      <c r="AA10" s="1821"/>
      <c r="AB10" s="1820">
        <f>SUM(AB4:AB9)</f>
        <v>0</v>
      </c>
      <c r="AC10" s="1821"/>
      <c r="AD10" s="1820">
        <f>SUM(AD4:AD9)</f>
        <v>0</v>
      </c>
      <c r="AE10" s="1820"/>
      <c r="AF10" s="1819">
        <f>SUM(AF4:AF9)</f>
        <v>0</v>
      </c>
      <c r="AG10" s="1821"/>
      <c r="AH10" s="1819">
        <f>SUM(AH4:AH9)</f>
        <v>0</v>
      </c>
      <c r="AI10" s="1821"/>
      <c r="AJ10" s="1820">
        <f>SUM(AJ4:AJ9)</f>
        <v>0</v>
      </c>
      <c r="AK10" s="1821"/>
      <c r="AL10" s="1819">
        <f>SUM(AL4:AL9)</f>
        <v>0</v>
      </c>
      <c r="AM10" s="1820"/>
      <c r="AN10" s="1819">
        <f>SUM(AN4:AN9)</f>
        <v>0</v>
      </c>
      <c r="AO10" s="1821"/>
      <c r="AP10" s="1819">
        <f>SUM(AP4:AP9)</f>
        <v>0</v>
      </c>
      <c r="AQ10" s="1821"/>
      <c r="AR10" s="1820">
        <f>SUM(AR4:AR9)</f>
        <v>0</v>
      </c>
      <c r="AS10" s="1821"/>
      <c r="AT10" s="1819">
        <f>SUM(AT4:AT9)</f>
        <v>0</v>
      </c>
      <c r="AU10" s="1820"/>
      <c r="AV10" s="1819">
        <f>SUM(AV4:AV9)</f>
        <v>0</v>
      </c>
      <c r="AW10" s="1821"/>
      <c r="AX10" s="1819">
        <f>SUM(AX4:AX9)</f>
        <v>0</v>
      </c>
      <c r="AY10" s="1821"/>
      <c r="AZ10" s="1820">
        <f>SUM(AZ4:AZ9)</f>
        <v>0</v>
      </c>
      <c r="BA10" s="1821"/>
      <c r="BB10" s="1819">
        <f>SUM(BB4:BB9)</f>
        <v>0</v>
      </c>
      <c r="BC10" s="1820"/>
      <c r="BD10" s="1819">
        <f>SUM(BD4:BD9)</f>
        <v>0</v>
      </c>
      <c r="BE10" s="1821"/>
      <c r="BF10" s="1819">
        <f>SUM(BF4:BF9)</f>
        <v>0</v>
      </c>
      <c r="BG10" s="1821"/>
      <c r="BH10" s="1820">
        <f>SUM(BH4:BH9)</f>
        <v>0</v>
      </c>
      <c r="BI10" s="1821"/>
      <c r="BJ10" s="1776"/>
    </row>
    <row r="11" spans="1:63" ht="12.75" customHeight="1">
      <c r="A11" s="1435" t="s">
        <v>854</v>
      </c>
      <c r="B11" s="1436"/>
      <c r="C11" s="1436"/>
      <c r="D11" s="1437"/>
      <c r="E11" s="406" t="s">
        <v>886</v>
      </c>
      <c r="F11" s="1817">
        <f>IF(AND(F10&gt;0,ROUND((TRUNC(F4/3,1)+TRUNC((F5+F6)/6,1)+TRUNC(F7/20,1)+TRUNC((F8+F9)/30,1)),0)&lt;2),2,ROUND((TRUNC(F4/3,1)+TRUNC((F5+F6)/6,1)+TRUNC(F7/20,1)+TRUNC((F8+F9)/30,1)),0))</f>
        <v>0</v>
      </c>
      <c r="G11" s="1818"/>
      <c r="H11" s="1817">
        <f>IF(AND(H$10&gt;0,ROUND((TRUNC(H$4/3,1)+TRUNC((H$5+H$6)/6,1)+TRUNC(H$7/20,1)+TRUNC((H$8+H$9)/30,1)),0)&lt;2),2,ROUND((TRUNC(H$4/3,1)+TRUNC((H$5+H$6)/6,1)+TRUNC(H$7/20,1)+TRUNC((H$8+H$9)/30,1)),0))</f>
        <v>0</v>
      </c>
      <c r="I11" s="1818"/>
      <c r="J11" s="1817">
        <f t="shared" ref="J11" si="0">IF(AND(J$10&gt;0,ROUND((TRUNC(J$4/3,1)+TRUNC((J$5+J$6)/6,1)+TRUNC(J$7/20,1)+TRUNC((J$8+J$9)/30,1)),0)&lt;2),2,ROUND((TRUNC(J$4/3,1)+TRUNC((J$5+J$6)/6,1)+TRUNC(J$7/20,1)+TRUNC((J$8+J$9)/30,1)),0))</f>
        <v>0</v>
      </c>
      <c r="K11" s="1818"/>
      <c r="L11" s="1817">
        <f t="shared" ref="L11" si="1">IF(AND(L$10&gt;0,ROUND((TRUNC(L$4/3,1)+TRUNC((L$5+L$6)/6,1)+TRUNC(L$7/20,1)+TRUNC((L$8+L$9)/30,1)),0)&lt;2),2,ROUND((TRUNC(L$4/3,1)+TRUNC((L$5+L$6)/6,1)+TRUNC(L$7/20,1)+TRUNC((L$8+L$9)/30,1)),0))</f>
        <v>0</v>
      </c>
      <c r="M11" s="1818"/>
      <c r="N11" s="1817">
        <f t="shared" ref="N11" si="2">IF(AND(N$10&gt;0,ROUND((TRUNC(N$4/3,1)+TRUNC((N$5+N$6)/6,1)+TRUNC(N$7/20,1)+TRUNC((N$8+N$9)/30,1)),0)&lt;2),2,ROUND((TRUNC(N$4/3,1)+TRUNC((N$5+N$6)/6,1)+TRUNC(N$7/20,1)+TRUNC((N$8+N$9)/30,1)),0))</f>
        <v>0</v>
      </c>
      <c r="O11" s="1818"/>
      <c r="P11" s="1817">
        <f t="shared" ref="P11" si="3">IF(AND(P$10&gt;0,ROUND((TRUNC(P$4/3,1)+TRUNC((P$5+P$6)/6,1)+TRUNC(P$7/20,1)+TRUNC((P$8+P$9)/30,1)),0)&lt;2),2,ROUND((TRUNC(P$4/3,1)+TRUNC((P$5+P$6)/6,1)+TRUNC(P$7/20,1)+TRUNC((P$8+P$9)/30,1)),0))</f>
        <v>0</v>
      </c>
      <c r="Q11" s="1818"/>
      <c r="R11" s="1817">
        <f t="shared" ref="R11" si="4">IF(AND(R$10&gt;0,ROUND((TRUNC(R$4/3,1)+TRUNC((R$5+R$6)/6,1)+TRUNC(R$7/20,1)+TRUNC((R$8+R$9)/30,1)),0)&lt;2),2,ROUND((TRUNC(R$4/3,1)+TRUNC((R$5+R$6)/6,1)+TRUNC(R$7/20,1)+TRUNC((R$8+R$9)/30,1)),0))</f>
        <v>0</v>
      </c>
      <c r="S11" s="1818"/>
      <c r="T11" s="1817">
        <f t="shared" ref="T11" si="5">IF(AND(T$10&gt;0,ROUND((TRUNC(T$4/3,1)+TRUNC((T$5+T$6)/6,1)+TRUNC(T$7/20,1)+TRUNC((T$8+T$9)/30,1)),0)&lt;2),2,ROUND((TRUNC(T$4/3,1)+TRUNC((T$5+T$6)/6,1)+TRUNC(T$7/20,1)+TRUNC((T$8+T$9)/30,1)),0))</f>
        <v>0</v>
      </c>
      <c r="U11" s="1818"/>
      <c r="V11" s="1817">
        <f t="shared" ref="V11" si="6">IF(AND(V$10&gt;0,ROUND((TRUNC(V$4/3,1)+TRUNC((V$5+V$6)/6,1)+TRUNC(V$7/20,1)+TRUNC((V$8+V$9)/30,1)),0)&lt;2),2,ROUND((TRUNC(V$4/3,1)+TRUNC((V$5+V$6)/6,1)+TRUNC(V$7/20,1)+TRUNC((V$8+V$9)/30,1)),0))</f>
        <v>0</v>
      </c>
      <c r="W11" s="1818"/>
      <c r="X11" s="1817">
        <f t="shared" ref="X11" si="7">IF(AND(X$10&gt;0,ROUND((TRUNC(X$4/3,1)+TRUNC((X$5+X$6)/6,1)+TRUNC(X$7/20,1)+TRUNC((X$8+X$9)/30,1)),0)&lt;2),2,ROUND((TRUNC(X$4/3,1)+TRUNC((X$5+X$6)/6,1)+TRUNC(X$7/20,1)+TRUNC((X$8+X$9)/30,1)),0))</f>
        <v>0</v>
      </c>
      <c r="Y11" s="1818"/>
      <c r="Z11" s="1817">
        <f t="shared" ref="Z11" si="8">IF(AND(Z$10&gt;0,ROUND((TRUNC(Z$4/3,1)+TRUNC((Z$5+Z$6)/6,1)+TRUNC(Z$7/20,1)+TRUNC((Z$8+Z$9)/30,1)),0)&lt;2),2,ROUND((TRUNC(Z$4/3,1)+TRUNC((Z$5+Z$6)/6,1)+TRUNC(Z$7/20,1)+TRUNC((Z$8+Z$9)/30,1)),0))</f>
        <v>0</v>
      </c>
      <c r="AA11" s="1818"/>
      <c r="AB11" s="1817">
        <f t="shared" ref="AB11" si="9">IF(AND(AB$10&gt;0,ROUND((TRUNC(AB$4/3,1)+TRUNC((AB$5+AB$6)/6,1)+TRUNC(AB$7/20,1)+TRUNC((AB$8+AB$9)/30,1)),0)&lt;2),2,ROUND((TRUNC(AB$4/3,1)+TRUNC((AB$5+AB$6)/6,1)+TRUNC(AB$7/20,1)+TRUNC((AB$8+AB$9)/30,1)),0))</f>
        <v>0</v>
      </c>
      <c r="AC11" s="1818"/>
      <c r="AD11" s="1817">
        <f t="shared" ref="AD11" si="10">IF(AND(AD$10&gt;0,ROUND((TRUNC(AD$4/3,1)+TRUNC((AD$5+AD$6)/6,1)+TRUNC(AD$7/20,1)+TRUNC((AD$8+AD$9)/30,1)),0)&lt;2),2,ROUND((TRUNC(AD$4/3,1)+TRUNC((AD$5+AD$6)/6,1)+TRUNC(AD$7/20,1)+TRUNC((AD$8+AD$9)/30,1)),0))</f>
        <v>0</v>
      </c>
      <c r="AE11" s="1818"/>
      <c r="AF11" s="1817">
        <f t="shared" ref="AF11" si="11">IF(AND(AF$10&gt;0,ROUND((TRUNC(AF$4/3,1)+TRUNC((AF$5+AF$6)/6,1)+TRUNC(AF$7/20,1)+TRUNC((AF$8+AF$9)/30,1)),0)&lt;2),2,ROUND((TRUNC(AF$4/3,1)+TRUNC((AF$5+AF$6)/6,1)+TRUNC(AF$7/20,1)+TRUNC((AF$8+AF$9)/30,1)),0))</f>
        <v>0</v>
      </c>
      <c r="AG11" s="1818"/>
      <c r="AH11" s="1817">
        <f t="shared" ref="AH11" si="12">IF(AND(AH$10&gt;0,ROUND((TRUNC(AH$4/3,1)+TRUNC((AH$5+AH$6)/6,1)+TRUNC(AH$7/20,1)+TRUNC((AH$8+AH$9)/30,1)),0)&lt;2),2,ROUND((TRUNC(AH$4/3,1)+TRUNC((AH$5+AH$6)/6,1)+TRUNC(AH$7/20,1)+TRUNC((AH$8+AH$9)/30,1)),0))</f>
        <v>0</v>
      </c>
      <c r="AI11" s="1818"/>
      <c r="AJ11" s="1817">
        <f t="shared" ref="AJ11" si="13">IF(AND(AJ$10&gt;0,ROUND((TRUNC(AJ$4/3,1)+TRUNC((AJ$5+AJ$6)/6,1)+TRUNC(AJ$7/20,1)+TRUNC((AJ$8+AJ$9)/30,1)),0)&lt;2),2,ROUND((TRUNC(AJ$4/3,1)+TRUNC((AJ$5+AJ$6)/6,1)+TRUNC(AJ$7/20,1)+TRUNC((AJ$8+AJ$9)/30,1)),0))</f>
        <v>0</v>
      </c>
      <c r="AK11" s="1818"/>
      <c r="AL11" s="1817">
        <f t="shared" ref="AL11" si="14">IF(AND(AL$10&gt;0,ROUND((TRUNC(AL$4/3,1)+TRUNC((AL$5+AL$6)/6,1)+TRUNC(AL$7/20,1)+TRUNC((AL$8+AL$9)/30,1)),0)&lt;2),2,ROUND((TRUNC(AL$4/3,1)+TRUNC((AL$5+AL$6)/6,1)+TRUNC(AL$7/20,1)+TRUNC((AL$8+AL$9)/30,1)),0))</f>
        <v>0</v>
      </c>
      <c r="AM11" s="1818"/>
      <c r="AN11" s="1817">
        <f t="shared" ref="AN11" si="15">IF(AND(AN$10&gt;0,ROUND((TRUNC(AN$4/3,1)+TRUNC((AN$5+AN$6)/6,1)+TRUNC(AN$7/20,1)+TRUNC((AN$8+AN$9)/30,1)),0)&lt;2),2,ROUND((TRUNC(AN$4/3,1)+TRUNC((AN$5+AN$6)/6,1)+TRUNC(AN$7/20,1)+TRUNC((AN$8+AN$9)/30,1)),0))</f>
        <v>0</v>
      </c>
      <c r="AO11" s="1818"/>
      <c r="AP11" s="1817">
        <f t="shared" ref="AP11" si="16">IF(AND(AP$10&gt;0,ROUND((TRUNC(AP$4/3,1)+TRUNC((AP$5+AP$6)/6,1)+TRUNC(AP$7/20,1)+TRUNC((AP$8+AP$9)/30,1)),0)&lt;2),2,ROUND((TRUNC(AP$4/3,1)+TRUNC((AP$5+AP$6)/6,1)+TRUNC(AP$7/20,1)+TRUNC((AP$8+AP$9)/30,1)),0))</f>
        <v>0</v>
      </c>
      <c r="AQ11" s="1818"/>
      <c r="AR11" s="1817">
        <f t="shared" ref="AR11" si="17">IF(AND(AR$10&gt;0,ROUND((TRUNC(AR$4/3,1)+TRUNC((AR$5+AR$6)/6,1)+TRUNC(AR$7/20,1)+TRUNC((AR$8+AR$9)/30,1)),0)&lt;2),2,ROUND((TRUNC(AR$4/3,1)+TRUNC((AR$5+AR$6)/6,1)+TRUNC(AR$7/20,1)+TRUNC((AR$8+AR$9)/30,1)),0))</f>
        <v>0</v>
      </c>
      <c r="AS11" s="1818"/>
      <c r="AT11" s="1817">
        <f t="shared" ref="AT11" si="18">IF(AND(AT$10&gt;0,ROUND((TRUNC(AT$4/3,1)+TRUNC((AT$5+AT$6)/6,1)+TRUNC(AT$7/20,1)+TRUNC((AT$8+AT$9)/30,1)),0)&lt;2),2,ROUND((TRUNC(AT$4/3,1)+TRUNC((AT$5+AT$6)/6,1)+TRUNC(AT$7/20,1)+TRUNC((AT$8+AT$9)/30,1)),0))</f>
        <v>0</v>
      </c>
      <c r="AU11" s="1818"/>
      <c r="AV11" s="1817">
        <f t="shared" ref="AV11" si="19">IF(AND(AV$10&gt;0,ROUND((TRUNC(AV$4/3,1)+TRUNC((AV$5+AV$6)/6,1)+TRUNC(AV$7/20,1)+TRUNC((AV$8+AV$9)/30,1)),0)&lt;2),2,ROUND((TRUNC(AV$4/3,1)+TRUNC((AV$5+AV$6)/6,1)+TRUNC(AV$7/20,1)+TRUNC((AV$8+AV$9)/30,1)),0))</f>
        <v>0</v>
      </c>
      <c r="AW11" s="1818"/>
      <c r="AX11" s="1817">
        <f t="shared" ref="AX11" si="20">IF(AND(AX$10&gt;0,ROUND((TRUNC(AX$4/3,1)+TRUNC((AX$5+AX$6)/6,1)+TRUNC(AX$7/20,1)+TRUNC((AX$8+AX$9)/30,1)),0)&lt;2),2,ROUND((TRUNC(AX$4/3,1)+TRUNC((AX$5+AX$6)/6,1)+TRUNC(AX$7/20,1)+TRUNC((AX$8+AX$9)/30,1)),0))</f>
        <v>0</v>
      </c>
      <c r="AY11" s="1818"/>
      <c r="AZ11" s="1817">
        <f t="shared" ref="AZ11" si="21">IF(AND(AZ$10&gt;0,ROUND((TRUNC(AZ$4/3,1)+TRUNC((AZ$5+AZ$6)/6,1)+TRUNC(AZ$7/20,1)+TRUNC((AZ$8+AZ$9)/30,1)),0)&lt;2),2,ROUND((TRUNC(AZ$4/3,1)+TRUNC((AZ$5+AZ$6)/6,1)+TRUNC(AZ$7/20,1)+TRUNC((AZ$8+AZ$9)/30,1)),0))</f>
        <v>0</v>
      </c>
      <c r="BA11" s="1818"/>
      <c r="BB11" s="1817">
        <f t="shared" ref="BB11" si="22">IF(AND(BB$10&gt;0,ROUND((TRUNC(BB$4/3,1)+TRUNC((BB$5+BB$6)/6,1)+TRUNC(BB$7/20,1)+TRUNC((BB$8+BB$9)/30,1)),0)&lt;2),2,ROUND((TRUNC(BB$4/3,1)+TRUNC((BB$5+BB$6)/6,1)+TRUNC(BB$7/20,1)+TRUNC((BB$8+BB$9)/30,1)),0))</f>
        <v>0</v>
      </c>
      <c r="BC11" s="1818"/>
      <c r="BD11" s="1817">
        <f t="shared" ref="BD11" si="23">IF(AND(BD$10&gt;0,ROUND((TRUNC(BD$4/3,1)+TRUNC((BD$5+BD$6)/6,1)+TRUNC(BD$7/20,1)+TRUNC((BD$8+BD$9)/30,1)),0)&lt;2),2,ROUND((TRUNC(BD$4/3,1)+TRUNC((BD$5+BD$6)/6,1)+TRUNC(BD$7/20,1)+TRUNC((BD$8+BD$9)/30,1)),0))</f>
        <v>0</v>
      </c>
      <c r="BE11" s="1818"/>
      <c r="BF11" s="1817">
        <f t="shared" ref="BF11" si="24">IF(AND(BF$10&gt;0,ROUND((TRUNC(BF$4/3,1)+TRUNC((BF$5+BF$6)/6,1)+TRUNC(BF$7/20,1)+TRUNC((BF$8+BF$9)/30,1)),0)&lt;2),2,ROUND((TRUNC(BF$4/3,1)+TRUNC((BF$5+BF$6)/6,1)+TRUNC(BF$7/20,1)+TRUNC((BF$8+BF$9)/30,1)),0))</f>
        <v>0</v>
      </c>
      <c r="BG11" s="1818"/>
      <c r="BH11" s="1817">
        <f t="shared" ref="BH11" si="25">IF(AND(BH$10&gt;0,ROUND((TRUNC(BH$4/3,1)+TRUNC((BH$5+BH$6)/6,1)+TRUNC(BH$7/20,1)+TRUNC((BH$8+BH$9)/30,1)),0)&lt;2),2,ROUND((TRUNC(BH$4/3,1)+TRUNC((BH$5+BH$6)/6,1)+TRUNC(BH$7/20,1)+TRUNC((BH$8+BH$9)/30,1)),0))</f>
        <v>0</v>
      </c>
      <c r="BI11" s="1818"/>
      <c r="BJ11" s="1777"/>
    </row>
    <row r="12" spans="1:63" ht="12.75" customHeight="1">
      <c r="A12" s="1453"/>
      <c r="B12" s="1454"/>
      <c r="C12" s="1454"/>
      <c r="D12" s="1455"/>
      <c r="E12" s="407" t="s">
        <v>887</v>
      </c>
      <c r="F12" s="1815">
        <f>IF(AND(F$10&gt;0,ROUND((TRUNC(F$4/3,1)+TRUNC((F$5+F$6)/6,1)+TRUNC(F$7/15,1)+TRUNC((F$8+F$9)/25,1)),0)&lt;2),2,ROUND((TRUNC(F$4/3,1)+TRUNC((F$5+F$6)/6,1)+TRUNC(F$7/15,1)+TRUNC((F$8+F$9)/25,1)),0))</f>
        <v>0</v>
      </c>
      <c r="G12" s="1816"/>
      <c r="H12" s="1815">
        <f>IF(AND(H$10&gt;0,ROUND((TRUNC(H$4/3,1)+TRUNC((H$5+H$6)/6,1)+TRUNC(H$7/15,1)+TRUNC((H$8+H$9)/25,1)),0)&lt;2),2,ROUND((TRUNC(H$4/3,1)+TRUNC((H$5+H$6)/6,1)+TRUNC(H$7/15,1)+TRUNC((H$8+H$9)/25,1)),0))</f>
        <v>0</v>
      </c>
      <c r="I12" s="1816"/>
      <c r="J12" s="1815">
        <f t="shared" ref="J12" si="26">IF(AND(J$10&gt;0,ROUND((TRUNC(J$4/3,1)+TRUNC((J$5+J$6)/6,1)+TRUNC(J$7/15,1)+TRUNC((J$8+J$9)/25,1)),0)&lt;2),2,ROUND((TRUNC(J$4/3,1)+TRUNC((J$5+J$6)/6,1)+TRUNC(J$7/15,1)+TRUNC((J$8+J$9)/25,1)),0))</f>
        <v>0</v>
      </c>
      <c r="K12" s="1816"/>
      <c r="L12" s="1815">
        <f t="shared" ref="L12" si="27">IF(AND(L$10&gt;0,ROUND((TRUNC(L$4/3,1)+TRUNC((L$5+L$6)/6,1)+TRUNC(L$7/15,1)+TRUNC((L$8+L$9)/25,1)),0)&lt;2),2,ROUND((TRUNC(L$4/3,1)+TRUNC((L$5+L$6)/6,1)+TRUNC(L$7/15,1)+TRUNC((L$8+L$9)/25,1)),0))</f>
        <v>0</v>
      </c>
      <c r="M12" s="1816"/>
      <c r="N12" s="1815">
        <f t="shared" ref="N12" si="28">IF(AND(N$10&gt;0,ROUND((TRUNC(N$4/3,1)+TRUNC((N$5+N$6)/6,1)+TRUNC(N$7/15,1)+TRUNC((N$8+N$9)/25,1)),0)&lt;2),2,ROUND((TRUNC(N$4/3,1)+TRUNC((N$5+N$6)/6,1)+TRUNC(N$7/15,1)+TRUNC((N$8+N$9)/25,1)),0))</f>
        <v>0</v>
      </c>
      <c r="O12" s="1816"/>
      <c r="P12" s="1815">
        <f t="shared" ref="P12" si="29">IF(AND(P$10&gt;0,ROUND((TRUNC(P$4/3,1)+TRUNC((P$5+P$6)/6,1)+TRUNC(P$7/15,1)+TRUNC((P$8+P$9)/25,1)),0)&lt;2),2,ROUND((TRUNC(P$4/3,1)+TRUNC((P$5+P$6)/6,1)+TRUNC(P$7/15,1)+TRUNC((P$8+P$9)/25,1)),0))</f>
        <v>0</v>
      </c>
      <c r="Q12" s="1816"/>
      <c r="R12" s="1815">
        <f>IF(AND(R$10&gt;0,ROUND((TRUNC(R$4/3,1)+TRUNC((R$5+R$6)/6,1)+TRUNC(R$7/15,1)+TRUNC((R$8+R$9)/25,1)),0)&lt;2),2,ROUND((TRUNC(R$4/3,1)+TRUNC((R$5+R$6)/6,1)+TRUNC(R$7/15,1)+TRUNC((R$8+R$9)/25,1)),0))</f>
        <v>0</v>
      </c>
      <c r="S12" s="1816"/>
      <c r="T12" s="1815">
        <f t="shared" ref="T12" si="30">IF(AND(T$10&gt;0,ROUND((TRUNC(T$4/3,1)+TRUNC((T$5+T$6)/6,1)+TRUNC(T$7/15,1)+TRUNC((T$8+T$9)/25,1)),0)&lt;2),2,ROUND((TRUNC(T$4/3,1)+TRUNC((T$5+T$6)/6,1)+TRUNC(T$7/15,1)+TRUNC((T$8+T$9)/25,1)),0))</f>
        <v>0</v>
      </c>
      <c r="U12" s="1816"/>
      <c r="V12" s="1815">
        <f t="shared" ref="V12" si="31">IF(AND(V$10&gt;0,ROUND((TRUNC(V$4/3,1)+TRUNC((V$5+V$6)/6,1)+TRUNC(V$7/15,1)+TRUNC((V$8+V$9)/25,1)),0)&lt;2),2,ROUND((TRUNC(V$4/3,1)+TRUNC((V$5+V$6)/6,1)+TRUNC(V$7/15,1)+TRUNC((V$8+V$9)/25,1)),0))</f>
        <v>0</v>
      </c>
      <c r="W12" s="1816"/>
      <c r="X12" s="1815">
        <f t="shared" ref="X12" si="32">IF(AND(X$10&gt;0,ROUND((TRUNC(X$4/3,1)+TRUNC((X$5+X$6)/6,1)+TRUNC(X$7/15,1)+TRUNC((X$8+X$9)/25,1)),0)&lt;2),2,ROUND((TRUNC(X$4/3,1)+TRUNC((X$5+X$6)/6,1)+TRUNC(X$7/15,1)+TRUNC((X$8+X$9)/25,1)),0))</f>
        <v>0</v>
      </c>
      <c r="Y12" s="1816"/>
      <c r="Z12" s="1815">
        <f t="shared" ref="Z12:BH12" si="33">IF(AND(Z$10&gt;0,ROUND((TRUNC(Z$4/3,1)+TRUNC((Z$5+Z$6)/6,1)+TRUNC(Z$7/15,1)+TRUNC((Z$8+Z$9)/25,1)),0)&lt;2),2,ROUND((TRUNC(Z$4/3,1)+TRUNC((Z$5+Z$6)/6,1)+TRUNC(Z$7/15,1)+TRUNC((Z$8+Z$9)/25,1)),0))</f>
        <v>0</v>
      </c>
      <c r="AA12" s="1816"/>
      <c r="AB12" s="1815">
        <f t="shared" si="33"/>
        <v>0</v>
      </c>
      <c r="AC12" s="1816"/>
      <c r="AD12" s="1815">
        <f t="shared" si="33"/>
        <v>0</v>
      </c>
      <c r="AE12" s="1816"/>
      <c r="AF12" s="1815">
        <f t="shared" si="33"/>
        <v>0</v>
      </c>
      <c r="AG12" s="1816"/>
      <c r="AH12" s="1815">
        <f t="shared" si="33"/>
        <v>0</v>
      </c>
      <c r="AI12" s="1816"/>
      <c r="AJ12" s="1815">
        <f t="shared" si="33"/>
        <v>0</v>
      </c>
      <c r="AK12" s="1816"/>
      <c r="AL12" s="1815">
        <f t="shared" si="33"/>
        <v>0</v>
      </c>
      <c r="AM12" s="1816"/>
      <c r="AN12" s="1815">
        <f t="shared" si="33"/>
        <v>0</v>
      </c>
      <c r="AO12" s="1816"/>
      <c r="AP12" s="1815">
        <f t="shared" si="33"/>
        <v>0</v>
      </c>
      <c r="AQ12" s="1816"/>
      <c r="AR12" s="1815">
        <f t="shared" si="33"/>
        <v>0</v>
      </c>
      <c r="AS12" s="1816"/>
      <c r="AT12" s="1815">
        <f t="shared" si="33"/>
        <v>0</v>
      </c>
      <c r="AU12" s="1816"/>
      <c r="AV12" s="1815">
        <f t="shared" si="33"/>
        <v>0</v>
      </c>
      <c r="AW12" s="1816"/>
      <c r="AX12" s="1815">
        <f>IF(AND(AX$10&gt;0,ROUND((TRUNC(AX$4/3,1)+TRUNC((AX$5+AX$6)/6,1)+TRUNC(AX$7/15,1)+TRUNC((AX$8+AX$9)/25,1)),0)&lt;2),2,ROUND((TRUNC(AX$4/3,1)+TRUNC((AX$5+AX$6)/6,1)+TRUNC(AX$7/15,1)+TRUNC((AX$8+AX$9)/25,1)),0))</f>
        <v>0</v>
      </c>
      <c r="AY12" s="1816"/>
      <c r="AZ12" s="1815">
        <f t="shared" si="33"/>
        <v>0</v>
      </c>
      <c r="BA12" s="1816"/>
      <c r="BB12" s="1815">
        <f t="shared" si="33"/>
        <v>0</v>
      </c>
      <c r="BC12" s="1816"/>
      <c r="BD12" s="1815">
        <f t="shared" si="33"/>
        <v>0</v>
      </c>
      <c r="BE12" s="1816"/>
      <c r="BF12" s="1815">
        <f t="shared" si="33"/>
        <v>0</v>
      </c>
      <c r="BG12" s="1816"/>
      <c r="BH12" s="1815">
        <f t="shared" si="33"/>
        <v>0</v>
      </c>
      <c r="BI12" s="1816"/>
      <c r="BJ12" s="408" t="s">
        <v>888</v>
      </c>
    </row>
    <row r="13" spans="1:63" ht="6" customHeight="1">
      <c r="A13" s="1797" t="s">
        <v>1281</v>
      </c>
      <c r="B13" s="1831" t="s">
        <v>1282</v>
      </c>
      <c r="C13" s="1832"/>
      <c r="D13" s="958" t="s">
        <v>84</v>
      </c>
      <c r="E13" s="1828" t="s">
        <v>855</v>
      </c>
      <c r="F13" s="409"/>
      <c r="G13" s="410"/>
      <c r="H13" s="409"/>
      <c r="I13" s="410"/>
      <c r="J13" s="409"/>
      <c r="K13" s="411"/>
      <c r="L13" s="410"/>
      <c r="M13" s="411"/>
      <c r="N13" s="410"/>
      <c r="O13" s="410"/>
      <c r="P13" s="409"/>
      <c r="Q13" s="410"/>
      <c r="R13" s="409"/>
      <c r="S13" s="411"/>
      <c r="T13" s="410"/>
      <c r="U13" s="411"/>
      <c r="V13" s="410"/>
      <c r="W13" s="410"/>
      <c r="X13" s="409"/>
      <c r="Y13" s="410"/>
      <c r="Z13" s="409"/>
      <c r="AA13" s="411"/>
      <c r="AB13" s="410"/>
      <c r="AC13" s="412"/>
      <c r="AD13" s="413"/>
      <c r="AE13" s="413"/>
      <c r="AF13" s="409"/>
      <c r="AG13" s="411"/>
      <c r="AH13" s="409"/>
      <c r="AI13" s="411"/>
      <c r="AJ13" s="410"/>
      <c r="AK13" s="411"/>
      <c r="AL13" s="409"/>
      <c r="AM13" s="410"/>
      <c r="AN13" s="409"/>
      <c r="AO13" s="411"/>
      <c r="AP13" s="409"/>
      <c r="AQ13" s="411"/>
      <c r="AR13" s="410"/>
      <c r="AS13" s="411"/>
      <c r="AT13" s="409"/>
      <c r="AU13" s="410"/>
      <c r="AV13" s="409"/>
      <c r="AW13" s="411"/>
      <c r="AX13" s="409"/>
      <c r="AY13" s="411"/>
      <c r="AZ13" s="410"/>
      <c r="BA13" s="411"/>
      <c r="BB13" s="410"/>
      <c r="BC13" s="411"/>
      <c r="BD13" s="409"/>
      <c r="BE13" s="411"/>
      <c r="BF13" s="409"/>
      <c r="BG13" s="411"/>
      <c r="BH13" s="410"/>
      <c r="BI13" s="411"/>
      <c r="BJ13" s="1075" t="s">
        <v>889</v>
      </c>
    </row>
    <row r="14" spans="1:63" ht="3" customHeight="1">
      <c r="A14" s="1808"/>
      <c r="B14" s="1833"/>
      <c r="C14" s="1834"/>
      <c r="D14" s="958"/>
      <c r="E14" s="1829"/>
      <c r="F14" s="414"/>
      <c r="G14" s="415"/>
      <c r="H14" s="414"/>
      <c r="I14" s="415"/>
      <c r="J14" s="414"/>
      <c r="K14" s="416"/>
      <c r="L14" s="417"/>
      <c r="M14" s="416"/>
      <c r="N14" s="417"/>
      <c r="O14" s="417"/>
      <c r="P14" s="418"/>
      <c r="Q14" s="417"/>
      <c r="R14" s="418"/>
      <c r="S14" s="416"/>
      <c r="T14" s="417"/>
      <c r="U14" s="416"/>
      <c r="V14" s="417"/>
      <c r="W14" s="417"/>
      <c r="X14" s="418"/>
      <c r="Y14" s="417"/>
      <c r="Z14" s="418"/>
      <c r="AA14" s="416"/>
      <c r="AB14" s="417"/>
      <c r="AC14" s="419"/>
      <c r="AD14" s="420"/>
      <c r="AE14" s="420"/>
      <c r="AF14" s="418"/>
      <c r="AG14" s="416"/>
      <c r="AH14" s="418"/>
      <c r="AI14" s="416"/>
      <c r="AJ14" s="417"/>
      <c r="AK14" s="416"/>
      <c r="AL14" s="418"/>
      <c r="AM14" s="417"/>
      <c r="AN14" s="418"/>
      <c r="AO14" s="416"/>
      <c r="AP14" s="418"/>
      <c r="AQ14" s="416"/>
      <c r="AR14" s="417"/>
      <c r="AS14" s="416"/>
      <c r="AT14" s="418"/>
      <c r="AU14" s="415"/>
      <c r="AV14" s="414"/>
      <c r="AW14" s="421"/>
      <c r="AX14" s="414"/>
      <c r="AY14" s="421"/>
      <c r="AZ14" s="415"/>
      <c r="BA14" s="421"/>
      <c r="BB14" s="415"/>
      <c r="BC14" s="421"/>
      <c r="BD14" s="414"/>
      <c r="BE14" s="421"/>
      <c r="BF14" s="414"/>
      <c r="BG14" s="421"/>
      <c r="BH14" s="415"/>
      <c r="BI14" s="421"/>
      <c r="BJ14" s="1823"/>
    </row>
    <row r="15" spans="1:63" ht="6" customHeight="1">
      <c r="A15" s="1808"/>
      <c r="B15" s="1833"/>
      <c r="C15" s="1834"/>
      <c r="D15" s="958"/>
      <c r="E15" s="1830"/>
      <c r="F15" s="544"/>
      <c r="G15" s="422"/>
      <c r="H15" s="544"/>
      <c r="I15" s="422"/>
      <c r="J15" s="544"/>
      <c r="K15" s="423"/>
      <c r="L15" s="422"/>
      <c r="M15" s="423"/>
      <c r="N15" s="422"/>
      <c r="O15" s="422"/>
      <c r="P15" s="544"/>
      <c r="Q15" s="422"/>
      <c r="R15" s="544"/>
      <c r="S15" s="423"/>
      <c r="T15" s="422"/>
      <c r="U15" s="423"/>
      <c r="V15" s="422"/>
      <c r="W15" s="422"/>
      <c r="X15" s="544"/>
      <c r="Y15" s="422"/>
      <c r="Z15" s="544"/>
      <c r="AA15" s="423"/>
      <c r="AB15" s="422"/>
      <c r="AC15" s="424"/>
      <c r="AD15" s="425"/>
      <c r="AE15" s="425"/>
      <c r="AF15" s="544"/>
      <c r="AG15" s="423"/>
      <c r="AH15" s="544"/>
      <c r="AI15" s="423"/>
      <c r="AJ15" s="422"/>
      <c r="AK15" s="423"/>
      <c r="AL15" s="544"/>
      <c r="AM15" s="422"/>
      <c r="AN15" s="544"/>
      <c r="AO15" s="423"/>
      <c r="AP15" s="544"/>
      <c r="AQ15" s="423"/>
      <c r="AR15" s="422"/>
      <c r="AS15" s="423"/>
      <c r="AT15" s="544"/>
      <c r="AU15" s="422"/>
      <c r="AV15" s="544"/>
      <c r="AW15" s="423"/>
      <c r="AX15" s="544"/>
      <c r="AY15" s="423"/>
      <c r="AZ15" s="422"/>
      <c r="BA15" s="423"/>
      <c r="BB15" s="422"/>
      <c r="BC15" s="423"/>
      <c r="BD15" s="544"/>
      <c r="BE15" s="423"/>
      <c r="BF15" s="544"/>
      <c r="BG15" s="423"/>
      <c r="BH15" s="422"/>
      <c r="BI15" s="423"/>
      <c r="BJ15" s="1823"/>
    </row>
    <row r="16" spans="1:63" ht="6" customHeight="1">
      <c r="A16" s="1808"/>
      <c r="B16" s="1435">
        <v>1</v>
      </c>
      <c r="C16" s="1802"/>
      <c r="D16" s="1802"/>
      <c r="E16" s="1770"/>
      <c r="F16" s="426"/>
      <c r="G16" s="427"/>
      <c r="H16" s="432"/>
      <c r="I16" s="443"/>
      <c r="J16" s="432"/>
      <c r="K16" s="443"/>
      <c r="L16" s="432"/>
      <c r="M16" s="443"/>
      <c r="N16" s="432"/>
      <c r="O16" s="443"/>
      <c r="P16" s="432"/>
      <c r="Q16" s="443"/>
      <c r="R16" s="432"/>
      <c r="S16" s="443"/>
      <c r="T16" s="432"/>
      <c r="U16" s="443"/>
      <c r="V16" s="432"/>
      <c r="W16" s="443"/>
      <c r="X16" s="432"/>
      <c r="Y16" s="443"/>
      <c r="Z16" s="432"/>
      <c r="AA16" s="443"/>
      <c r="AB16" s="432"/>
      <c r="AC16" s="443"/>
      <c r="AD16" s="432"/>
      <c r="AE16" s="443"/>
      <c r="AF16" s="432"/>
      <c r="AG16" s="443"/>
      <c r="AH16" s="432"/>
      <c r="AI16" s="443"/>
      <c r="AJ16" s="432"/>
      <c r="AK16" s="443"/>
      <c r="AL16" s="432"/>
      <c r="AM16" s="443"/>
      <c r="AN16" s="432"/>
      <c r="AO16" s="443"/>
      <c r="AP16" s="427"/>
      <c r="AQ16" s="427"/>
      <c r="AR16" s="426"/>
      <c r="AS16" s="428"/>
      <c r="AT16" s="427"/>
      <c r="AU16" s="427"/>
      <c r="AV16" s="426"/>
      <c r="AW16" s="428"/>
      <c r="AX16" s="427"/>
      <c r="AY16" s="427"/>
      <c r="AZ16" s="426"/>
      <c r="BA16" s="428"/>
      <c r="BB16" s="427"/>
      <c r="BC16" s="427"/>
      <c r="BD16" s="426"/>
      <c r="BE16" s="428"/>
      <c r="BF16" s="426"/>
      <c r="BG16" s="428"/>
      <c r="BH16" s="427"/>
      <c r="BI16" s="428"/>
      <c r="BJ16" s="1775" t="s">
        <v>67</v>
      </c>
      <c r="BK16" s="1778">
        <f>SUM(H16:BJ18)/4</f>
        <v>0</v>
      </c>
    </row>
    <row r="17" spans="1:63" ht="3" customHeight="1">
      <c r="A17" s="1808"/>
      <c r="B17" s="1803"/>
      <c r="C17" s="1802"/>
      <c r="D17" s="1802"/>
      <c r="E17" s="1770"/>
      <c r="F17" s="426"/>
      <c r="G17" s="427"/>
      <c r="H17" s="426"/>
      <c r="I17" s="428"/>
      <c r="J17" s="426"/>
      <c r="K17" s="428"/>
      <c r="L17" s="426"/>
      <c r="M17" s="428"/>
      <c r="N17" s="426"/>
      <c r="O17" s="428"/>
      <c r="P17" s="426"/>
      <c r="Q17" s="428"/>
      <c r="R17" s="426"/>
      <c r="S17" s="428"/>
      <c r="T17" s="426"/>
      <c r="U17" s="428"/>
      <c r="V17" s="426"/>
      <c r="W17" s="428"/>
      <c r="X17" s="426"/>
      <c r="Y17" s="428"/>
      <c r="Z17" s="426"/>
      <c r="AA17" s="428"/>
      <c r="AB17" s="426"/>
      <c r="AC17" s="428"/>
      <c r="AD17" s="426"/>
      <c r="AE17" s="428"/>
      <c r="AF17" s="426"/>
      <c r="AG17" s="428"/>
      <c r="AH17" s="426"/>
      <c r="AI17" s="428"/>
      <c r="AJ17" s="426"/>
      <c r="AK17" s="428"/>
      <c r="AL17" s="426"/>
      <c r="AM17" s="428"/>
      <c r="AN17" s="426"/>
      <c r="AO17" s="428"/>
      <c r="AP17" s="427"/>
      <c r="AQ17" s="427"/>
      <c r="AR17" s="426"/>
      <c r="AS17" s="428"/>
      <c r="AT17" s="427"/>
      <c r="AU17" s="427"/>
      <c r="AV17" s="426"/>
      <c r="AW17" s="428"/>
      <c r="AX17" s="427"/>
      <c r="AY17" s="427"/>
      <c r="AZ17" s="426"/>
      <c r="BA17" s="428"/>
      <c r="BB17" s="427"/>
      <c r="BC17" s="427"/>
      <c r="BD17" s="426"/>
      <c r="BE17" s="428"/>
      <c r="BF17" s="426"/>
      <c r="BG17" s="428"/>
      <c r="BH17" s="427"/>
      <c r="BI17" s="428"/>
      <c r="BJ17" s="1776"/>
      <c r="BK17" s="1778"/>
    </row>
    <row r="18" spans="1:63" ht="6" customHeight="1">
      <c r="A18" s="1808"/>
      <c r="B18" s="1803"/>
      <c r="C18" s="1802"/>
      <c r="D18" s="1802"/>
      <c r="E18" s="1771"/>
      <c r="F18" s="429"/>
      <c r="G18" s="430"/>
      <c r="H18" s="429"/>
      <c r="I18" s="431"/>
      <c r="J18" s="429"/>
      <c r="K18" s="431"/>
      <c r="L18" s="429"/>
      <c r="M18" s="431"/>
      <c r="N18" s="429"/>
      <c r="O18" s="431"/>
      <c r="P18" s="429"/>
      <c r="Q18" s="431"/>
      <c r="R18" s="429"/>
      <c r="S18" s="431"/>
      <c r="T18" s="429"/>
      <c r="U18" s="431"/>
      <c r="V18" s="429"/>
      <c r="W18" s="431"/>
      <c r="X18" s="429"/>
      <c r="Y18" s="431"/>
      <c r="Z18" s="429"/>
      <c r="AA18" s="431"/>
      <c r="AB18" s="429"/>
      <c r="AC18" s="431"/>
      <c r="AD18" s="429"/>
      <c r="AE18" s="431"/>
      <c r="AF18" s="429"/>
      <c r="AG18" s="431"/>
      <c r="AH18" s="429"/>
      <c r="AI18" s="431"/>
      <c r="AJ18" s="429"/>
      <c r="AK18" s="431"/>
      <c r="AL18" s="429"/>
      <c r="AM18" s="431"/>
      <c r="AN18" s="429"/>
      <c r="AO18" s="431"/>
      <c r="AP18" s="430"/>
      <c r="AQ18" s="430"/>
      <c r="AR18" s="429"/>
      <c r="AS18" s="431"/>
      <c r="AT18" s="430"/>
      <c r="AU18" s="430"/>
      <c r="AV18" s="429"/>
      <c r="AW18" s="431"/>
      <c r="AX18" s="430"/>
      <c r="AY18" s="430"/>
      <c r="AZ18" s="429"/>
      <c r="BA18" s="431"/>
      <c r="BB18" s="430"/>
      <c r="BC18" s="430"/>
      <c r="BD18" s="429"/>
      <c r="BE18" s="431"/>
      <c r="BF18" s="429"/>
      <c r="BG18" s="431"/>
      <c r="BH18" s="430"/>
      <c r="BI18" s="431"/>
      <c r="BJ18" s="1777"/>
      <c r="BK18" s="1778"/>
    </row>
    <row r="19" spans="1:63" ht="6" customHeight="1">
      <c r="A19" s="1808"/>
      <c r="B19" s="1435">
        <v>2</v>
      </c>
      <c r="C19" s="1802"/>
      <c r="D19" s="1802"/>
      <c r="E19" s="1769"/>
      <c r="F19" s="426"/>
      <c r="G19" s="427"/>
      <c r="H19" s="432"/>
      <c r="I19" s="443"/>
      <c r="J19" s="432"/>
      <c r="K19" s="443"/>
      <c r="L19" s="432"/>
      <c r="M19" s="443"/>
      <c r="N19" s="432"/>
      <c r="O19" s="443"/>
      <c r="P19" s="432"/>
      <c r="Q19" s="443"/>
      <c r="R19" s="432"/>
      <c r="S19" s="443"/>
      <c r="T19" s="432"/>
      <c r="U19" s="443"/>
      <c r="V19" s="432"/>
      <c r="W19" s="443"/>
      <c r="X19" s="432"/>
      <c r="Y19" s="443"/>
      <c r="Z19" s="432"/>
      <c r="AA19" s="443"/>
      <c r="AB19" s="432"/>
      <c r="AC19" s="443"/>
      <c r="AD19" s="432"/>
      <c r="AE19" s="443"/>
      <c r="AF19" s="432"/>
      <c r="AG19" s="443"/>
      <c r="AH19" s="432"/>
      <c r="AI19" s="443"/>
      <c r="AJ19" s="432"/>
      <c r="AK19" s="443"/>
      <c r="AL19" s="432"/>
      <c r="AM19" s="443"/>
      <c r="AN19" s="432"/>
      <c r="AO19" s="443"/>
      <c r="AP19" s="432"/>
      <c r="AQ19" s="443"/>
      <c r="AR19" s="426"/>
      <c r="AS19" s="428"/>
      <c r="AT19" s="427"/>
      <c r="AU19" s="427"/>
      <c r="AV19" s="426"/>
      <c r="AW19" s="428"/>
      <c r="AX19" s="427"/>
      <c r="AY19" s="427"/>
      <c r="AZ19" s="426"/>
      <c r="BA19" s="428"/>
      <c r="BB19" s="427"/>
      <c r="BC19" s="427"/>
      <c r="BD19" s="426"/>
      <c r="BE19" s="428"/>
      <c r="BF19" s="426"/>
      <c r="BG19" s="428"/>
      <c r="BH19" s="427"/>
      <c r="BI19" s="428"/>
      <c r="BJ19" s="1775" t="s">
        <v>67</v>
      </c>
      <c r="BK19" s="1778">
        <f>SUM(H19:BJ21)/4</f>
        <v>0</v>
      </c>
    </row>
    <row r="20" spans="1:63" ht="3" customHeight="1">
      <c r="A20" s="1808"/>
      <c r="B20" s="1803"/>
      <c r="C20" s="1802"/>
      <c r="D20" s="1802"/>
      <c r="E20" s="1770"/>
      <c r="F20" s="426"/>
      <c r="G20" s="427"/>
      <c r="H20" s="426"/>
      <c r="I20" s="428"/>
      <c r="J20" s="426"/>
      <c r="K20" s="428"/>
      <c r="L20" s="426"/>
      <c r="M20" s="428"/>
      <c r="N20" s="426"/>
      <c r="O20" s="428"/>
      <c r="P20" s="426"/>
      <c r="Q20" s="428"/>
      <c r="R20" s="426"/>
      <c r="S20" s="428"/>
      <c r="T20" s="426"/>
      <c r="U20" s="428"/>
      <c r="V20" s="426"/>
      <c r="W20" s="428"/>
      <c r="X20" s="426"/>
      <c r="Y20" s="428"/>
      <c r="Z20" s="426"/>
      <c r="AA20" s="428"/>
      <c r="AB20" s="426"/>
      <c r="AC20" s="428"/>
      <c r="AD20" s="426"/>
      <c r="AE20" s="428"/>
      <c r="AF20" s="426"/>
      <c r="AG20" s="428"/>
      <c r="AH20" s="426"/>
      <c r="AI20" s="428"/>
      <c r="AJ20" s="426"/>
      <c r="AK20" s="428"/>
      <c r="AL20" s="426"/>
      <c r="AM20" s="428"/>
      <c r="AN20" s="426"/>
      <c r="AO20" s="428"/>
      <c r="AP20" s="426"/>
      <c r="AQ20" s="428"/>
      <c r="AR20" s="426"/>
      <c r="AS20" s="428"/>
      <c r="AT20" s="427"/>
      <c r="AU20" s="427"/>
      <c r="AV20" s="426"/>
      <c r="AW20" s="428"/>
      <c r="AX20" s="427"/>
      <c r="AY20" s="427"/>
      <c r="AZ20" s="426"/>
      <c r="BA20" s="428"/>
      <c r="BB20" s="427"/>
      <c r="BC20" s="427"/>
      <c r="BD20" s="426"/>
      <c r="BE20" s="428"/>
      <c r="BF20" s="426"/>
      <c r="BG20" s="428"/>
      <c r="BH20" s="427"/>
      <c r="BI20" s="428"/>
      <c r="BJ20" s="1776"/>
      <c r="BK20" s="1778"/>
    </row>
    <row r="21" spans="1:63" ht="6" customHeight="1">
      <c r="A21" s="1808"/>
      <c r="B21" s="1803"/>
      <c r="C21" s="1802"/>
      <c r="D21" s="1802"/>
      <c r="E21" s="1771"/>
      <c r="F21" s="429"/>
      <c r="G21" s="430"/>
      <c r="H21" s="429"/>
      <c r="I21" s="431"/>
      <c r="J21" s="429"/>
      <c r="K21" s="431"/>
      <c r="L21" s="429"/>
      <c r="M21" s="431"/>
      <c r="N21" s="429"/>
      <c r="O21" s="431"/>
      <c r="P21" s="429"/>
      <c r="Q21" s="431"/>
      <c r="R21" s="429"/>
      <c r="S21" s="431"/>
      <c r="T21" s="429"/>
      <c r="U21" s="431"/>
      <c r="V21" s="429"/>
      <c r="W21" s="431"/>
      <c r="X21" s="429"/>
      <c r="Y21" s="431"/>
      <c r="Z21" s="429"/>
      <c r="AA21" s="431"/>
      <c r="AB21" s="429"/>
      <c r="AC21" s="431"/>
      <c r="AD21" s="429"/>
      <c r="AE21" s="431"/>
      <c r="AF21" s="429"/>
      <c r="AG21" s="431"/>
      <c r="AH21" s="429"/>
      <c r="AI21" s="431"/>
      <c r="AJ21" s="429"/>
      <c r="AK21" s="431"/>
      <c r="AL21" s="429"/>
      <c r="AM21" s="431"/>
      <c r="AN21" s="429"/>
      <c r="AO21" s="431"/>
      <c r="AP21" s="429"/>
      <c r="AQ21" s="431"/>
      <c r="AR21" s="429"/>
      <c r="AS21" s="431"/>
      <c r="AT21" s="430"/>
      <c r="AU21" s="430"/>
      <c r="AV21" s="429"/>
      <c r="AW21" s="431"/>
      <c r="AX21" s="430"/>
      <c r="AY21" s="430"/>
      <c r="AZ21" s="429"/>
      <c r="BA21" s="431"/>
      <c r="BB21" s="430"/>
      <c r="BC21" s="430"/>
      <c r="BD21" s="429"/>
      <c r="BE21" s="431"/>
      <c r="BF21" s="429"/>
      <c r="BG21" s="431"/>
      <c r="BH21" s="430"/>
      <c r="BI21" s="431"/>
      <c r="BJ21" s="1777"/>
      <c r="BK21" s="1778"/>
    </row>
    <row r="22" spans="1:63" ht="6" customHeight="1">
      <c r="A22" s="1808"/>
      <c r="B22" s="1435">
        <v>3</v>
      </c>
      <c r="C22" s="1802"/>
      <c r="D22" s="1802"/>
      <c r="E22" s="1769"/>
      <c r="F22" s="426"/>
      <c r="G22" s="427"/>
      <c r="H22" s="426"/>
      <c r="I22" s="427"/>
      <c r="J22" s="432"/>
      <c r="K22" s="443"/>
      <c r="L22" s="432"/>
      <c r="M22" s="443"/>
      <c r="N22" s="432"/>
      <c r="O22" s="443"/>
      <c r="P22" s="432"/>
      <c r="Q22" s="443"/>
      <c r="R22" s="432"/>
      <c r="S22" s="443"/>
      <c r="T22" s="432"/>
      <c r="U22" s="443"/>
      <c r="V22" s="432"/>
      <c r="W22" s="443"/>
      <c r="X22" s="432"/>
      <c r="Y22" s="443"/>
      <c r="Z22" s="432"/>
      <c r="AA22" s="443"/>
      <c r="AB22" s="432"/>
      <c r="AC22" s="443"/>
      <c r="AD22" s="432"/>
      <c r="AE22" s="443"/>
      <c r="AF22" s="432"/>
      <c r="AG22" s="443"/>
      <c r="AH22" s="432"/>
      <c r="AI22" s="443"/>
      <c r="AJ22" s="432"/>
      <c r="AK22" s="443"/>
      <c r="AL22" s="432"/>
      <c r="AM22" s="443"/>
      <c r="AN22" s="432"/>
      <c r="AO22" s="443"/>
      <c r="AP22" s="432"/>
      <c r="AQ22" s="443"/>
      <c r="AR22" s="426"/>
      <c r="AS22" s="428"/>
      <c r="AT22" s="427"/>
      <c r="AU22" s="427"/>
      <c r="AV22" s="426"/>
      <c r="AW22" s="428"/>
      <c r="AX22" s="427"/>
      <c r="AY22" s="427"/>
      <c r="AZ22" s="426"/>
      <c r="BA22" s="428"/>
      <c r="BB22" s="427"/>
      <c r="BC22" s="427"/>
      <c r="BD22" s="426"/>
      <c r="BE22" s="428"/>
      <c r="BF22" s="426"/>
      <c r="BG22" s="428"/>
      <c r="BH22" s="427"/>
      <c r="BI22" s="428"/>
      <c r="BJ22" s="1775" t="s">
        <v>67</v>
      </c>
      <c r="BK22" s="1778">
        <f>SUM(H22:BJ24)/4</f>
        <v>0</v>
      </c>
    </row>
    <row r="23" spans="1:63" ht="3" customHeight="1">
      <c r="A23" s="1808"/>
      <c r="B23" s="1803"/>
      <c r="C23" s="1802"/>
      <c r="D23" s="1802"/>
      <c r="E23" s="1770"/>
      <c r="F23" s="426"/>
      <c r="G23" s="427"/>
      <c r="H23" s="426"/>
      <c r="I23" s="427"/>
      <c r="J23" s="426"/>
      <c r="K23" s="428"/>
      <c r="L23" s="426"/>
      <c r="M23" s="428"/>
      <c r="N23" s="426"/>
      <c r="O23" s="428"/>
      <c r="P23" s="426"/>
      <c r="Q23" s="428"/>
      <c r="R23" s="426"/>
      <c r="S23" s="428"/>
      <c r="T23" s="426"/>
      <c r="U23" s="428"/>
      <c r="V23" s="426"/>
      <c r="W23" s="428"/>
      <c r="X23" s="426"/>
      <c r="Y23" s="428"/>
      <c r="Z23" s="426"/>
      <c r="AA23" s="428"/>
      <c r="AB23" s="426"/>
      <c r="AC23" s="428"/>
      <c r="AD23" s="426"/>
      <c r="AE23" s="428"/>
      <c r="AF23" s="426"/>
      <c r="AG23" s="428"/>
      <c r="AH23" s="426"/>
      <c r="AI23" s="428"/>
      <c r="AJ23" s="426"/>
      <c r="AK23" s="428"/>
      <c r="AL23" s="426"/>
      <c r="AM23" s="428"/>
      <c r="AN23" s="426"/>
      <c r="AO23" s="428"/>
      <c r="AP23" s="426"/>
      <c r="AQ23" s="428"/>
      <c r="AR23" s="426"/>
      <c r="AS23" s="428"/>
      <c r="AT23" s="427"/>
      <c r="AU23" s="427"/>
      <c r="AV23" s="426"/>
      <c r="AW23" s="428"/>
      <c r="AX23" s="427"/>
      <c r="AY23" s="427"/>
      <c r="AZ23" s="426"/>
      <c r="BA23" s="428"/>
      <c r="BB23" s="427"/>
      <c r="BC23" s="427"/>
      <c r="BD23" s="426"/>
      <c r="BE23" s="428"/>
      <c r="BF23" s="426"/>
      <c r="BG23" s="428"/>
      <c r="BH23" s="427"/>
      <c r="BI23" s="428"/>
      <c r="BJ23" s="1776"/>
      <c r="BK23" s="1778"/>
    </row>
    <row r="24" spans="1:63" ht="6" customHeight="1">
      <c r="A24" s="1808"/>
      <c r="B24" s="1803"/>
      <c r="C24" s="1802"/>
      <c r="D24" s="1802"/>
      <c r="E24" s="1771"/>
      <c r="F24" s="429"/>
      <c r="G24" s="430"/>
      <c r="H24" s="429"/>
      <c r="I24" s="430"/>
      <c r="J24" s="429"/>
      <c r="K24" s="431"/>
      <c r="L24" s="429"/>
      <c r="M24" s="431"/>
      <c r="N24" s="429"/>
      <c r="O24" s="431"/>
      <c r="P24" s="429"/>
      <c r="Q24" s="431"/>
      <c r="R24" s="429"/>
      <c r="S24" s="431"/>
      <c r="T24" s="429"/>
      <c r="U24" s="431"/>
      <c r="V24" s="429"/>
      <c r="W24" s="431"/>
      <c r="X24" s="429"/>
      <c r="Y24" s="431"/>
      <c r="Z24" s="429"/>
      <c r="AA24" s="431"/>
      <c r="AB24" s="429"/>
      <c r="AC24" s="431"/>
      <c r="AD24" s="429"/>
      <c r="AE24" s="431"/>
      <c r="AF24" s="429"/>
      <c r="AG24" s="431"/>
      <c r="AH24" s="429"/>
      <c r="AI24" s="431"/>
      <c r="AJ24" s="429"/>
      <c r="AK24" s="431"/>
      <c r="AL24" s="429"/>
      <c r="AM24" s="431"/>
      <c r="AN24" s="429"/>
      <c r="AO24" s="431"/>
      <c r="AP24" s="429"/>
      <c r="AQ24" s="431"/>
      <c r="AR24" s="429"/>
      <c r="AS24" s="431"/>
      <c r="AT24" s="430"/>
      <c r="AU24" s="430"/>
      <c r="AV24" s="429"/>
      <c r="AW24" s="431"/>
      <c r="AX24" s="430"/>
      <c r="AY24" s="430"/>
      <c r="AZ24" s="429"/>
      <c r="BA24" s="431"/>
      <c r="BB24" s="430"/>
      <c r="BC24" s="430"/>
      <c r="BD24" s="429"/>
      <c r="BE24" s="431"/>
      <c r="BF24" s="429"/>
      <c r="BG24" s="431"/>
      <c r="BH24" s="430"/>
      <c r="BI24" s="431"/>
      <c r="BJ24" s="1777"/>
      <c r="BK24" s="1778"/>
    </row>
    <row r="25" spans="1:63" ht="6" customHeight="1">
      <c r="A25" s="1808"/>
      <c r="B25" s="1435">
        <v>4</v>
      </c>
      <c r="C25" s="1802"/>
      <c r="D25" s="1802"/>
      <c r="E25" s="1770"/>
      <c r="F25" s="426"/>
      <c r="G25" s="427"/>
      <c r="H25" s="426"/>
      <c r="I25" s="427"/>
      <c r="J25" s="426"/>
      <c r="K25" s="428"/>
      <c r="L25" s="432"/>
      <c r="M25" s="443"/>
      <c r="N25" s="432"/>
      <c r="O25" s="443"/>
      <c r="P25" s="432"/>
      <c r="Q25" s="443"/>
      <c r="R25" s="432"/>
      <c r="S25" s="443"/>
      <c r="T25" s="432"/>
      <c r="U25" s="443"/>
      <c r="V25" s="432"/>
      <c r="W25" s="443"/>
      <c r="X25" s="432"/>
      <c r="Y25" s="443"/>
      <c r="Z25" s="432"/>
      <c r="AA25" s="443"/>
      <c r="AB25" s="432"/>
      <c r="AC25" s="443"/>
      <c r="AD25" s="432"/>
      <c r="AE25" s="443"/>
      <c r="AF25" s="432"/>
      <c r="AG25" s="443"/>
      <c r="AH25" s="432"/>
      <c r="AI25" s="443"/>
      <c r="AJ25" s="432"/>
      <c r="AK25" s="443"/>
      <c r="AL25" s="432"/>
      <c r="AM25" s="443"/>
      <c r="AN25" s="432"/>
      <c r="AO25" s="443"/>
      <c r="AP25" s="432"/>
      <c r="AQ25" s="443"/>
      <c r="AR25" s="432"/>
      <c r="AS25" s="443"/>
      <c r="AT25" s="432"/>
      <c r="AU25" s="443"/>
      <c r="AV25" s="432"/>
      <c r="AW25" s="443"/>
      <c r="AX25" s="432"/>
      <c r="AY25" s="443"/>
      <c r="AZ25" s="432"/>
      <c r="BA25" s="443"/>
      <c r="BB25" s="432"/>
      <c r="BC25" s="443"/>
      <c r="BD25" s="426"/>
      <c r="BE25" s="428"/>
      <c r="BF25" s="426"/>
      <c r="BG25" s="428"/>
      <c r="BH25" s="427"/>
      <c r="BI25" s="428"/>
      <c r="BJ25" s="1775" t="s">
        <v>67</v>
      </c>
      <c r="BK25" s="1778">
        <f>SUM(H25:BJ27)/4</f>
        <v>0</v>
      </c>
    </row>
    <row r="26" spans="1:63" ht="3" customHeight="1">
      <c r="A26" s="1808"/>
      <c r="B26" s="1803"/>
      <c r="C26" s="1802"/>
      <c r="D26" s="1802"/>
      <c r="E26" s="1770"/>
      <c r="F26" s="426"/>
      <c r="G26" s="427"/>
      <c r="H26" s="426"/>
      <c r="I26" s="427"/>
      <c r="J26" s="426"/>
      <c r="K26" s="428"/>
      <c r="L26" s="426"/>
      <c r="M26" s="428"/>
      <c r="N26" s="426"/>
      <c r="O26" s="428"/>
      <c r="P26" s="426"/>
      <c r="Q26" s="428"/>
      <c r="R26" s="426"/>
      <c r="S26" s="428"/>
      <c r="T26" s="426"/>
      <c r="U26" s="428"/>
      <c r="V26" s="426"/>
      <c r="W26" s="428"/>
      <c r="X26" s="426"/>
      <c r="Y26" s="428"/>
      <c r="Z26" s="426"/>
      <c r="AA26" s="428"/>
      <c r="AB26" s="426"/>
      <c r="AC26" s="428"/>
      <c r="AD26" s="426"/>
      <c r="AE26" s="428"/>
      <c r="AF26" s="426"/>
      <c r="AG26" s="428"/>
      <c r="AH26" s="426"/>
      <c r="AI26" s="428"/>
      <c r="AJ26" s="426"/>
      <c r="AK26" s="428"/>
      <c r="AL26" s="426"/>
      <c r="AM26" s="428"/>
      <c r="AN26" s="426"/>
      <c r="AO26" s="428"/>
      <c r="AP26" s="426"/>
      <c r="AQ26" s="428"/>
      <c r="AR26" s="426"/>
      <c r="AS26" s="428"/>
      <c r="AT26" s="426"/>
      <c r="AU26" s="428"/>
      <c r="AV26" s="426"/>
      <c r="AW26" s="428"/>
      <c r="AX26" s="426"/>
      <c r="AY26" s="428"/>
      <c r="AZ26" s="426"/>
      <c r="BA26" s="428"/>
      <c r="BB26" s="426"/>
      <c r="BC26" s="428"/>
      <c r="BD26" s="426"/>
      <c r="BE26" s="428"/>
      <c r="BF26" s="426"/>
      <c r="BG26" s="428"/>
      <c r="BH26" s="427"/>
      <c r="BI26" s="428"/>
      <c r="BJ26" s="1776"/>
      <c r="BK26" s="1778"/>
    </row>
    <row r="27" spans="1:63" ht="6" customHeight="1">
      <c r="A27" s="1808"/>
      <c r="B27" s="1453"/>
      <c r="C27" s="1802"/>
      <c r="D27" s="1802"/>
      <c r="E27" s="1771"/>
      <c r="F27" s="429"/>
      <c r="G27" s="430"/>
      <c r="H27" s="429"/>
      <c r="I27" s="430"/>
      <c r="J27" s="429"/>
      <c r="K27" s="431"/>
      <c r="L27" s="429"/>
      <c r="M27" s="431"/>
      <c r="N27" s="429"/>
      <c r="O27" s="431"/>
      <c r="P27" s="429"/>
      <c r="Q27" s="431"/>
      <c r="R27" s="429"/>
      <c r="S27" s="431"/>
      <c r="T27" s="429"/>
      <c r="U27" s="431"/>
      <c r="V27" s="429"/>
      <c r="W27" s="431"/>
      <c r="X27" s="429"/>
      <c r="Y27" s="431"/>
      <c r="Z27" s="429"/>
      <c r="AA27" s="431"/>
      <c r="AB27" s="429"/>
      <c r="AC27" s="431"/>
      <c r="AD27" s="429"/>
      <c r="AE27" s="431"/>
      <c r="AF27" s="429"/>
      <c r="AG27" s="431"/>
      <c r="AH27" s="429"/>
      <c r="AI27" s="431"/>
      <c r="AJ27" s="429"/>
      <c r="AK27" s="431"/>
      <c r="AL27" s="429"/>
      <c r="AM27" s="431"/>
      <c r="AN27" s="429"/>
      <c r="AO27" s="431"/>
      <c r="AP27" s="429"/>
      <c r="AQ27" s="431"/>
      <c r="AR27" s="429"/>
      <c r="AS27" s="431"/>
      <c r="AT27" s="429"/>
      <c r="AU27" s="431"/>
      <c r="AV27" s="429"/>
      <c r="AW27" s="431"/>
      <c r="AX27" s="429"/>
      <c r="AY27" s="431"/>
      <c r="AZ27" s="429"/>
      <c r="BA27" s="431"/>
      <c r="BB27" s="429"/>
      <c r="BC27" s="431"/>
      <c r="BD27" s="429"/>
      <c r="BE27" s="431"/>
      <c r="BF27" s="429"/>
      <c r="BG27" s="431"/>
      <c r="BH27" s="430"/>
      <c r="BI27" s="431"/>
      <c r="BJ27" s="1777"/>
      <c r="BK27" s="1778"/>
    </row>
    <row r="28" spans="1:63" ht="6" customHeight="1">
      <c r="A28" s="1808"/>
      <c r="B28" s="1803">
        <v>5</v>
      </c>
      <c r="C28" s="1802"/>
      <c r="D28" s="1802"/>
      <c r="E28" s="1770"/>
      <c r="F28" s="426"/>
      <c r="G28" s="427"/>
      <c r="H28" s="426"/>
      <c r="I28" s="427"/>
      <c r="J28" s="426"/>
      <c r="K28" s="428"/>
      <c r="L28" s="432"/>
      <c r="M28" s="443"/>
      <c r="N28" s="432"/>
      <c r="O28" s="443"/>
      <c r="P28" s="432"/>
      <c r="Q28" s="443"/>
      <c r="R28" s="432"/>
      <c r="S28" s="443"/>
      <c r="T28" s="432"/>
      <c r="U28" s="443"/>
      <c r="V28" s="432"/>
      <c r="W28" s="443"/>
      <c r="X28" s="432"/>
      <c r="Y28" s="443"/>
      <c r="Z28" s="432"/>
      <c r="AA28" s="443"/>
      <c r="AB28" s="432"/>
      <c r="AC28" s="443"/>
      <c r="AD28" s="432"/>
      <c r="AE28" s="443"/>
      <c r="AF28" s="432"/>
      <c r="AG28" s="443"/>
      <c r="AH28" s="432"/>
      <c r="AI28" s="443"/>
      <c r="AJ28" s="432"/>
      <c r="AK28" s="443"/>
      <c r="AL28" s="432"/>
      <c r="AM28" s="443"/>
      <c r="AN28" s="432"/>
      <c r="AO28" s="443"/>
      <c r="AP28" s="432"/>
      <c r="AQ28" s="443"/>
      <c r="AR28" s="432"/>
      <c r="AS28" s="443"/>
      <c r="AT28" s="432"/>
      <c r="AU28" s="443"/>
      <c r="AV28" s="432"/>
      <c r="AW28" s="443"/>
      <c r="AX28" s="432"/>
      <c r="AY28" s="443"/>
      <c r="AZ28" s="432"/>
      <c r="BA28" s="443"/>
      <c r="BB28" s="432"/>
      <c r="BC28" s="443"/>
      <c r="BD28" s="426"/>
      <c r="BE28" s="428"/>
      <c r="BF28" s="426"/>
      <c r="BG28" s="428"/>
      <c r="BH28" s="427"/>
      <c r="BI28" s="428"/>
      <c r="BJ28" s="1775" t="s">
        <v>67</v>
      </c>
      <c r="BK28" s="1778">
        <f>SUM(H28:BJ30)/4</f>
        <v>0</v>
      </c>
    </row>
    <row r="29" spans="1:63" ht="3" customHeight="1">
      <c r="A29" s="1808"/>
      <c r="B29" s="1803"/>
      <c r="C29" s="1802"/>
      <c r="D29" s="1802"/>
      <c r="E29" s="1770"/>
      <c r="F29" s="426"/>
      <c r="G29" s="427"/>
      <c r="H29" s="426"/>
      <c r="I29" s="427"/>
      <c r="J29" s="426"/>
      <c r="K29" s="428"/>
      <c r="L29" s="426"/>
      <c r="M29" s="428"/>
      <c r="N29" s="426"/>
      <c r="O29" s="428"/>
      <c r="P29" s="426"/>
      <c r="Q29" s="428"/>
      <c r="R29" s="426"/>
      <c r="S29" s="428"/>
      <c r="T29" s="426"/>
      <c r="U29" s="428"/>
      <c r="V29" s="426"/>
      <c r="W29" s="428"/>
      <c r="X29" s="426"/>
      <c r="Y29" s="428"/>
      <c r="Z29" s="426"/>
      <c r="AA29" s="428"/>
      <c r="AB29" s="426"/>
      <c r="AC29" s="428"/>
      <c r="AD29" s="426"/>
      <c r="AE29" s="428"/>
      <c r="AF29" s="426"/>
      <c r="AG29" s="428"/>
      <c r="AH29" s="426"/>
      <c r="AI29" s="428"/>
      <c r="AJ29" s="426"/>
      <c r="AK29" s="428"/>
      <c r="AL29" s="426"/>
      <c r="AM29" s="428"/>
      <c r="AN29" s="426"/>
      <c r="AO29" s="428"/>
      <c r="AP29" s="426"/>
      <c r="AQ29" s="428"/>
      <c r="AR29" s="426"/>
      <c r="AS29" s="428"/>
      <c r="AT29" s="426"/>
      <c r="AU29" s="428"/>
      <c r="AV29" s="426"/>
      <c r="AW29" s="428"/>
      <c r="AX29" s="426"/>
      <c r="AY29" s="428"/>
      <c r="AZ29" s="426"/>
      <c r="BA29" s="428"/>
      <c r="BB29" s="426"/>
      <c r="BC29" s="428"/>
      <c r="BD29" s="426"/>
      <c r="BE29" s="428"/>
      <c r="BF29" s="426"/>
      <c r="BG29" s="428"/>
      <c r="BH29" s="427"/>
      <c r="BI29" s="428"/>
      <c r="BJ29" s="1776"/>
      <c r="BK29" s="1778"/>
    </row>
    <row r="30" spans="1:63" ht="6" customHeight="1">
      <c r="A30" s="1808"/>
      <c r="B30" s="1453"/>
      <c r="C30" s="1802"/>
      <c r="D30" s="1802"/>
      <c r="E30" s="1771"/>
      <c r="F30" s="429"/>
      <c r="G30" s="430"/>
      <c r="H30" s="429"/>
      <c r="I30" s="430"/>
      <c r="J30" s="429"/>
      <c r="K30" s="431"/>
      <c r="L30" s="429"/>
      <c r="M30" s="431"/>
      <c r="N30" s="429"/>
      <c r="O30" s="431"/>
      <c r="P30" s="429"/>
      <c r="Q30" s="431"/>
      <c r="R30" s="429"/>
      <c r="S30" s="431"/>
      <c r="T30" s="429"/>
      <c r="U30" s="431"/>
      <c r="V30" s="429"/>
      <c r="W30" s="431"/>
      <c r="X30" s="429"/>
      <c r="Y30" s="431"/>
      <c r="Z30" s="429"/>
      <c r="AA30" s="431"/>
      <c r="AB30" s="429"/>
      <c r="AC30" s="431"/>
      <c r="AD30" s="429"/>
      <c r="AE30" s="431"/>
      <c r="AF30" s="429"/>
      <c r="AG30" s="431"/>
      <c r="AH30" s="429"/>
      <c r="AI30" s="431"/>
      <c r="AJ30" s="429"/>
      <c r="AK30" s="431"/>
      <c r="AL30" s="429"/>
      <c r="AM30" s="431"/>
      <c r="AN30" s="429"/>
      <c r="AO30" s="431"/>
      <c r="AP30" s="429"/>
      <c r="AQ30" s="431"/>
      <c r="AR30" s="429"/>
      <c r="AS30" s="431"/>
      <c r="AT30" s="429"/>
      <c r="AU30" s="431"/>
      <c r="AV30" s="429"/>
      <c r="AW30" s="431"/>
      <c r="AX30" s="429"/>
      <c r="AY30" s="431"/>
      <c r="AZ30" s="429"/>
      <c r="BA30" s="431"/>
      <c r="BB30" s="429"/>
      <c r="BC30" s="431"/>
      <c r="BD30" s="429"/>
      <c r="BE30" s="431"/>
      <c r="BF30" s="429"/>
      <c r="BG30" s="431"/>
      <c r="BH30" s="430"/>
      <c r="BI30" s="431"/>
      <c r="BJ30" s="1777"/>
      <c r="BK30" s="1778"/>
    </row>
    <row r="31" spans="1:63" ht="6" customHeight="1">
      <c r="A31" s="1808"/>
      <c r="B31" s="1803">
        <v>6</v>
      </c>
      <c r="C31" s="1802"/>
      <c r="D31" s="1802"/>
      <c r="E31" s="1769"/>
      <c r="F31" s="426"/>
      <c r="G31" s="427"/>
      <c r="H31" s="426"/>
      <c r="I31" s="427"/>
      <c r="J31" s="426"/>
      <c r="K31" s="428"/>
      <c r="L31" s="432"/>
      <c r="M31" s="443"/>
      <c r="N31" s="432"/>
      <c r="O31" s="443"/>
      <c r="P31" s="432"/>
      <c r="Q31" s="443"/>
      <c r="R31" s="432"/>
      <c r="S31" s="443"/>
      <c r="T31" s="432"/>
      <c r="U31" s="443"/>
      <c r="V31" s="432"/>
      <c r="W31" s="443"/>
      <c r="X31" s="432"/>
      <c r="Y31" s="443"/>
      <c r="Z31" s="432"/>
      <c r="AA31" s="443"/>
      <c r="AB31" s="432"/>
      <c r="AC31" s="443"/>
      <c r="AD31" s="432"/>
      <c r="AE31" s="443"/>
      <c r="AF31" s="432"/>
      <c r="AG31" s="443"/>
      <c r="AH31" s="432"/>
      <c r="AI31" s="443"/>
      <c r="AJ31" s="432"/>
      <c r="AK31" s="443"/>
      <c r="AL31" s="432"/>
      <c r="AM31" s="443"/>
      <c r="AN31" s="432"/>
      <c r="AO31" s="443"/>
      <c r="AP31" s="432"/>
      <c r="AQ31" s="443"/>
      <c r="AR31" s="432"/>
      <c r="AS31" s="443"/>
      <c r="AT31" s="432"/>
      <c r="AU31" s="443"/>
      <c r="AV31" s="432"/>
      <c r="AW31" s="443"/>
      <c r="AX31" s="432"/>
      <c r="AY31" s="443"/>
      <c r="AZ31" s="432"/>
      <c r="BA31" s="443"/>
      <c r="BB31" s="432"/>
      <c r="BC31" s="443"/>
      <c r="BD31" s="426"/>
      <c r="BE31" s="428"/>
      <c r="BF31" s="426"/>
      <c r="BG31" s="428"/>
      <c r="BH31" s="427"/>
      <c r="BI31" s="428"/>
      <c r="BJ31" s="1775" t="s">
        <v>67</v>
      </c>
      <c r="BK31" s="1778">
        <f>SUM(H31:BJ33)/4</f>
        <v>0</v>
      </c>
    </row>
    <row r="32" spans="1:63" ht="3" customHeight="1">
      <c r="A32" s="1808"/>
      <c r="B32" s="1803"/>
      <c r="C32" s="1802"/>
      <c r="D32" s="1802"/>
      <c r="E32" s="1770"/>
      <c r="F32" s="426"/>
      <c r="G32" s="427"/>
      <c r="H32" s="426"/>
      <c r="I32" s="427"/>
      <c r="J32" s="426"/>
      <c r="K32" s="428"/>
      <c r="L32" s="426"/>
      <c r="M32" s="428"/>
      <c r="N32" s="426"/>
      <c r="O32" s="428"/>
      <c r="P32" s="426"/>
      <c r="Q32" s="428"/>
      <c r="R32" s="426"/>
      <c r="S32" s="428"/>
      <c r="T32" s="426"/>
      <c r="U32" s="428"/>
      <c r="V32" s="426"/>
      <c r="W32" s="428"/>
      <c r="X32" s="426"/>
      <c r="Y32" s="428"/>
      <c r="Z32" s="426"/>
      <c r="AA32" s="428"/>
      <c r="AB32" s="426"/>
      <c r="AC32" s="428"/>
      <c r="AD32" s="426"/>
      <c r="AE32" s="428"/>
      <c r="AF32" s="426"/>
      <c r="AG32" s="428"/>
      <c r="AH32" s="426"/>
      <c r="AI32" s="428"/>
      <c r="AJ32" s="426"/>
      <c r="AK32" s="428"/>
      <c r="AL32" s="426"/>
      <c r="AM32" s="428"/>
      <c r="AN32" s="426"/>
      <c r="AO32" s="428"/>
      <c r="AP32" s="426"/>
      <c r="AQ32" s="428"/>
      <c r="AR32" s="426"/>
      <c r="AS32" s="428"/>
      <c r="AT32" s="426"/>
      <c r="AU32" s="428"/>
      <c r="AV32" s="426"/>
      <c r="AW32" s="428"/>
      <c r="AX32" s="426"/>
      <c r="AY32" s="428"/>
      <c r="AZ32" s="426"/>
      <c r="BA32" s="428"/>
      <c r="BB32" s="426"/>
      <c r="BC32" s="428"/>
      <c r="BD32" s="426"/>
      <c r="BE32" s="428"/>
      <c r="BF32" s="426"/>
      <c r="BG32" s="428"/>
      <c r="BH32" s="427"/>
      <c r="BI32" s="428"/>
      <c r="BJ32" s="1776"/>
      <c r="BK32" s="1778"/>
    </row>
    <row r="33" spans="1:63" ht="6" customHeight="1">
      <c r="A33" s="1808"/>
      <c r="B33" s="1453"/>
      <c r="C33" s="1802"/>
      <c r="D33" s="1802"/>
      <c r="E33" s="1771"/>
      <c r="F33" s="429"/>
      <c r="G33" s="430"/>
      <c r="H33" s="429"/>
      <c r="I33" s="430"/>
      <c r="J33" s="429"/>
      <c r="K33" s="431"/>
      <c r="L33" s="429"/>
      <c r="M33" s="431"/>
      <c r="N33" s="429"/>
      <c r="O33" s="431"/>
      <c r="P33" s="429"/>
      <c r="Q33" s="431"/>
      <c r="R33" s="429"/>
      <c r="S33" s="431"/>
      <c r="T33" s="429"/>
      <c r="U33" s="431"/>
      <c r="V33" s="429"/>
      <c r="W33" s="431"/>
      <c r="X33" s="429"/>
      <c r="Y33" s="431"/>
      <c r="Z33" s="429"/>
      <c r="AA33" s="431"/>
      <c r="AB33" s="429"/>
      <c r="AC33" s="431"/>
      <c r="AD33" s="429"/>
      <c r="AE33" s="431"/>
      <c r="AF33" s="429"/>
      <c r="AG33" s="431"/>
      <c r="AH33" s="429"/>
      <c r="AI33" s="431"/>
      <c r="AJ33" s="429"/>
      <c r="AK33" s="431"/>
      <c r="AL33" s="429"/>
      <c r="AM33" s="431"/>
      <c r="AN33" s="429"/>
      <c r="AO33" s="431"/>
      <c r="AP33" s="429"/>
      <c r="AQ33" s="431"/>
      <c r="AR33" s="429"/>
      <c r="AS33" s="431"/>
      <c r="AT33" s="429"/>
      <c r="AU33" s="431"/>
      <c r="AV33" s="429"/>
      <c r="AW33" s="431"/>
      <c r="AX33" s="429"/>
      <c r="AY33" s="431"/>
      <c r="AZ33" s="429"/>
      <c r="BA33" s="431"/>
      <c r="BB33" s="429"/>
      <c r="BC33" s="431"/>
      <c r="BD33" s="429"/>
      <c r="BE33" s="431"/>
      <c r="BF33" s="429"/>
      <c r="BG33" s="431"/>
      <c r="BH33" s="430"/>
      <c r="BI33" s="431"/>
      <c r="BJ33" s="1777"/>
      <c r="BK33" s="1778"/>
    </row>
    <row r="34" spans="1:63" ht="6" customHeight="1">
      <c r="A34" s="1808"/>
      <c r="B34" s="1803">
        <v>7</v>
      </c>
      <c r="C34" s="1802"/>
      <c r="D34" s="1802"/>
      <c r="E34" s="1770"/>
      <c r="F34" s="426"/>
      <c r="G34" s="427"/>
      <c r="H34" s="426"/>
      <c r="I34" s="427"/>
      <c r="J34" s="426"/>
      <c r="K34" s="428"/>
      <c r="L34" s="432"/>
      <c r="M34" s="443"/>
      <c r="N34" s="432"/>
      <c r="O34" s="443"/>
      <c r="P34" s="432"/>
      <c r="Q34" s="443"/>
      <c r="R34" s="432"/>
      <c r="S34" s="443"/>
      <c r="T34" s="432"/>
      <c r="U34" s="443"/>
      <c r="V34" s="432"/>
      <c r="W34" s="443"/>
      <c r="X34" s="432"/>
      <c r="Y34" s="443"/>
      <c r="Z34" s="432"/>
      <c r="AA34" s="443"/>
      <c r="AB34" s="432"/>
      <c r="AC34" s="443"/>
      <c r="AD34" s="432"/>
      <c r="AE34" s="443"/>
      <c r="AF34" s="432"/>
      <c r="AG34" s="443"/>
      <c r="AH34" s="432"/>
      <c r="AI34" s="443"/>
      <c r="AJ34" s="432"/>
      <c r="AK34" s="443"/>
      <c r="AL34" s="432"/>
      <c r="AM34" s="443"/>
      <c r="AN34" s="432"/>
      <c r="AO34" s="443"/>
      <c r="AP34" s="432"/>
      <c r="AQ34" s="443"/>
      <c r="AR34" s="432"/>
      <c r="AS34" s="443"/>
      <c r="AT34" s="432"/>
      <c r="AU34" s="443"/>
      <c r="AV34" s="432"/>
      <c r="AW34" s="443"/>
      <c r="AX34" s="432"/>
      <c r="AY34" s="443"/>
      <c r="AZ34" s="432"/>
      <c r="BA34" s="443"/>
      <c r="BB34" s="432"/>
      <c r="BC34" s="443"/>
      <c r="BD34" s="426"/>
      <c r="BE34" s="428"/>
      <c r="BF34" s="426"/>
      <c r="BG34" s="428"/>
      <c r="BH34" s="427"/>
      <c r="BI34" s="428"/>
      <c r="BJ34" s="1775" t="s">
        <v>67</v>
      </c>
      <c r="BK34" s="1778">
        <f>SUM(H34:BJ36)/4</f>
        <v>0</v>
      </c>
    </row>
    <row r="35" spans="1:63" ht="3" customHeight="1">
      <c r="A35" s="1808"/>
      <c r="B35" s="1803"/>
      <c r="C35" s="1802"/>
      <c r="D35" s="1802"/>
      <c r="E35" s="1770"/>
      <c r="F35" s="426"/>
      <c r="G35" s="427"/>
      <c r="H35" s="426"/>
      <c r="I35" s="427"/>
      <c r="J35" s="426"/>
      <c r="K35" s="428"/>
      <c r="L35" s="426"/>
      <c r="M35" s="428"/>
      <c r="N35" s="426"/>
      <c r="O35" s="428"/>
      <c r="P35" s="426"/>
      <c r="Q35" s="428"/>
      <c r="R35" s="426"/>
      <c r="S35" s="428"/>
      <c r="T35" s="426"/>
      <c r="U35" s="428"/>
      <c r="V35" s="426"/>
      <c r="W35" s="428"/>
      <c r="X35" s="426"/>
      <c r="Y35" s="428"/>
      <c r="Z35" s="426"/>
      <c r="AA35" s="428"/>
      <c r="AB35" s="426"/>
      <c r="AC35" s="428"/>
      <c r="AD35" s="426"/>
      <c r="AE35" s="428"/>
      <c r="AF35" s="426"/>
      <c r="AG35" s="428"/>
      <c r="AH35" s="426"/>
      <c r="AI35" s="428"/>
      <c r="AJ35" s="426"/>
      <c r="AK35" s="428"/>
      <c r="AL35" s="426"/>
      <c r="AM35" s="428"/>
      <c r="AN35" s="426"/>
      <c r="AO35" s="428"/>
      <c r="AP35" s="426"/>
      <c r="AQ35" s="428"/>
      <c r="AR35" s="426"/>
      <c r="AS35" s="428"/>
      <c r="AT35" s="426"/>
      <c r="AU35" s="428"/>
      <c r="AV35" s="426"/>
      <c r="AW35" s="428"/>
      <c r="AX35" s="426"/>
      <c r="AY35" s="428"/>
      <c r="AZ35" s="426"/>
      <c r="BA35" s="428"/>
      <c r="BB35" s="426"/>
      <c r="BC35" s="428"/>
      <c r="BD35" s="426"/>
      <c r="BE35" s="428"/>
      <c r="BF35" s="426"/>
      <c r="BG35" s="428"/>
      <c r="BH35" s="427"/>
      <c r="BI35" s="428"/>
      <c r="BJ35" s="1776"/>
      <c r="BK35" s="1778"/>
    </row>
    <row r="36" spans="1:63" ht="6" customHeight="1">
      <c r="A36" s="1808"/>
      <c r="B36" s="1453"/>
      <c r="C36" s="1802"/>
      <c r="D36" s="1802"/>
      <c r="E36" s="1771"/>
      <c r="F36" s="429"/>
      <c r="G36" s="430"/>
      <c r="H36" s="429"/>
      <c r="I36" s="430"/>
      <c r="J36" s="429"/>
      <c r="K36" s="431"/>
      <c r="L36" s="429"/>
      <c r="M36" s="431"/>
      <c r="N36" s="429"/>
      <c r="O36" s="431"/>
      <c r="P36" s="429"/>
      <c r="Q36" s="431"/>
      <c r="R36" s="429"/>
      <c r="S36" s="431"/>
      <c r="T36" s="429"/>
      <c r="U36" s="431"/>
      <c r="V36" s="429"/>
      <c r="W36" s="431"/>
      <c r="X36" s="429"/>
      <c r="Y36" s="431"/>
      <c r="Z36" s="429"/>
      <c r="AA36" s="431"/>
      <c r="AB36" s="429"/>
      <c r="AC36" s="431"/>
      <c r="AD36" s="429"/>
      <c r="AE36" s="431"/>
      <c r="AF36" s="429"/>
      <c r="AG36" s="431"/>
      <c r="AH36" s="429"/>
      <c r="AI36" s="431"/>
      <c r="AJ36" s="429"/>
      <c r="AK36" s="431"/>
      <c r="AL36" s="429"/>
      <c r="AM36" s="431"/>
      <c r="AN36" s="429"/>
      <c r="AO36" s="431"/>
      <c r="AP36" s="429"/>
      <c r="AQ36" s="431"/>
      <c r="AR36" s="429"/>
      <c r="AS36" s="431"/>
      <c r="AT36" s="429"/>
      <c r="AU36" s="431"/>
      <c r="AV36" s="429"/>
      <c r="AW36" s="431"/>
      <c r="AX36" s="429"/>
      <c r="AY36" s="431"/>
      <c r="AZ36" s="429"/>
      <c r="BA36" s="431"/>
      <c r="BB36" s="429"/>
      <c r="BC36" s="431"/>
      <c r="BD36" s="429"/>
      <c r="BE36" s="431"/>
      <c r="BF36" s="429"/>
      <c r="BG36" s="431"/>
      <c r="BH36" s="430"/>
      <c r="BI36" s="431"/>
      <c r="BJ36" s="1777"/>
      <c r="BK36" s="1778"/>
    </row>
    <row r="37" spans="1:63" ht="6" customHeight="1">
      <c r="A37" s="1808"/>
      <c r="B37" s="1803">
        <v>8</v>
      </c>
      <c r="C37" s="1802"/>
      <c r="D37" s="1802"/>
      <c r="E37" s="1770"/>
      <c r="F37" s="426"/>
      <c r="G37" s="427"/>
      <c r="H37" s="426"/>
      <c r="I37" s="427"/>
      <c r="J37" s="426"/>
      <c r="K37" s="428"/>
      <c r="L37" s="432"/>
      <c r="M37" s="443"/>
      <c r="N37" s="432"/>
      <c r="O37" s="443"/>
      <c r="P37" s="432"/>
      <c r="Q37" s="443"/>
      <c r="R37" s="432"/>
      <c r="S37" s="443"/>
      <c r="T37" s="432"/>
      <c r="U37" s="443"/>
      <c r="V37" s="432"/>
      <c r="W37" s="443"/>
      <c r="X37" s="432"/>
      <c r="Y37" s="443"/>
      <c r="Z37" s="432"/>
      <c r="AA37" s="443"/>
      <c r="AB37" s="432"/>
      <c r="AC37" s="443"/>
      <c r="AD37" s="432"/>
      <c r="AE37" s="443"/>
      <c r="AF37" s="432"/>
      <c r="AG37" s="443"/>
      <c r="AH37" s="432"/>
      <c r="AI37" s="443"/>
      <c r="AJ37" s="432"/>
      <c r="AK37" s="443"/>
      <c r="AL37" s="432"/>
      <c r="AM37" s="443"/>
      <c r="AN37" s="432"/>
      <c r="AO37" s="443"/>
      <c r="AP37" s="432"/>
      <c r="AQ37" s="443"/>
      <c r="AR37" s="432"/>
      <c r="AS37" s="443"/>
      <c r="AT37" s="432"/>
      <c r="AU37" s="443"/>
      <c r="AV37" s="432"/>
      <c r="AW37" s="443"/>
      <c r="AX37" s="432"/>
      <c r="AY37" s="443"/>
      <c r="AZ37" s="432"/>
      <c r="BA37" s="443"/>
      <c r="BB37" s="432"/>
      <c r="BC37" s="443"/>
      <c r="BD37" s="426"/>
      <c r="BE37" s="428"/>
      <c r="BF37" s="426"/>
      <c r="BG37" s="428"/>
      <c r="BH37" s="427"/>
      <c r="BI37" s="428"/>
      <c r="BJ37" s="1775" t="s">
        <v>67</v>
      </c>
      <c r="BK37" s="1778">
        <f>SUM(H37:BJ39)/4</f>
        <v>0</v>
      </c>
    </row>
    <row r="38" spans="1:63" ht="3" customHeight="1">
      <c r="A38" s="1808"/>
      <c r="B38" s="1803"/>
      <c r="C38" s="1802"/>
      <c r="D38" s="1802"/>
      <c r="E38" s="1770"/>
      <c r="F38" s="426"/>
      <c r="G38" s="427"/>
      <c r="H38" s="426"/>
      <c r="I38" s="427"/>
      <c r="J38" s="426"/>
      <c r="K38" s="428"/>
      <c r="L38" s="426"/>
      <c r="M38" s="428"/>
      <c r="N38" s="426"/>
      <c r="O38" s="428"/>
      <c r="P38" s="426"/>
      <c r="Q38" s="428"/>
      <c r="R38" s="426"/>
      <c r="S38" s="428"/>
      <c r="T38" s="426"/>
      <c r="U38" s="428"/>
      <c r="V38" s="426"/>
      <c r="W38" s="428"/>
      <c r="X38" s="426"/>
      <c r="Y38" s="428"/>
      <c r="Z38" s="426"/>
      <c r="AA38" s="428"/>
      <c r="AB38" s="426"/>
      <c r="AC38" s="428"/>
      <c r="AD38" s="426"/>
      <c r="AE38" s="428"/>
      <c r="AF38" s="426"/>
      <c r="AG38" s="428"/>
      <c r="AH38" s="426"/>
      <c r="AI38" s="428"/>
      <c r="AJ38" s="426"/>
      <c r="AK38" s="428"/>
      <c r="AL38" s="426"/>
      <c r="AM38" s="428"/>
      <c r="AN38" s="426"/>
      <c r="AO38" s="428"/>
      <c r="AP38" s="426"/>
      <c r="AQ38" s="428"/>
      <c r="AR38" s="426"/>
      <c r="AS38" s="428"/>
      <c r="AT38" s="426"/>
      <c r="AU38" s="428"/>
      <c r="AV38" s="426"/>
      <c r="AW38" s="428"/>
      <c r="AX38" s="426"/>
      <c r="AY38" s="428"/>
      <c r="AZ38" s="426"/>
      <c r="BA38" s="428"/>
      <c r="BB38" s="426"/>
      <c r="BC38" s="428"/>
      <c r="BD38" s="426"/>
      <c r="BE38" s="428"/>
      <c r="BF38" s="426"/>
      <c r="BG38" s="428"/>
      <c r="BH38" s="427"/>
      <c r="BI38" s="428"/>
      <c r="BJ38" s="1776"/>
      <c r="BK38" s="1778"/>
    </row>
    <row r="39" spans="1:63" ht="6" customHeight="1">
      <c r="A39" s="1808"/>
      <c r="B39" s="1803"/>
      <c r="C39" s="1802"/>
      <c r="D39" s="1802"/>
      <c r="E39" s="1771"/>
      <c r="F39" s="429"/>
      <c r="G39" s="430"/>
      <c r="H39" s="429"/>
      <c r="I39" s="430"/>
      <c r="J39" s="429"/>
      <c r="K39" s="431"/>
      <c r="L39" s="429"/>
      <c r="M39" s="431"/>
      <c r="N39" s="429"/>
      <c r="O39" s="431"/>
      <c r="P39" s="429"/>
      <c r="Q39" s="431"/>
      <c r="R39" s="429"/>
      <c r="S39" s="431"/>
      <c r="T39" s="429"/>
      <c r="U39" s="431"/>
      <c r="V39" s="429"/>
      <c r="W39" s="431"/>
      <c r="X39" s="429"/>
      <c r="Y39" s="431"/>
      <c r="Z39" s="429"/>
      <c r="AA39" s="431"/>
      <c r="AB39" s="429"/>
      <c r="AC39" s="431"/>
      <c r="AD39" s="429"/>
      <c r="AE39" s="431"/>
      <c r="AF39" s="429"/>
      <c r="AG39" s="431"/>
      <c r="AH39" s="429"/>
      <c r="AI39" s="431"/>
      <c r="AJ39" s="429"/>
      <c r="AK39" s="431"/>
      <c r="AL39" s="429"/>
      <c r="AM39" s="431"/>
      <c r="AN39" s="429"/>
      <c r="AO39" s="431"/>
      <c r="AP39" s="429"/>
      <c r="AQ39" s="431"/>
      <c r="AR39" s="429"/>
      <c r="AS39" s="431"/>
      <c r="AT39" s="429"/>
      <c r="AU39" s="431"/>
      <c r="AV39" s="429"/>
      <c r="AW39" s="431"/>
      <c r="AX39" s="429"/>
      <c r="AY39" s="431"/>
      <c r="AZ39" s="429"/>
      <c r="BA39" s="431"/>
      <c r="BB39" s="429"/>
      <c r="BC39" s="431"/>
      <c r="BD39" s="429"/>
      <c r="BE39" s="431"/>
      <c r="BF39" s="429"/>
      <c r="BG39" s="431"/>
      <c r="BH39" s="430"/>
      <c r="BI39" s="431"/>
      <c r="BJ39" s="1777"/>
      <c r="BK39" s="1778"/>
    </row>
    <row r="40" spans="1:63" ht="6" customHeight="1">
      <c r="A40" s="1808"/>
      <c r="B40" s="1435">
        <v>9</v>
      </c>
      <c r="C40" s="1802"/>
      <c r="D40" s="1802"/>
      <c r="E40" s="1770"/>
      <c r="F40" s="426"/>
      <c r="G40" s="427"/>
      <c r="H40" s="426"/>
      <c r="I40" s="427"/>
      <c r="J40" s="426"/>
      <c r="K40" s="428"/>
      <c r="L40" s="432"/>
      <c r="M40" s="443"/>
      <c r="N40" s="432"/>
      <c r="O40" s="443"/>
      <c r="P40" s="432"/>
      <c r="Q40" s="443"/>
      <c r="R40" s="432"/>
      <c r="S40" s="443"/>
      <c r="T40" s="432"/>
      <c r="U40" s="443"/>
      <c r="V40" s="432"/>
      <c r="W40" s="443"/>
      <c r="X40" s="432"/>
      <c r="Y40" s="443"/>
      <c r="Z40" s="432"/>
      <c r="AA40" s="443"/>
      <c r="AB40" s="432"/>
      <c r="AC40" s="443"/>
      <c r="AD40" s="432"/>
      <c r="AE40" s="443"/>
      <c r="AF40" s="432"/>
      <c r="AG40" s="443"/>
      <c r="AH40" s="432"/>
      <c r="AI40" s="443"/>
      <c r="AJ40" s="432"/>
      <c r="AK40" s="443"/>
      <c r="AL40" s="432"/>
      <c r="AM40" s="443"/>
      <c r="AN40" s="432"/>
      <c r="AO40" s="443"/>
      <c r="AP40" s="432"/>
      <c r="AQ40" s="443"/>
      <c r="AR40" s="432"/>
      <c r="AS40" s="443"/>
      <c r="AT40" s="432"/>
      <c r="AU40" s="443"/>
      <c r="AV40" s="432"/>
      <c r="AW40" s="443"/>
      <c r="AX40" s="432"/>
      <c r="AY40" s="443"/>
      <c r="AZ40" s="432"/>
      <c r="BA40" s="443"/>
      <c r="BB40" s="432"/>
      <c r="BC40" s="443"/>
      <c r="BD40" s="426"/>
      <c r="BE40" s="428"/>
      <c r="BF40" s="426"/>
      <c r="BG40" s="428"/>
      <c r="BH40" s="427"/>
      <c r="BI40" s="428"/>
      <c r="BJ40" s="1775" t="s">
        <v>67</v>
      </c>
      <c r="BK40" s="1778">
        <f>SUM(H40:BJ42)/4</f>
        <v>0</v>
      </c>
    </row>
    <row r="41" spans="1:63" ht="3" customHeight="1">
      <c r="A41" s="1808"/>
      <c r="B41" s="1803"/>
      <c r="C41" s="1802"/>
      <c r="D41" s="1802"/>
      <c r="E41" s="1770"/>
      <c r="F41" s="426"/>
      <c r="G41" s="427"/>
      <c r="H41" s="426"/>
      <c r="I41" s="427"/>
      <c r="J41" s="426"/>
      <c r="K41" s="428"/>
      <c r="L41" s="426"/>
      <c r="M41" s="428"/>
      <c r="N41" s="426"/>
      <c r="O41" s="428"/>
      <c r="P41" s="426"/>
      <c r="Q41" s="428"/>
      <c r="R41" s="426"/>
      <c r="S41" s="428"/>
      <c r="T41" s="426"/>
      <c r="U41" s="428"/>
      <c r="V41" s="426"/>
      <c r="W41" s="428"/>
      <c r="X41" s="426"/>
      <c r="Y41" s="428"/>
      <c r="Z41" s="426"/>
      <c r="AA41" s="428"/>
      <c r="AB41" s="426"/>
      <c r="AC41" s="428"/>
      <c r="AD41" s="426"/>
      <c r="AE41" s="428"/>
      <c r="AF41" s="426"/>
      <c r="AG41" s="428"/>
      <c r="AH41" s="426"/>
      <c r="AI41" s="428"/>
      <c r="AJ41" s="426"/>
      <c r="AK41" s="428"/>
      <c r="AL41" s="426"/>
      <c r="AM41" s="428"/>
      <c r="AN41" s="426"/>
      <c r="AO41" s="428"/>
      <c r="AP41" s="426"/>
      <c r="AQ41" s="428"/>
      <c r="AR41" s="426"/>
      <c r="AS41" s="428"/>
      <c r="AT41" s="426"/>
      <c r="AU41" s="428"/>
      <c r="AV41" s="426"/>
      <c r="AW41" s="428"/>
      <c r="AX41" s="426"/>
      <c r="AY41" s="428"/>
      <c r="AZ41" s="426"/>
      <c r="BA41" s="428"/>
      <c r="BB41" s="426"/>
      <c r="BC41" s="428"/>
      <c r="BD41" s="426"/>
      <c r="BE41" s="428"/>
      <c r="BF41" s="426"/>
      <c r="BG41" s="428"/>
      <c r="BH41" s="427"/>
      <c r="BI41" s="428"/>
      <c r="BJ41" s="1776"/>
      <c r="BK41" s="1778"/>
    </row>
    <row r="42" spans="1:63" ht="6" customHeight="1">
      <c r="A42" s="1808"/>
      <c r="B42" s="1453"/>
      <c r="C42" s="1802"/>
      <c r="D42" s="1802"/>
      <c r="E42" s="1771"/>
      <c r="F42" s="429"/>
      <c r="G42" s="430"/>
      <c r="H42" s="429"/>
      <c r="I42" s="430"/>
      <c r="J42" s="429"/>
      <c r="K42" s="431"/>
      <c r="L42" s="429"/>
      <c r="M42" s="431"/>
      <c r="N42" s="429"/>
      <c r="O42" s="431"/>
      <c r="P42" s="429"/>
      <c r="Q42" s="431"/>
      <c r="R42" s="429"/>
      <c r="S42" s="431"/>
      <c r="T42" s="429"/>
      <c r="U42" s="431"/>
      <c r="V42" s="429"/>
      <c r="W42" s="431"/>
      <c r="X42" s="429"/>
      <c r="Y42" s="431"/>
      <c r="Z42" s="429"/>
      <c r="AA42" s="431"/>
      <c r="AB42" s="429"/>
      <c r="AC42" s="431"/>
      <c r="AD42" s="429"/>
      <c r="AE42" s="431"/>
      <c r="AF42" s="429"/>
      <c r="AG42" s="431"/>
      <c r="AH42" s="429"/>
      <c r="AI42" s="431"/>
      <c r="AJ42" s="429"/>
      <c r="AK42" s="431"/>
      <c r="AL42" s="429"/>
      <c r="AM42" s="431"/>
      <c r="AN42" s="429"/>
      <c r="AO42" s="431"/>
      <c r="AP42" s="429"/>
      <c r="AQ42" s="431"/>
      <c r="AR42" s="429"/>
      <c r="AS42" s="431"/>
      <c r="AT42" s="429"/>
      <c r="AU42" s="431"/>
      <c r="AV42" s="429"/>
      <c r="AW42" s="431"/>
      <c r="AX42" s="429"/>
      <c r="AY42" s="431"/>
      <c r="AZ42" s="429"/>
      <c r="BA42" s="431"/>
      <c r="BB42" s="429"/>
      <c r="BC42" s="431"/>
      <c r="BD42" s="429"/>
      <c r="BE42" s="431"/>
      <c r="BF42" s="429"/>
      <c r="BG42" s="431"/>
      <c r="BH42" s="430"/>
      <c r="BI42" s="431"/>
      <c r="BJ42" s="1777"/>
      <c r="BK42" s="1778"/>
    </row>
    <row r="43" spans="1:63" ht="6" customHeight="1">
      <c r="A43" s="1808"/>
      <c r="B43" s="1803">
        <v>10</v>
      </c>
      <c r="C43" s="1802"/>
      <c r="D43" s="1802"/>
      <c r="E43" s="1769"/>
      <c r="F43" s="426"/>
      <c r="G43" s="427"/>
      <c r="H43" s="426"/>
      <c r="I43" s="427"/>
      <c r="J43" s="426"/>
      <c r="K43" s="428"/>
      <c r="L43" s="432"/>
      <c r="M43" s="443"/>
      <c r="N43" s="432"/>
      <c r="O43" s="443"/>
      <c r="P43" s="432"/>
      <c r="Q43" s="443"/>
      <c r="R43" s="432"/>
      <c r="S43" s="443"/>
      <c r="T43" s="432"/>
      <c r="U43" s="443"/>
      <c r="V43" s="432"/>
      <c r="W43" s="443"/>
      <c r="X43" s="432"/>
      <c r="Y43" s="443"/>
      <c r="Z43" s="432"/>
      <c r="AA43" s="443"/>
      <c r="AB43" s="432"/>
      <c r="AC43" s="443"/>
      <c r="AD43" s="432"/>
      <c r="AE43" s="443"/>
      <c r="AF43" s="432"/>
      <c r="AG43" s="443"/>
      <c r="AH43" s="432"/>
      <c r="AI43" s="443"/>
      <c r="AJ43" s="432"/>
      <c r="AK43" s="443"/>
      <c r="AL43" s="432"/>
      <c r="AM43" s="443"/>
      <c r="AN43" s="432"/>
      <c r="AO43" s="443"/>
      <c r="AP43" s="432"/>
      <c r="AQ43" s="443"/>
      <c r="AR43" s="432"/>
      <c r="AS43" s="443"/>
      <c r="AT43" s="432"/>
      <c r="AU43" s="443"/>
      <c r="AV43" s="432"/>
      <c r="AW43" s="443"/>
      <c r="AX43" s="432"/>
      <c r="AY43" s="443"/>
      <c r="AZ43" s="432"/>
      <c r="BA43" s="443"/>
      <c r="BB43" s="432"/>
      <c r="BC43" s="443"/>
      <c r="BD43" s="426"/>
      <c r="BE43" s="428"/>
      <c r="BF43" s="426"/>
      <c r="BG43" s="428"/>
      <c r="BH43" s="427"/>
      <c r="BI43" s="428"/>
      <c r="BJ43" s="1775" t="s">
        <v>67</v>
      </c>
      <c r="BK43" s="1778">
        <f>SUM(H43:BJ45)/4</f>
        <v>0</v>
      </c>
    </row>
    <row r="44" spans="1:63" ht="3" customHeight="1">
      <c r="A44" s="1808"/>
      <c r="B44" s="1803"/>
      <c r="C44" s="1802"/>
      <c r="D44" s="1802"/>
      <c r="E44" s="1770"/>
      <c r="F44" s="426"/>
      <c r="G44" s="427"/>
      <c r="H44" s="426"/>
      <c r="I44" s="427"/>
      <c r="J44" s="426"/>
      <c r="K44" s="428"/>
      <c r="L44" s="426"/>
      <c r="M44" s="428"/>
      <c r="N44" s="426"/>
      <c r="O44" s="428"/>
      <c r="P44" s="426"/>
      <c r="Q44" s="428"/>
      <c r="R44" s="426"/>
      <c r="S44" s="428"/>
      <c r="T44" s="426"/>
      <c r="U44" s="428"/>
      <c r="V44" s="426"/>
      <c r="W44" s="428"/>
      <c r="X44" s="426"/>
      <c r="Y44" s="428"/>
      <c r="Z44" s="426"/>
      <c r="AA44" s="428"/>
      <c r="AB44" s="426"/>
      <c r="AC44" s="428"/>
      <c r="AD44" s="426"/>
      <c r="AE44" s="428"/>
      <c r="AF44" s="426"/>
      <c r="AG44" s="428"/>
      <c r="AH44" s="426"/>
      <c r="AI44" s="428"/>
      <c r="AJ44" s="426"/>
      <c r="AK44" s="428"/>
      <c r="AL44" s="426"/>
      <c r="AM44" s="428"/>
      <c r="AN44" s="426"/>
      <c r="AO44" s="428"/>
      <c r="AP44" s="426"/>
      <c r="AQ44" s="428"/>
      <c r="AR44" s="426"/>
      <c r="AS44" s="428"/>
      <c r="AT44" s="426"/>
      <c r="AU44" s="428"/>
      <c r="AV44" s="426"/>
      <c r="AW44" s="428"/>
      <c r="AX44" s="426"/>
      <c r="AY44" s="428"/>
      <c r="AZ44" s="426"/>
      <c r="BA44" s="428"/>
      <c r="BB44" s="426"/>
      <c r="BC44" s="428"/>
      <c r="BD44" s="426"/>
      <c r="BE44" s="428"/>
      <c r="BF44" s="426"/>
      <c r="BG44" s="428"/>
      <c r="BH44" s="427"/>
      <c r="BI44" s="428"/>
      <c r="BJ44" s="1776"/>
      <c r="BK44" s="1778"/>
    </row>
    <row r="45" spans="1:63" ht="6" customHeight="1">
      <c r="A45" s="1808"/>
      <c r="B45" s="1803"/>
      <c r="C45" s="1802"/>
      <c r="D45" s="1802"/>
      <c r="E45" s="1771"/>
      <c r="F45" s="429"/>
      <c r="G45" s="430"/>
      <c r="H45" s="429"/>
      <c r="I45" s="430"/>
      <c r="J45" s="429"/>
      <c r="K45" s="431"/>
      <c r="L45" s="429"/>
      <c r="M45" s="431"/>
      <c r="N45" s="429"/>
      <c r="O45" s="431"/>
      <c r="P45" s="429"/>
      <c r="Q45" s="431"/>
      <c r="R45" s="429"/>
      <c r="S45" s="431"/>
      <c r="T45" s="429"/>
      <c r="U45" s="431"/>
      <c r="V45" s="429"/>
      <c r="W45" s="431"/>
      <c r="X45" s="429"/>
      <c r="Y45" s="431"/>
      <c r="Z45" s="429"/>
      <c r="AA45" s="431"/>
      <c r="AB45" s="429"/>
      <c r="AC45" s="431"/>
      <c r="AD45" s="429"/>
      <c r="AE45" s="431"/>
      <c r="AF45" s="429"/>
      <c r="AG45" s="431"/>
      <c r="AH45" s="429"/>
      <c r="AI45" s="431"/>
      <c r="AJ45" s="429"/>
      <c r="AK45" s="431"/>
      <c r="AL45" s="429"/>
      <c r="AM45" s="431"/>
      <c r="AN45" s="429"/>
      <c r="AO45" s="431"/>
      <c r="AP45" s="429"/>
      <c r="AQ45" s="431"/>
      <c r="AR45" s="429"/>
      <c r="AS45" s="431"/>
      <c r="AT45" s="429"/>
      <c r="AU45" s="431"/>
      <c r="AV45" s="429"/>
      <c r="AW45" s="431"/>
      <c r="AX45" s="429"/>
      <c r="AY45" s="431"/>
      <c r="AZ45" s="429"/>
      <c r="BA45" s="431"/>
      <c r="BB45" s="429"/>
      <c r="BC45" s="431"/>
      <c r="BD45" s="429"/>
      <c r="BE45" s="431"/>
      <c r="BF45" s="429"/>
      <c r="BG45" s="431"/>
      <c r="BH45" s="430"/>
      <c r="BI45" s="431"/>
      <c r="BJ45" s="1777"/>
      <c r="BK45" s="1778"/>
    </row>
    <row r="46" spans="1:63" ht="6" customHeight="1">
      <c r="A46" s="1808"/>
      <c r="B46" s="1435">
        <v>11</v>
      </c>
      <c r="C46" s="1802"/>
      <c r="D46" s="1802"/>
      <c r="E46" s="1770"/>
      <c r="F46" s="426"/>
      <c r="G46" s="427"/>
      <c r="H46" s="426"/>
      <c r="I46" s="427"/>
      <c r="J46" s="426"/>
      <c r="K46" s="428"/>
      <c r="L46" s="432"/>
      <c r="M46" s="443"/>
      <c r="N46" s="432"/>
      <c r="O46" s="443"/>
      <c r="P46" s="432"/>
      <c r="Q46" s="443"/>
      <c r="R46" s="432"/>
      <c r="S46" s="443"/>
      <c r="T46" s="432"/>
      <c r="U46" s="443"/>
      <c r="V46" s="432"/>
      <c r="W46" s="443"/>
      <c r="X46" s="432"/>
      <c r="Y46" s="443"/>
      <c r="Z46" s="432"/>
      <c r="AA46" s="443"/>
      <c r="AB46" s="432"/>
      <c r="AC46" s="443"/>
      <c r="AD46" s="432"/>
      <c r="AE46" s="443"/>
      <c r="AF46" s="432"/>
      <c r="AG46" s="443"/>
      <c r="AH46" s="432"/>
      <c r="AI46" s="443"/>
      <c r="AJ46" s="432"/>
      <c r="AK46" s="443"/>
      <c r="AL46" s="432"/>
      <c r="AM46" s="443"/>
      <c r="AN46" s="432"/>
      <c r="AO46" s="443"/>
      <c r="AP46" s="432"/>
      <c r="AQ46" s="443"/>
      <c r="AR46" s="432"/>
      <c r="AS46" s="443"/>
      <c r="AT46" s="432"/>
      <c r="AU46" s="443"/>
      <c r="AV46" s="432"/>
      <c r="AW46" s="443"/>
      <c r="AX46" s="432"/>
      <c r="AY46" s="443"/>
      <c r="AZ46" s="432"/>
      <c r="BA46" s="443"/>
      <c r="BB46" s="432"/>
      <c r="BC46" s="443"/>
      <c r="BD46" s="426"/>
      <c r="BE46" s="428"/>
      <c r="BF46" s="426"/>
      <c r="BG46" s="428"/>
      <c r="BH46" s="427"/>
      <c r="BI46" s="428"/>
      <c r="BJ46" s="1775" t="s">
        <v>67</v>
      </c>
      <c r="BK46" s="1778">
        <f>SUM(H46:BJ48)/4</f>
        <v>0</v>
      </c>
    </row>
    <row r="47" spans="1:63" ht="3" customHeight="1">
      <c r="A47" s="1808"/>
      <c r="B47" s="1803"/>
      <c r="C47" s="1802"/>
      <c r="D47" s="1802"/>
      <c r="E47" s="1770"/>
      <c r="F47" s="426"/>
      <c r="G47" s="427"/>
      <c r="H47" s="426"/>
      <c r="I47" s="427"/>
      <c r="J47" s="426"/>
      <c r="K47" s="428"/>
      <c r="L47" s="426"/>
      <c r="M47" s="428"/>
      <c r="N47" s="426"/>
      <c r="O47" s="428"/>
      <c r="P47" s="426"/>
      <c r="Q47" s="428"/>
      <c r="R47" s="426"/>
      <c r="S47" s="428"/>
      <c r="T47" s="426"/>
      <c r="U47" s="428"/>
      <c r="V47" s="426"/>
      <c r="W47" s="428"/>
      <c r="X47" s="426"/>
      <c r="Y47" s="428"/>
      <c r="Z47" s="426"/>
      <c r="AA47" s="428"/>
      <c r="AB47" s="426"/>
      <c r="AC47" s="428"/>
      <c r="AD47" s="426"/>
      <c r="AE47" s="428"/>
      <c r="AF47" s="426"/>
      <c r="AG47" s="428"/>
      <c r="AH47" s="426"/>
      <c r="AI47" s="428"/>
      <c r="AJ47" s="426"/>
      <c r="AK47" s="428"/>
      <c r="AL47" s="426"/>
      <c r="AM47" s="428"/>
      <c r="AN47" s="426"/>
      <c r="AO47" s="428"/>
      <c r="AP47" s="426"/>
      <c r="AQ47" s="428"/>
      <c r="AR47" s="426"/>
      <c r="AS47" s="428"/>
      <c r="AT47" s="426"/>
      <c r="AU47" s="428"/>
      <c r="AV47" s="426"/>
      <c r="AW47" s="428"/>
      <c r="AX47" s="426"/>
      <c r="AY47" s="428"/>
      <c r="AZ47" s="426"/>
      <c r="BA47" s="428"/>
      <c r="BB47" s="426"/>
      <c r="BC47" s="428"/>
      <c r="BD47" s="426"/>
      <c r="BE47" s="428"/>
      <c r="BF47" s="426"/>
      <c r="BG47" s="428"/>
      <c r="BH47" s="427"/>
      <c r="BI47" s="428"/>
      <c r="BJ47" s="1776"/>
      <c r="BK47" s="1778"/>
    </row>
    <row r="48" spans="1:63" ht="6" customHeight="1">
      <c r="A48" s="1808"/>
      <c r="B48" s="1803"/>
      <c r="C48" s="1802"/>
      <c r="D48" s="1802"/>
      <c r="E48" s="1771"/>
      <c r="F48" s="429"/>
      <c r="G48" s="430"/>
      <c r="H48" s="429"/>
      <c r="I48" s="430"/>
      <c r="J48" s="429"/>
      <c r="K48" s="431"/>
      <c r="L48" s="429"/>
      <c r="M48" s="431"/>
      <c r="N48" s="429"/>
      <c r="O48" s="431"/>
      <c r="P48" s="429"/>
      <c r="Q48" s="431"/>
      <c r="R48" s="429"/>
      <c r="S48" s="431"/>
      <c r="T48" s="429"/>
      <c r="U48" s="431"/>
      <c r="V48" s="429"/>
      <c r="W48" s="431"/>
      <c r="X48" s="429"/>
      <c r="Y48" s="431"/>
      <c r="Z48" s="429"/>
      <c r="AA48" s="431"/>
      <c r="AB48" s="429"/>
      <c r="AC48" s="431"/>
      <c r="AD48" s="429"/>
      <c r="AE48" s="431"/>
      <c r="AF48" s="429"/>
      <c r="AG48" s="431"/>
      <c r="AH48" s="429"/>
      <c r="AI48" s="431"/>
      <c r="AJ48" s="429"/>
      <c r="AK48" s="431"/>
      <c r="AL48" s="429"/>
      <c r="AM48" s="431"/>
      <c r="AN48" s="429"/>
      <c r="AO48" s="431"/>
      <c r="AP48" s="429"/>
      <c r="AQ48" s="431"/>
      <c r="AR48" s="429"/>
      <c r="AS48" s="431"/>
      <c r="AT48" s="429"/>
      <c r="AU48" s="431"/>
      <c r="AV48" s="429"/>
      <c r="AW48" s="431"/>
      <c r="AX48" s="429"/>
      <c r="AY48" s="431"/>
      <c r="AZ48" s="429"/>
      <c r="BA48" s="431"/>
      <c r="BB48" s="429"/>
      <c r="BC48" s="431"/>
      <c r="BD48" s="429"/>
      <c r="BE48" s="431"/>
      <c r="BF48" s="429"/>
      <c r="BG48" s="431"/>
      <c r="BH48" s="430"/>
      <c r="BI48" s="431"/>
      <c r="BJ48" s="1777"/>
      <c r="BK48" s="1778"/>
    </row>
    <row r="49" spans="1:63" ht="6" customHeight="1">
      <c r="A49" s="1808"/>
      <c r="B49" s="1435">
        <v>12</v>
      </c>
      <c r="C49" s="1802"/>
      <c r="D49" s="1802"/>
      <c r="E49" s="1770"/>
      <c r="F49" s="426"/>
      <c r="G49" s="427"/>
      <c r="H49" s="426"/>
      <c r="I49" s="427"/>
      <c r="J49" s="426"/>
      <c r="K49" s="428"/>
      <c r="L49" s="432"/>
      <c r="M49" s="443"/>
      <c r="N49" s="432"/>
      <c r="O49" s="443"/>
      <c r="P49" s="432"/>
      <c r="Q49" s="443"/>
      <c r="R49" s="432"/>
      <c r="S49" s="443"/>
      <c r="T49" s="432"/>
      <c r="U49" s="443"/>
      <c r="V49" s="432"/>
      <c r="W49" s="443"/>
      <c r="X49" s="432"/>
      <c r="Y49" s="443"/>
      <c r="Z49" s="432"/>
      <c r="AA49" s="443"/>
      <c r="AB49" s="432"/>
      <c r="AC49" s="443"/>
      <c r="AD49" s="432"/>
      <c r="AE49" s="443"/>
      <c r="AF49" s="432"/>
      <c r="AG49" s="443"/>
      <c r="AH49" s="432"/>
      <c r="AI49" s="443"/>
      <c r="AJ49" s="432"/>
      <c r="AK49" s="443"/>
      <c r="AL49" s="432"/>
      <c r="AM49" s="443"/>
      <c r="AN49" s="432"/>
      <c r="AO49" s="443"/>
      <c r="AP49" s="432"/>
      <c r="AQ49" s="443"/>
      <c r="AR49" s="432"/>
      <c r="AS49" s="443"/>
      <c r="AT49" s="432"/>
      <c r="AU49" s="443"/>
      <c r="AV49" s="432"/>
      <c r="AW49" s="443"/>
      <c r="AX49" s="432"/>
      <c r="AY49" s="443"/>
      <c r="AZ49" s="432"/>
      <c r="BA49" s="443"/>
      <c r="BB49" s="432"/>
      <c r="BC49" s="443"/>
      <c r="BD49" s="426"/>
      <c r="BE49" s="428"/>
      <c r="BF49" s="426"/>
      <c r="BG49" s="428"/>
      <c r="BH49" s="427"/>
      <c r="BI49" s="428"/>
      <c r="BJ49" s="1775" t="s">
        <v>67</v>
      </c>
      <c r="BK49" s="1778">
        <f>SUM(H49:BI51)/4</f>
        <v>0</v>
      </c>
    </row>
    <row r="50" spans="1:63" ht="3" customHeight="1">
      <c r="A50" s="1808"/>
      <c r="B50" s="1803"/>
      <c r="C50" s="1802"/>
      <c r="D50" s="1802"/>
      <c r="E50" s="1770"/>
      <c r="F50" s="426"/>
      <c r="G50" s="427"/>
      <c r="H50" s="426"/>
      <c r="I50" s="427"/>
      <c r="J50" s="426"/>
      <c r="K50" s="428"/>
      <c r="L50" s="426"/>
      <c r="M50" s="428"/>
      <c r="N50" s="426"/>
      <c r="O50" s="428"/>
      <c r="P50" s="426"/>
      <c r="Q50" s="428"/>
      <c r="R50" s="426"/>
      <c r="S50" s="428"/>
      <c r="T50" s="426"/>
      <c r="U50" s="428"/>
      <c r="V50" s="426"/>
      <c r="W50" s="428"/>
      <c r="X50" s="426"/>
      <c r="Y50" s="428"/>
      <c r="Z50" s="426"/>
      <c r="AA50" s="428"/>
      <c r="AB50" s="426"/>
      <c r="AC50" s="428"/>
      <c r="AD50" s="426"/>
      <c r="AE50" s="428"/>
      <c r="AF50" s="426"/>
      <c r="AG50" s="428"/>
      <c r="AH50" s="426"/>
      <c r="AI50" s="428"/>
      <c r="AJ50" s="426"/>
      <c r="AK50" s="428"/>
      <c r="AL50" s="426"/>
      <c r="AM50" s="428"/>
      <c r="AN50" s="426"/>
      <c r="AO50" s="428"/>
      <c r="AP50" s="426"/>
      <c r="AQ50" s="428"/>
      <c r="AR50" s="426"/>
      <c r="AS50" s="428"/>
      <c r="AT50" s="426"/>
      <c r="AU50" s="428"/>
      <c r="AV50" s="426"/>
      <c r="AW50" s="428"/>
      <c r="AX50" s="426"/>
      <c r="AY50" s="428"/>
      <c r="AZ50" s="426"/>
      <c r="BA50" s="428"/>
      <c r="BB50" s="426"/>
      <c r="BC50" s="428"/>
      <c r="BD50" s="426"/>
      <c r="BE50" s="428"/>
      <c r="BF50" s="426"/>
      <c r="BG50" s="428"/>
      <c r="BH50" s="427"/>
      <c r="BI50" s="428"/>
      <c r="BJ50" s="1776"/>
      <c r="BK50" s="1778"/>
    </row>
    <row r="51" spans="1:63" ht="6" customHeight="1">
      <c r="A51" s="1808"/>
      <c r="B51" s="1453"/>
      <c r="C51" s="1802"/>
      <c r="D51" s="1802"/>
      <c r="E51" s="1771"/>
      <c r="F51" s="429"/>
      <c r="G51" s="430"/>
      <c r="H51" s="429"/>
      <c r="I51" s="430"/>
      <c r="J51" s="429"/>
      <c r="K51" s="431"/>
      <c r="L51" s="429"/>
      <c r="M51" s="431"/>
      <c r="N51" s="429"/>
      <c r="O51" s="431"/>
      <c r="P51" s="429"/>
      <c r="Q51" s="431"/>
      <c r="R51" s="429"/>
      <c r="S51" s="431"/>
      <c r="T51" s="429"/>
      <c r="U51" s="431"/>
      <c r="V51" s="429"/>
      <c r="W51" s="431"/>
      <c r="X51" s="429"/>
      <c r="Y51" s="431"/>
      <c r="Z51" s="429"/>
      <c r="AA51" s="431"/>
      <c r="AB51" s="429"/>
      <c r="AC51" s="431"/>
      <c r="AD51" s="429"/>
      <c r="AE51" s="431"/>
      <c r="AF51" s="429"/>
      <c r="AG51" s="431"/>
      <c r="AH51" s="429"/>
      <c r="AI51" s="431"/>
      <c r="AJ51" s="429"/>
      <c r="AK51" s="431"/>
      <c r="AL51" s="429"/>
      <c r="AM51" s="431"/>
      <c r="AN51" s="429"/>
      <c r="AO51" s="431"/>
      <c r="AP51" s="429"/>
      <c r="AQ51" s="431"/>
      <c r="AR51" s="429"/>
      <c r="AS51" s="431"/>
      <c r="AT51" s="429"/>
      <c r="AU51" s="431"/>
      <c r="AV51" s="429"/>
      <c r="AW51" s="431"/>
      <c r="AX51" s="429"/>
      <c r="AY51" s="431"/>
      <c r="AZ51" s="429"/>
      <c r="BA51" s="431"/>
      <c r="BB51" s="429"/>
      <c r="BC51" s="431"/>
      <c r="BD51" s="429"/>
      <c r="BE51" s="431"/>
      <c r="BF51" s="429"/>
      <c r="BG51" s="431"/>
      <c r="BH51" s="430"/>
      <c r="BI51" s="431"/>
      <c r="BJ51" s="1777"/>
      <c r="BK51" s="1778"/>
    </row>
    <row r="52" spans="1:63" ht="6" customHeight="1">
      <c r="A52" s="1808"/>
      <c r="B52" s="1803">
        <v>13</v>
      </c>
      <c r="C52" s="1802"/>
      <c r="D52" s="1802"/>
      <c r="E52" s="1770"/>
      <c r="F52" s="426"/>
      <c r="G52" s="427"/>
      <c r="H52" s="426"/>
      <c r="I52" s="427"/>
      <c r="J52" s="426"/>
      <c r="K52" s="428"/>
      <c r="L52" s="427"/>
      <c r="M52" s="428"/>
      <c r="N52" s="427"/>
      <c r="O52" s="427"/>
      <c r="P52" s="426"/>
      <c r="Q52" s="427"/>
      <c r="R52" s="426"/>
      <c r="S52" s="428"/>
      <c r="T52" s="427"/>
      <c r="U52" s="428"/>
      <c r="V52" s="427"/>
      <c r="W52" s="427"/>
      <c r="X52" s="426"/>
      <c r="Y52" s="428"/>
      <c r="Z52" s="427"/>
      <c r="AA52" s="427"/>
      <c r="AB52" s="426"/>
      <c r="AC52" s="428"/>
      <c r="AD52" s="427"/>
      <c r="AE52" s="427"/>
      <c r="AF52" s="426"/>
      <c r="AG52" s="428"/>
      <c r="AH52" s="427"/>
      <c r="AI52" s="427"/>
      <c r="AJ52" s="426"/>
      <c r="AK52" s="428"/>
      <c r="AL52" s="427"/>
      <c r="AM52" s="427"/>
      <c r="AN52" s="426"/>
      <c r="AO52" s="428"/>
      <c r="AP52" s="427"/>
      <c r="AQ52" s="427"/>
      <c r="AR52" s="426"/>
      <c r="AS52" s="428"/>
      <c r="AT52" s="427"/>
      <c r="AU52" s="427"/>
      <c r="AV52" s="426"/>
      <c r="AW52" s="428"/>
      <c r="AX52" s="427"/>
      <c r="AY52" s="427"/>
      <c r="AZ52" s="426"/>
      <c r="BA52" s="428"/>
      <c r="BB52" s="427"/>
      <c r="BC52" s="427"/>
      <c r="BD52" s="426"/>
      <c r="BE52" s="428"/>
      <c r="BF52" s="426"/>
      <c r="BG52" s="428"/>
      <c r="BH52" s="427"/>
      <c r="BI52" s="428"/>
      <c r="BJ52" s="1775" t="s">
        <v>67</v>
      </c>
      <c r="BK52" s="1778">
        <f>SUM(H52:BJ54)/4</f>
        <v>0</v>
      </c>
    </row>
    <row r="53" spans="1:63" ht="3" customHeight="1">
      <c r="A53" s="1808"/>
      <c r="B53" s="1803"/>
      <c r="C53" s="1802"/>
      <c r="D53" s="1802"/>
      <c r="E53" s="1770"/>
      <c r="F53" s="426"/>
      <c r="G53" s="427"/>
      <c r="H53" s="426"/>
      <c r="I53" s="427"/>
      <c r="J53" s="426"/>
      <c r="K53" s="428"/>
      <c r="L53" s="427"/>
      <c r="M53" s="428"/>
      <c r="N53" s="427"/>
      <c r="O53" s="427"/>
      <c r="P53" s="426"/>
      <c r="Q53" s="427"/>
      <c r="R53" s="426"/>
      <c r="S53" s="428"/>
      <c r="T53" s="427"/>
      <c r="U53" s="428"/>
      <c r="V53" s="427"/>
      <c r="W53" s="427"/>
      <c r="X53" s="426"/>
      <c r="Y53" s="428"/>
      <c r="Z53" s="427"/>
      <c r="AA53" s="427"/>
      <c r="AB53" s="426"/>
      <c r="AC53" s="428"/>
      <c r="AD53" s="427"/>
      <c r="AE53" s="427"/>
      <c r="AF53" s="426"/>
      <c r="AG53" s="428"/>
      <c r="AH53" s="427"/>
      <c r="AI53" s="427"/>
      <c r="AJ53" s="426"/>
      <c r="AK53" s="428"/>
      <c r="AL53" s="427"/>
      <c r="AM53" s="427"/>
      <c r="AN53" s="426"/>
      <c r="AO53" s="428"/>
      <c r="AP53" s="427"/>
      <c r="AQ53" s="427"/>
      <c r="AR53" s="426"/>
      <c r="AS53" s="428"/>
      <c r="AT53" s="427"/>
      <c r="AU53" s="427"/>
      <c r="AV53" s="426"/>
      <c r="AW53" s="428"/>
      <c r="AX53" s="427"/>
      <c r="AY53" s="427"/>
      <c r="AZ53" s="426"/>
      <c r="BA53" s="428"/>
      <c r="BB53" s="427"/>
      <c r="BC53" s="427"/>
      <c r="BD53" s="426"/>
      <c r="BE53" s="428"/>
      <c r="BF53" s="426"/>
      <c r="BG53" s="428"/>
      <c r="BH53" s="427"/>
      <c r="BI53" s="428"/>
      <c r="BJ53" s="1776"/>
      <c r="BK53" s="1778"/>
    </row>
    <row r="54" spans="1:63" ht="6" customHeight="1">
      <c r="A54" s="1808"/>
      <c r="B54" s="1803"/>
      <c r="C54" s="1802"/>
      <c r="D54" s="1802"/>
      <c r="E54" s="1771"/>
      <c r="F54" s="429"/>
      <c r="G54" s="430"/>
      <c r="H54" s="429"/>
      <c r="I54" s="430"/>
      <c r="J54" s="429"/>
      <c r="K54" s="431"/>
      <c r="L54" s="430"/>
      <c r="M54" s="431"/>
      <c r="N54" s="430"/>
      <c r="O54" s="430"/>
      <c r="P54" s="429"/>
      <c r="Q54" s="430"/>
      <c r="R54" s="429"/>
      <c r="S54" s="431"/>
      <c r="T54" s="430"/>
      <c r="U54" s="431"/>
      <c r="V54" s="430"/>
      <c r="W54" s="430"/>
      <c r="X54" s="429"/>
      <c r="Y54" s="431"/>
      <c r="Z54" s="430"/>
      <c r="AA54" s="430"/>
      <c r="AB54" s="429"/>
      <c r="AC54" s="431"/>
      <c r="AD54" s="430"/>
      <c r="AE54" s="430"/>
      <c r="AF54" s="429"/>
      <c r="AG54" s="431"/>
      <c r="AH54" s="430"/>
      <c r="AI54" s="430"/>
      <c r="AJ54" s="429"/>
      <c r="AK54" s="431"/>
      <c r="AL54" s="430"/>
      <c r="AM54" s="430"/>
      <c r="AN54" s="429"/>
      <c r="AO54" s="431"/>
      <c r="AP54" s="430"/>
      <c r="AQ54" s="430"/>
      <c r="AR54" s="429"/>
      <c r="AS54" s="431"/>
      <c r="AT54" s="430"/>
      <c r="AU54" s="430"/>
      <c r="AV54" s="429"/>
      <c r="AW54" s="431"/>
      <c r="AX54" s="430"/>
      <c r="AY54" s="430"/>
      <c r="AZ54" s="429"/>
      <c r="BA54" s="431"/>
      <c r="BB54" s="430"/>
      <c r="BC54" s="430"/>
      <c r="BD54" s="429"/>
      <c r="BE54" s="431"/>
      <c r="BF54" s="429"/>
      <c r="BG54" s="431"/>
      <c r="BH54" s="430"/>
      <c r="BI54" s="431"/>
      <c r="BJ54" s="1777"/>
      <c r="BK54" s="1778"/>
    </row>
    <row r="55" spans="1:63" ht="6" customHeight="1">
      <c r="A55" s="1808"/>
      <c r="B55" s="1435">
        <v>14</v>
      </c>
      <c r="C55" s="1802"/>
      <c r="D55" s="1802"/>
      <c r="E55" s="1769"/>
      <c r="F55" s="426"/>
      <c r="G55" s="427"/>
      <c r="H55" s="426"/>
      <c r="I55" s="427"/>
      <c r="J55" s="426"/>
      <c r="K55" s="428"/>
      <c r="L55" s="427"/>
      <c r="M55" s="428"/>
      <c r="N55" s="427"/>
      <c r="O55" s="427"/>
      <c r="P55" s="426"/>
      <c r="Q55" s="427"/>
      <c r="R55" s="426"/>
      <c r="S55" s="428"/>
      <c r="T55" s="427"/>
      <c r="U55" s="428"/>
      <c r="V55" s="427"/>
      <c r="W55" s="427"/>
      <c r="X55" s="426"/>
      <c r="Y55" s="428"/>
      <c r="Z55" s="427"/>
      <c r="AA55" s="427"/>
      <c r="AB55" s="426"/>
      <c r="AC55" s="428"/>
      <c r="AD55" s="427"/>
      <c r="AE55" s="427"/>
      <c r="AF55" s="426"/>
      <c r="AG55" s="428"/>
      <c r="AH55" s="427"/>
      <c r="AI55" s="427"/>
      <c r="AJ55" s="426"/>
      <c r="AK55" s="428"/>
      <c r="AL55" s="427"/>
      <c r="AM55" s="427"/>
      <c r="AN55" s="426"/>
      <c r="AO55" s="428"/>
      <c r="AP55" s="427"/>
      <c r="AQ55" s="427"/>
      <c r="AR55" s="426"/>
      <c r="AS55" s="428"/>
      <c r="AT55" s="427"/>
      <c r="AU55" s="427"/>
      <c r="AV55" s="426"/>
      <c r="AW55" s="428"/>
      <c r="AX55" s="427"/>
      <c r="AY55" s="427"/>
      <c r="AZ55" s="426"/>
      <c r="BA55" s="428"/>
      <c r="BB55" s="427"/>
      <c r="BC55" s="427"/>
      <c r="BD55" s="426"/>
      <c r="BE55" s="428"/>
      <c r="BF55" s="426"/>
      <c r="BG55" s="428"/>
      <c r="BH55" s="427"/>
      <c r="BI55" s="428"/>
      <c r="BJ55" s="1775" t="s">
        <v>67</v>
      </c>
      <c r="BK55" s="1768">
        <f>SUM(H55:BJ57)/4</f>
        <v>0</v>
      </c>
    </row>
    <row r="56" spans="1:63" ht="3" customHeight="1">
      <c r="A56" s="1808"/>
      <c r="B56" s="1803"/>
      <c r="C56" s="1802"/>
      <c r="D56" s="1802"/>
      <c r="E56" s="1770"/>
      <c r="F56" s="426"/>
      <c r="G56" s="427"/>
      <c r="H56" s="426"/>
      <c r="I56" s="427"/>
      <c r="J56" s="426"/>
      <c r="K56" s="428"/>
      <c r="L56" s="427"/>
      <c r="M56" s="428"/>
      <c r="N56" s="427"/>
      <c r="O56" s="427"/>
      <c r="P56" s="426"/>
      <c r="Q56" s="427"/>
      <c r="R56" s="426"/>
      <c r="S56" s="428"/>
      <c r="T56" s="427"/>
      <c r="U56" s="428"/>
      <c r="V56" s="427"/>
      <c r="W56" s="427"/>
      <c r="X56" s="426"/>
      <c r="Y56" s="428"/>
      <c r="Z56" s="427"/>
      <c r="AA56" s="427"/>
      <c r="AB56" s="426"/>
      <c r="AC56" s="428"/>
      <c r="AD56" s="427"/>
      <c r="AE56" s="427"/>
      <c r="AF56" s="426"/>
      <c r="AG56" s="428"/>
      <c r="AH56" s="427"/>
      <c r="AI56" s="427"/>
      <c r="AJ56" s="426"/>
      <c r="AK56" s="428"/>
      <c r="AL56" s="427"/>
      <c r="AM56" s="427"/>
      <c r="AN56" s="426"/>
      <c r="AO56" s="428"/>
      <c r="AP56" s="427"/>
      <c r="AQ56" s="427"/>
      <c r="AR56" s="426"/>
      <c r="AS56" s="428"/>
      <c r="AT56" s="427"/>
      <c r="AU56" s="427"/>
      <c r="AV56" s="426"/>
      <c r="AW56" s="428"/>
      <c r="AX56" s="427"/>
      <c r="AY56" s="427"/>
      <c r="AZ56" s="426"/>
      <c r="BA56" s="428"/>
      <c r="BB56" s="427"/>
      <c r="BC56" s="427"/>
      <c r="BD56" s="426"/>
      <c r="BE56" s="428"/>
      <c r="BF56" s="426"/>
      <c r="BG56" s="428"/>
      <c r="BH56" s="427"/>
      <c r="BI56" s="428"/>
      <c r="BJ56" s="1776"/>
      <c r="BK56" s="1768"/>
    </row>
    <row r="57" spans="1:63" ht="6" customHeight="1">
      <c r="A57" s="1808"/>
      <c r="B57" s="1453"/>
      <c r="C57" s="1802"/>
      <c r="D57" s="1802"/>
      <c r="E57" s="1771"/>
      <c r="F57" s="429"/>
      <c r="G57" s="430"/>
      <c r="H57" s="429"/>
      <c r="I57" s="430"/>
      <c r="J57" s="429"/>
      <c r="K57" s="431"/>
      <c r="L57" s="430"/>
      <c r="M57" s="431"/>
      <c r="N57" s="430"/>
      <c r="O57" s="430"/>
      <c r="P57" s="429"/>
      <c r="Q57" s="430"/>
      <c r="R57" s="429"/>
      <c r="S57" s="431"/>
      <c r="T57" s="430"/>
      <c r="U57" s="431"/>
      <c r="V57" s="430"/>
      <c r="W57" s="430"/>
      <c r="X57" s="429"/>
      <c r="Y57" s="431"/>
      <c r="Z57" s="430"/>
      <c r="AA57" s="430"/>
      <c r="AB57" s="429"/>
      <c r="AC57" s="431"/>
      <c r="AD57" s="430"/>
      <c r="AE57" s="430"/>
      <c r="AF57" s="429"/>
      <c r="AG57" s="431"/>
      <c r="AH57" s="430"/>
      <c r="AI57" s="430"/>
      <c r="AJ57" s="429"/>
      <c r="AK57" s="431"/>
      <c r="AL57" s="430"/>
      <c r="AM57" s="430"/>
      <c r="AN57" s="429"/>
      <c r="AO57" s="431"/>
      <c r="AP57" s="430"/>
      <c r="AQ57" s="430"/>
      <c r="AR57" s="429"/>
      <c r="AS57" s="431"/>
      <c r="AT57" s="430"/>
      <c r="AU57" s="430"/>
      <c r="AV57" s="429"/>
      <c r="AW57" s="431"/>
      <c r="AX57" s="430"/>
      <c r="AY57" s="430"/>
      <c r="AZ57" s="429"/>
      <c r="BA57" s="431"/>
      <c r="BB57" s="430"/>
      <c r="BC57" s="430"/>
      <c r="BD57" s="429"/>
      <c r="BE57" s="431"/>
      <c r="BF57" s="429"/>
      <c r="BG57" s="431"/>
      <c r="BH57" s="430"/>
      <c r="BI57" s="431"/>
      <c r="BJ57" s="1777"/>
      <c r="BK57" s="1768"/>
    </row>
    <row r="58" spans="1:63" ht="6" customHeight="1">
      <c r="A58" s="1808"/>
      <c r="B58" s="1803">
        <v>15</v>
      </c>
      <c r="C58" s="1802"/>
      <c r="D58" s="1802"/>
      <c r="E58" s="1769"/>
      <c r="F58" s="426"/>
      <c r="G58" s="427"/>
      <c r="H58" s="426"/>
      <c r="I58" s="427"/>
      <c r="J58" s="426"/>
      <c r="K58" s="428"/>
      <c r="L58" s="427"/>
      <c r="M58" s="428"/>
      <c r="N58" s="427"/>
      <c r="O58" s="427"/>
      <c r="P58" s="426"/>
      <c r="Q58" s="427"/>
      <c r="R58" s="426"/>
      <c r="S58" s="428"/>
      <c r="T58" s="427"/>
      <c r="U58" s="428"/>
      <c r="V58" s="427"/>
      <c r="W58" s="427"/>
      <c r="X58" s="426"/>
      <c r="Y58" s="428"/>
      <c r="Z58" s="427"/>
      <c r="AA58" s="427"/>
      <c r="AB58" s="426"/>
      <c r="AC58" s="428"/>
      <c r="AD58" s="427"/>
      <c r="AE58" s="427"/>
      <c r="AF58" s="426"/>
      <c r="AG58" s="428"/>
      <c r="AH58" s="427"/>
      <c r="AI58" s="427"/>
      <c r="AJ58" s="426"/>
      <c r="AK58" s="428"/>
      <c r="AL58" s="427"/>
      <c r="AM58" s="427"/>
      <c r="AN58" s="426"/>
      <c r="AO58" s="428"/>
      <c r="AP58" s="427"/>
      <c r="AQ58" s="427"/>
      <c r="AR58" s="426"/>
      <c r="AS58" s="428"/>
      <c r="AT58" s="427"/>
      <c r="AU58" s="427"/>
      <c r="AV58" s="426"/>
      <c r="AW58" s="428"/>
      <c r="AX58" s="427"/>
      <c r="AY58" s="427"/>
      <c r="AZ58" s="426"/>
      <c r="BA58" s="428"/>
      <c r="BB58" s="427"/>
      <c r="BC58" s="427"/>
      <c r="BD58" s="426"/>
      <c r="BE58" s="428"/>
      <c r="BF58" s="426"/>
      <c r="BG58" s="428"/>
      <c r="BH58" s="427"/>
      <c r="BI58" s="428"/>
      <c r="BJ58" s="1775" t="s">
        <v>67</v>
      </c>
      <c r="BK58" s="1768">
        <f>SUM(H58:BJ60)/4</f>
        <v>0</v>
      </c>
    </row>
    <row r="59" spans="1:63" ht="3" customHeight="1">
      <c r="A59" s="1808"/>
      <c r="B59" s="1803"/>
      <c r="C59" s="1802"/>
      <c r="D59" s="1802"/>
      <c r="E59" s="1770"/>
      <c r="F59" s="426"/>
      <c r="G59" s="427"/>
      <c r="H59" s="426"/>
      <c r="I59" s="427"/>
      <c r="J59" s="426"/>
      <c r="K59" s="428"/>
      <c r="L59" s="427"/>
      <c r="M59" s="428"/>
      <c r="N59" s="427"/>
      <c r="O59" s="427"/>
      <c r="P59" s="426"/>
      <c r="Q59" s="427"/>
      <c r="R59" s="426"/>
      <c r="S59" s="428"/>
      <c r="T59" s="427"/>
      <c r="U59" s="428"/>
      <c r="V59" s="427"/>
      <c r="W59" s="427"/>
      <c r="X59" s="426"/>
      <c r="Y59" s="428"/>
      <c r="Z59" s="427"/>
      <c r="AA59" s="427"/>
      <c r="AB59" s="426"/>
      <c r="AC59" s="428"/>
      <c r="AD59" s="427"/>
      <c r="AE59" s="427"/>
      <c r="AF59" s="426"/>
      <c r="AG59" s="428"/>
      <c r="AH59" s="427"/>
      <c r="AI59" s="427"/>
      <c r="AJ59" s="426"/>
      <c r="AK59" s="428"/>
      <c r="AL59" s="427"/>
      <c r="AM59" s="427"/>
      <c r="AN59" s="426"/>
      <c r="AO59" s="428"/>
      <c r="AP59" s="427"/>
      <c r="AQ59" s="427"/>
      <c r="AR59" s="426"/>
      <c r="AS59" s="428"/>
      <c r="AT59" s="427"/>
      <c r="AU59" s="427"/>
      <c r="AV59" s="426"/>
      <c r="AW59" s="428"/>
      <c r="AX59" s="427"/>
      <c r="AY59" s="427"/>
      <c r="AZ59" s="426"/>
      <c r="BA59" s="428"/>
      <c r="BB59" s="427"/>
      <c r="BC59" s="427"/>
      <c r="BD59" s="426"/>
      <c r="BE59" s="428"/>
      <c r="BF59" s="426"/>
      <c r="BG59" s="428"/>
      <c r="BH59" s="427"/>
      <c r="BI59" s="428"/>
      <c r="BJ59" s="1776"/>
      <c r="BK59" s="1768"/>
    </row>
    <row r="60" spans="1:63" ht="6" customHeight="1">
      <c r="A60" s="1808"/>
      <c r="B60" s="1453"/>
      <c r="C60" s="1802"/>
      <c r="D60" s="1802"/>
      <c r="E60" s="1771"/>
      <c r="F60" s="429"/>
      <c r="G60" s="430"/>
      <c r="H60" s="429"/>
      <c r="I60" s="430"/>
      <c r="J60" s="429"/>
      <c r="K60" s="431"/>
      <c r="L60" s="430"/>
      <c r="M60" s="431"/>
      <c r="N60" s="430"/>
      <c r="O60" s="430"/>
      <c r="P60" s="429"/>
      <c r="Q60" s="430"/>
      <c r="R60" s="429"/>
      <c r="S60" s="431"/>
      <c r="T60" s="430"/>
      <c r="U60" s="431"/>
      <c r="V60" s="430"/>
      <c r="W60" s="430"/>
      <c r="X60" s="429"/>
      <c r="Y60" s="431"/>
      <c r="Z60" s="430"/>
      <c r="AA60" s="430"/>
      <c r="AB60" s="429"/>
      <c r="AC60" s="431"/>
      <c r="AD60" s="430"/>
      <c r="AE60" s="430"/>
      <c r="AF60" s="429"/>
      <c r="AG60" s="431"/>
      <c r="AH60" s="430"/>
      <c r="AI60" s="430"/>
      <c r="AJ60" s="429"/>
      <c r="AK60" s="431"/>
      <c r="AL60" s="430"/>
      <c r="AM60" s="430"/>
      <c r="AN60" s="429"/>
      <c r="AO60" s="431"/>
      <c r="AP60" s="430"/>
      <c r="AQ60" s="430"/>
      <c r="AR60" s="429"/>
      <c r="AS60" s="431"/>
      <c r="AT60" s="430"/>
      <c r="AU60" s="430"/>
      <c r="AV60" s="429"/>
      <c r="AW60" s="431"/>
      <c r="AX60" s="430"/>
      <c r="AY60" s="430"/>
      <c r="AZ60" s="429"/>
      <c r="BA60" s="431"/>
      <c r="BB60" s="430"/>
      <c r="BC60" s="430"/>
      <c r="BD60" s="429"/>
      <c r="BE60" s="431"/>
      <c r="BF60" s="429"/>
      <c r="BG60" s="431"/>
      <c r="BH60" s="430"/>
      <c r="BI60" s="431"/>
      <c r="BJ60" s="1777"/>
      <c r="BK60" s="1768"/>
    </row>
    <row r="61" spans="1:63" ht="6" customHeight="1">
      <c r="A61" s="1808"/>
      <c r="B61" s="1803">
        <v>16</v>
      </c>
      <c r="C61" s="1802"/>
      <c r="D61" s="1802"/>
      <c r="E61" s="1770"/>
      <c r="F61" s="426"/>
      <c r="G61" s="427"/>
      <c r="H61" s="426"/>
      <c r="I61" s="427"/>
      <c r="J61" s="426"/>
      <c r="K61" s="428"/>
      <c r="L61" s="427"/>
      <c r="M61" s="428"/>
      <c r="N61" s="427"/>
      <c r="O61" s="427"/>
      <c r="P61" s="426"/>
      <c r="Q61" s="427"/>
      <c r="R61" s="426"/>
      <c r="S61" s="428"/>
      <c r="T61" s="427"/>
      <c r="U61" s="428"/>
      <c r="V61" s="427"/>
      <c r="W61" s="427"/>
      <c r="X61" s="426"/>
      <c r="Y61" s="428"/>
      <c r="Z61" s="427"/>
      <c r="AA61" s="427"/>
      <c r="AB61" s="426"/>
      <c r="AC61" s="428"/>
      <c r="AD61" s="427"/>
      <c r="AE61" s="427"/>
      <c r="AF61" s="426"/>
      <c r="AG61" s="428"/>
      <c r="AH61" s="427"/>
      <c r="AI61" s="427"/>
      <c r="AJ61" s="426"/>
      <c r="AK61" s="428"/>
      <c r="AL61" s="427"/>
      <c r="AM61" s="427"/>
      <c r="AN61" s="426"/>
      <c r="AO61" s="428"/>
      <c r="AP61" s="427"/>
      <c r="AQ61" s="427"/>
      <c r="AR61" s="426"/>
      <c r="AS61" s="428"/>
      <c r="AT61" s="427"/>
      <c r="AU61" s="427"/>
      <c r="AV61" s="426"/>
      <c r="AW61" s="428"/>
      <c r="AX61" s="427"/>
      <c r="AY61" s="427"/>
      <c r="AZ61" s="426"/>
      <c r="BA61" s="428"/>
      <c r="BB61" s="427"/>
      <c r="BC61" s="427"/>
      <c r="BD61" s="426"/>
      <c r="BE61" s="428"/>
      <c r="BF61" s="426"/>
      <c r="BG61" s="428"/>
      <c r="BH61" s="427"/>
      <c r="BI61" s="428"/>
      <c r="BJ61" s="1775" t="s">
        <v>67</v>
      </c>
      <c r="BK61" s="1768">
        <f>SUM(H61:BJ63)/4</f>
        <v>0</v>
      </c>
    </row>
    <row r="62" spans="1:63" ht="3" customHeight="1">
      <c r="A62" s="1808"/>
      <c r="B62" s="1803"/>
      <c r="C62" s="1802"/>
      <c r="D62" s="1802"/>
      <c r="E62" s="1770"/>
      <c r="F62" s="426"/>
      <c r="G62" s="427"/>
      <c r="H62" s="426"/>
      <c r="I62" s="427"/>
      <c r="J62" s="426"/>
      <c r="K62" s="428"/>
      <c r="L62" s="427"/>
      <c r="M62" s="428"/>
      <c r="N62" s="427"/>
      <c r="O62" s="427"/>
      <c r="P62" s="426"/>
      <c r="Q62" s="427"/>
      <c r="R62" s="426"/>
      <c r="S62" s="428"/>
      <c r="T62" s="427"/>
      <c r="U62" s="428"/>
      <c r="V62" s="427"/>
      <c r="W62" s="427"/>
      <c r="X62" s="426"/>
      <c r="Y62" s="428"/>
      <c r="Z62" s="427"/>
      <c r="AA62" s="427"/>
      <c r="AB62" s="426"/>
      <c r="AC62" s="428"/>
      <c r="AD62" s="427"/>
      <c r="AE62" s="427"/>
      <c r="AF62" s="426"/>
      <c r="AG62" s="428"/>
      <c r="AH62" s="427"/>
      <c r="AI62" s="427"/>
      <c r="AJ62" s="426"/>
      <c r="AK62" s="428"/>
      <c r="AL62" s="427"/>
      <c r="AM62" s="427"/>
      <c r="AN62" s="426"/>
      <c r="AO62" s="428"/>
      <c r="AP62" s="427"/>
      <c r="AQ62" s="427"/>
      <c r="AR62" s="426"/>
      <c r="AS62" s="428"/>
      <c r="AT62" s="427"/>
      <c r="AU62" s="427"/>
      <c r="AV62" s="426"/>
      <c r="AW62" s="428"/>
      <c r="AX62" s="427"/>
      <c r="AY62" s="427"/>
      <c r="AZ62" s="426"/>
      <c r="BA62" s="428"/>
      <c r="BB62" s="427"/>
      <c r="BC62" s="427"/>
      <c r="BD62" s="426"/>
      <c r="BE62" s="428"/>
      <c r="BF62" s="426"/>
      <c r="BG62" s="428"/>
      <c r="BH62" s="427"/>
      <c r="BI62" s="428"/>
      <c r="BJ62" s="1776"/>
      <c r="BK62" s="1768"/>
    </row>
    <row r="63" spans="1:63" ht="6" customHeight="1">
      <c r="A63" s="1808"/>
      <c r="B63" s="1803"/>
      <c r="C63" s="1802"/>
      <c r="D63" s="1802"/>
      <c r="E63" s="1771"/>
      <c r="F63" s="429"/>
      <c r="G63" s="430"/>
      <c r="H63" s="429"/>
      <c r="I63" s="430"/>
      <c r="J63" s="429"/>
      <c r="K63" s="431"/>
      <c r="L63" s="430"/>
      <c r="M63" s="431"/>
      <c r="N63" s="430"/>
      <c r="O63" s="430"/>
      <c r="P63" s="429"/>
      <c r="Q63" s="430"/>
      <c r="R63" s="429"/>
      <c r="S63" s="431"/>
      <c r="T63" s="430"/>
      <c r="U63" s="431"/>
      <c r="V63" s="430"/>
      <c r="W63" s="430"/>
      <c r="X63" s="429"/>
      <c r="Y63" s="431"/>
      <c r="Z63" s="430"/>
      <c r="AA63" s="430"/>
      <c r="AB63" s="429"/>
      <c r="AC63" s="431"/>
      <c r="AD63" s="430"/>
      <c r="AE63" s="430"/>
      <c r="AF63" s="429"/>
      <c r="AG63" s="431"/>
      <c r="AH63" s="430"/>
      <c r="AI63" s="430"/>
      <c r="AJ63" s="429"/>
      <c r="AK63" s="431"/>
      <c r="AL63" s="430"/>
      <c r="AM63" s="430"/>
      <c r="AN63" s="429"/>
      <c r="AO63" s="431"/>
      <c r="AP63" s="430"/>
      <c r="AQ63" s="430"/>
      <c r="AR63" s="429"/>
      <c r="AS63" s="431"/>
      <c r="AT63" s="430"/>
      <c r="AU63" s="430"/>
      <c r="AV63" s="429"/>
      <c r="AW63" s="431"/>
      <c r="AX63" s="430"/>
      <c r="AY63" s="430"/>
      <c r="AZ63" s="429"/>
      <c r="BA63" s="431"/>
      <c r="BB63" s="430"/>
      <c r="BC63" s="430"/>
      <c r="BD63" s="429"/>
      <c r="BE63" s="431"/>
      <c r="BF63" s="429"/>
      <c r="BG63" s="431"/>
      <c r="BH63" s="430"/>
      <c r="BI63" s="431"/>
      <c r="BJ63" s="1777"/>
      <c r="BK63" s="1768"/>
    </row>
    <row r="64" spans="1:63" ht="6" customHeight="1">
      <c r="A64" s="1808"/>
      <c r="B64" s="1435">
        <v>17</v>
      </c>
      <c r="C64" s="1802"/>
      <c r="D64" s="1804"/>
      <c r="E64" s="1769"/>
      <c r="F64" s="426"/>
      <c r="G64" s="427"/>
      <c r="H64" s="426"/>
      <c r="I64" s="427"/>
      <c r="J64" s="426"/>
      <c r="K64" s="428"/>
      <c r="L64" s="427"/>
      <c r="M64" s="428"/>
      <c r="N64" s="427"/>
      <c r="O64" s="427"/>
      <c r="P64" s="426"/>
      <c r="Q64" s="427"/>
      <c r="R64" s="426"/>
      <c r="S64" s="428"/>
      <c r="T64" s="427"/>
      <c r="U64" s="428"/>
      <c r="V64" s="427"/>
      <c r="W64" s="427"/>
      <c r="X64" s="426"/>
      <c r="Y64" s="428"/>
      <c r="Z64" s="427"/>
      <c r="AA64" s="427"/>
      <c r="AB64" s="426"/>
      <c r="AC64" s="428"/>
      <c r="AD64" s="427"/>
      <c r="AE64" s="427"/>
      <c r="AF64" s="426"/>
      <c r="AG64" s="428"/>
      <c r="AH64" s="427"/>
      <c r="AI64" s="427"/>
      <c r="AJ64" s="426"/>
      <c r="AK64" s="428"/>
      <c r="AL64" s="427"/>
      <c r="AM64" s="427"/>
      <c r="AN64" s="426"/>
      <c r="AO64" s="428"/>
      <c r="AP64" s="427"/>
      <c r="AQ64" s="427"/>
      <c r="AR64" s="426"/>
      <c r="AS64" s="428"/>
      <c r="AT64" s="427"/>
      <c r="AU64" s="427"/>
      <c r="AV64" s="426"/>
      <c r="AW64" s="428"/>
      <c r="AX64" s="427"/>
      <c r="AY64" s="427"/>
      <c r="AZ64" s="426"/>
      <c r="BA64" s="428"/>
      <c r="BB64" s="427"/>
      <c r="BC64" s="427"/>
      <c r="BD64" s="426"/>
      <c r="BE64" s="428"/>
      <c r="BF64" s="426"/>
      <c r="BG64" s="428"/>
      <c r="BH64" s="427"/>
      <c r="BI64" s="428"/>
      <c r="BJ64" s="1775" t="s">
        <v>67</v>
      </c>
      <c r="BK64" s="1768">
        <f>SUM(H64:BJ66)/4</f>
        <v>0</v>
      </c>
    </row>
    <row r="65" spans="1:63" ht="3" customHeight="1">
      <c r="A65" s="1808"/>
      <c r="B65" s="1803"/>
      <c r="C65" s="1802"/>
      <c r="D65" s="1804"/>
      <c r="E65" s="1770"/>
      <c r="F65" s="426"/>
      <c r="G65" s="427"/>
      <c r="H65" s="426"/>
      <c r="I65" s="427"/>
      <c r="J65" s="426"/>
      <c r="K65" s="428"/>
      <c r="L65" s="427"/>
      <c r="M65" s="428"/>
      <c r="N65" s="427"/>
      <c r="O65" s="427"/>
      <c r="P65" s="426"/>
      <c r="Q65" s="427"/>
      <c r="R65" s="426"/>
      <c r="S65" s="428"/>
      <c r="T65" s="427"/>
      <c r="U65" s="428"/>
      <c r="V65" s="427"/>
      <c r="W65" s="427"/>
      <c r="X65" s="426"/>
      <c r="Y65" s="428"/>
      <c r="Z65" s="427"/>
      <c r="AA65" s="427"/>
      <c r="AB65" s="426"/>
      <c r="AC65" s="428"/>
      <c r="AD65" s="427"/>
      <c r="AE65" s="427"/>
      <c r="AF65" s="426"/>
      <c r="AG65" s="428"/>
      <c r="AH65" s="427"/>
      <c r="AI65" s="427"/>
      <c r="AJ65" s="426"/>
      <c r="AK65" s="428"/>
      <c r="AL65" s="427"/>
      <c r="AM65" s="427"/>
      <c r="AN65" s="426"/>
      <c r="AO65" s="428"/>
      <c r="AP65" s="427"/>
      <c r="AQ65" s="427"/>
      <c r="AR65" s="426"/>
      <c r="AS65" s="428"/>
      <c r="AT65" s="427"/>
      <c r="AU65" s="427"/>
      <c r="AV65" s="426"/>
      <c r="AW65" s="428"/>
      <c r="AX65" s="427"/>
      <c r="AY65" s="427"/>
      <c r="AZ65" s="426"/>
      <c r="BA65" s="428"/>
      <c r="BB65" s="427"/>
      <c r="BC65" s="427"/>
      <c r="BD65" s="426"/>
      <c r="BE65" s="428"/>
      <c r="BF65" s="426"/>
      <c r="BG65" s="428"/>
      <c r="BH65" s="427"/>
      <c r="BI65" s="428"/>
      <c r="BJ65" s="1776"/>
      <c r="BK65" s="1768"/>
    </row>
    <row r="66" spans="1:63" ht="6" customHeight="1">
      <c r="A66" s="1808"/>
      <c r="B66" s="1453"/>
      <c r="C66" s="1802"/>
      <c r="D66" s="1805"/>
      <c r="E66" s="1771"/>
      <c r="F66" s="429"/>
      <c r="G66" s="430"/>
      <c r="H66" s="429"/>
      <c r="I66" s="430"/>
      <c r="J66" s="429"/>
      <c r="K66" s="431"/>
      <c r="L66" s="430"/>
      <c r="M66" s="431"/>
      <c r="N66" s="430"/>
      <c r="O66" s="430"/>
      <c r="P66" s="429"/>
      <c r="Q66" s="430"/>
      <c r="R66" s="429"/>
      <c r="S66" s="431"/>
      <c r="T66" s="430"/>
      <c r="U66" s="431"/>
      <c r="V66" s="430"/>
      <c r="W66" s="430"/>
      <c r="X66" s="429"/>
      <c r="Y66" s="431"/>
      <c r="Z66" s="430"/>
      <c r="AA66" s="430"/>
      <c r="AB66" s="429"/>
      <c r="AC66" s="431"/>
      <c r="AD66" s="430"/>
      <c r="AE66" s="430"/>
      <c r="AF66" s="429"/>
      <c r="AG66" s="431"/>
      <c r="AH66" s="430"/>
      <c r="AI66" s="430"/>
      <c r="AJ66" s="429"/>
      <c r="AK66" s="431"/>
      <c r="AL66" s="430"/>
      <c r="AM66" s="430"/>
      <c r="AN66" s="429"/>
      <c r="AO66" s="431"/>
      <c r="AP66" s="430"/>
      <c r="AQ66" s="430"/>
      <c r="AR66" s="429"/>
      <c r="AS66" s="431"/>
      <c r="AT66" s="430"/>
      <c r="AU66" s="430"/>
      <c r="AV66" s="429"/>
      <c r="AW66" s="431"/>
      <c r="AX66" s="430"/>
      <c r="AY66" s="430"/>
      <c r="AZ66" s="429"/>
      <c r="BA66" s="431"/>
      <c r="BB66" s="430"/>
      <c r="BC66" s="430"/>
      <c r="BD66" s="429"/>
      <c r="BE66" s="431"/>
      <c r="BF66" s="429"/>
      <c r="BG66" s="431"/>
      <c r="BH66" s="430"/>
      <c r="BI66" s="431"/>
      <c r="BJ66" s="1777"/>
      <c r="BK66" s="1768"/>
    </row>
    <row r="67" spans="1:63" ht="6" customHeight="1">
      <c r="A67" s="1808"/>
      <c r="B67" s="1803">
        <v>18</v>
      </c>
      <c r="C67" s="1807"/>
      <c r="D67" s="1804"/>
      <c r="E67" s="1772"/>
      <c r="F67" s="426"/>
      <c r="G67" s="427"/>
      <c r="H67" s="426"/>
      <c r="I67" s="427"/>
      <c r="J67" s="426"/>
      <c r="K67" s="428"/>
      <c r="L67" s="427"/>
      <c r="M67" s="428"/>
      <c r="N67" s="427"/>
      <c r="O67" s="427"/>
      <c r="P67" s="426"/>
      <c r="Q67" s="427"/>
      <c r="R67" s="426"/>
      <c r="S67" s="428"/>
      <c r="T67" s="427"/>
      <c r="U67" s="428"/>
      <c r="V67" s="427"/>
      <c r="W67" s="427"/>
      <c r="X67" s="426"/>
      <c r="Y67" s="428"/>
      <c r="Z67" s="427"/>
      <c r="AA67" s="427"/>
      <c r="AB67" s="426"/>
      <c r="AC67" s="428"/>
      <c r="AD67" s="427"/>
      <c r="AE67" s="427"/>
      <c r="AF67" s="426"/>
      <c r="AG67" s="428"/>
      <c r="AH67" s="427"/>
      <c r="AI67" s="427"/>
      <c r="AJ67" s="426"/>
      <c r="AK67" s="428"/>
      <c r="AL67" s="427"/>
      <c r="AM67" s="427"/>
      <c r="AN67" s="426"/>
      <c r="AO67" s="428"/>
      <c r="AP67" s="427"/>
      <c r="AQ67" s="427"/>
      <c r="AR67" s="426"/>
      <c r="AS67" s="428"/>
      <c r="AT67" s="427"/>
      <c r="AU67" s="427"/>
      <c r="AV67" s="426"/>
      <c r="AW67" s="428"/>
      <c r="AX67" s="427"/>
      <c r="AY67" s="427"/>
      <c r="AZ67" s="426"/>
      <c r="BA67" s="428"/>
      <c r="BB67" s="427"/>
      <c r="BC67" s="427"/>
      <c r="BD67" s="426"/>
      <c r="BE67" s="428"/>
      <c r="BF67" s="426"/>
      <c r="BG67" s="428"/>
      <c r="BH67" s="427"/>
      <c r="BI67" s="428"/>
      <c r="BJ67" s="1775" t="s">
        <v>67</v>
      </c>
      <c r="BK67" s="1768">
        <f>SUM(H67:BJ69)/4</f>
        <v>0</v>
      </c>
    </row>
    <row r="68" spans="1:63" ht="3" customHeight="1">
      <c r="A68" s="1808"/>
      <c r="B68" s="1803"/>
      <c r="C68" s="1807"/>
      <c r="D68" s="1804"/>
      <c r="E68" s="1773"/>
      <c r="F68" s="426"/>
      <c r="G68" s="427"/>
      <c r="H68" s="426"/>
      <c r="I68" s="427"/>
      <c r="J68" s="426"/>
      <c r="K68" s="428"/>
      <c r="L68" s="427"/>
      <c r="M68" s="428"/>
      <c r="N68" s="427"/>
      <c r="O68" s="427"/>
      <c r="P68" s="426"/>
      <c r="Q68" s="427"/>
      <c r="R68" s="426"/>
      <c r="S68" s="428"/>
      <c r="T68" s="427"/>
      <c r="U68" s="428"/>
      <c r="V68" s="427"/>
      <c r="W68" s="427"/>
      <c r="X68" s="426"/>
      <c r="Y68" s="428"/>
      <c r="Z68" s="427"/>
      <c r="AA68" s="427"/>
      <c r="AB68" s="426"/>
      <c r="AC68" s="428"/>
      <c r="AD68" s="427"/>
      <c r="AE68" s="427"/>
      <c r="AF68" s="426"/>
      <c r="AG68" s="428"/>
      <c r="AH68" s="427"/>
      <c r="AI68" s="427"/>
      <c r="AJ68" s="426"/>
      <c r="AK68" s="428"/>
      <c r="AL68" s="427"/>
      <c r="AM68" s="427"/>
      <c r="AN68" s="426"/>
      <c r="AO68" s="428"/>
      <c r="AP68" s="427"/>
      <c r="AQ68" s="427"/>
      <c r="AR68" s="426"/>
      <c r="AS68" s="428"/>
      <c r="AT68" s="427"/>
      <c r="AU68" s="427"/>
      <c r="AV68" s="426"/>
      <c r="AW68" s="428"/>
      <c r="AX68" s="427"/>
      <c r="AY68" s="427"/>
      <c r="AZ68" s="426"/>
      <c r="BA68" s="428"/>
      <c r="BB68" s="427"/>
      <c r="BC68" s="427"/>
      <c r="BD68" s="426"/>
      <c r="BE68" s="428"/>
      <c r="BF68" s="426"/>
      <c r="BG68" s="428"/>
      <c r="BH68" s="427"/>
      <c r="BI68" s="428"/>
      <c r="BJ68" s="1776"/>
      <c r="BK68" s="1768"/>
    </row>
    <row r="69" spans="1:63" ht="6" customHeight="1">
      <c r="A69" s="1808"/>
      <c r="B69" s="1803"/>
      <c r="C69" s="1807"/>
      <c r="D69" s="1805"/>
      <c r="E69" s="1774"/>
      <c r="F69" s="429"/>
      <c r="G69" s="430"/>
      <c r="H69" s="429"/>
      <c r="I69" s="430"/>
      <c r="J69" s="429"/>
      <c r="K69" s="431"/>
      <c r="L69" s="430"/>
      <c r="M69" s="431"/>
      <c r="N69" s="430"/>
      <c r="O69" s="430"/>
      <c r="P69" s="429"/>
      <c r="Q69" s="430"/>
      <c r="R69" s="429"/>
      <c r="S69" s="431"/>
      <c r="T69" s="430"/>
      <c r="U69" s="431"/>
      <c r="V69" s="430"/>
      <c r="W69" s="430"/>
      <c r="X69" s="429"/>
      <c r="Y69" s="431"/>
      <c r="Z69" s="430"/>
      <c r="AA69" s="430"/>
      <c r="AB69" s="429"/>
      <c r="AC69" s="431"/>
      <c r="AD69" s="430"/>
      <c r="AE69" s="430"/>
      <c r="AF69" s="429"/>
      <c r="AG69" s="431"/>
      <c r="AH69" s="430"/>
      <c r="AI69" s="430"/>
      <c r="AJ69" s="429"/>
      <c r="AK69" s="431"/>
      <c r="AL69" s="430"/>
      <c r="AM69" s="430"/>
      <c r="AN69" s="429"/>
      <c r="AO69" s="431"/>
      <c r="AP69" s="430"/>
      <c r="AQ69" s="430"/>
      <c r="AR69" s="429"/>
      <c r="AS69" s="431"/>
      <c r="AT69" s="430"/>
      <c r="AU69" s="430"/>
      <c r="AV69" s="429"/>
      <c r="AW69" s="431"/>
      <c r="AX69" s="430"/>
      <c r="AY69" s="430"/>
      <c r="AZ69" s="429"/>
      <c r="BA69" s="431"/>
      <c r="BB69" s="430"/>
      <c r="BC69" s="430"/>
      <c r="BD69" s="429"/>
      <c r="BE69" s="431"/>
      <c r="BF69" s="429"/>
      <c r="BG69" s="431"/>
      <c r="BH69" s="430"/>
      <c r="BI69" s="431"/>
      <c r="BJ69" s="1777"/>
      <c r="BK69" s="1768"/>
    </row>
    <row r="70" spans="1:63" ht="6" customHeight="1">
      <c r="A70" s="1808"/>
      <c r="B70" s="1435">
        <v>19</v>
      </c>
      <c r="C70" s="1807"/>
      <c r="D70" s="1804"/>
      <c r="E70" s="1769"/>
      <c r="F70" s="426"/>
      <c r="G70" s="427"/>
      <c r="H70" s="426"/>
      <c r="I70" s="427"/>
      <c r="J70" s="426"/>
      <c r="K70" s="428"/>
      <c r="L70" s="427"/>
      <c r="M70" s="428"/>
      <c r="N70" s="427"/>
      <c r="O70" s="427"/>
      <c r="P70" s="426"/>
      <c r="Q70" s="427"/>
      <c r="R70" s="426"/>
      <c r="S70" s="428"/>
      <c r="T70" s="427"/>
      <c r="U70" s="428"/>
      <c r="V70" s="427"/>
      <c r="W70" s="427"/>
      <c r="X70" s="426"/>
      <c r="Y70" s="428"/>
      <c r="Z70" s="427"/>
      <c r="AA70" s="427"/>
      <c r="AB70" s="426"/>
      <c r="AC70" s="428"/>
      <c r="AD70" s="427"/>
      <c r="AE70" s="427"/>
      <c r="AF70" s="426"/>
      <c r="AG70" s="428"/>
      <c r="AH70" s="427"/>
      <c r="AI70" s="427"/>
      <c r="AJ70" s="426"/>
      <c r="AK70" s="428"/>
      <c r="AL70" s="427"/>
      <c r="AM70" s="427"/>
      <c r="AN70" s="426"/>
      <c r="AO70" s="428"/>
      <c r="AP70" s="427"/>
      <c r="AQ70" s="427"/>
      <c r="AR70" s="426"/>
      <c r="AS70" s="428"/>
      <c r="AT70" s="427"/>
      <c r="AU70" s="427"/>
      <c r="AV70" s="426"/>
      <c r="AW70" s="428"/>
      <c r="AX70" s="427"/>
      <c r="AY70" s="427"/>
      <c r="AZ70" s="426"/>
      <c r="BA70" s="428"/>
      <c r="BB70" s="427"/>
      <c r="BC70" s="427"/>
      <c r="BD70" s="426"/>
      <c r="BE70" s="428"/>
      <c r="BF70" s="426"/>
      <c r="BG70" s="428"/>
      <c r="BH70" s="427"/>
      <c r="BI70" s="428"/>
      <c r="BJ70" s="1775" t="s">
        <v>67</v>
      </c>
    </row>
    <row r="71" spans="1:63" ht="3" customHeight="1">
      <c r="A71" s="1808"/>
      <c r="B71" s="1803"/>
      <c r="C71" s="1807"/>
      <c r="D71" s="1804"/>
      <c r="E71" s="1770"/>
      <c r="F71" s="426"/>
      <c r="G71" s="427"/>
      <c r="H71" s="426"/>
      <c r="I71" s="427"/>
      <c r="J71" s="426"/>
      <c r="K71" s="428"/>
      <c r="L71" s="427"/>
      <c r="M71" s="428"/>
      <c r="N71" s="427"/>
      <c r="O71" s="427"/>
      <c r="P71" s="426"/>
      <c r="Q71" s="427"/>
      <c r="R71" s="426"/>
      <c r="S71" s="428"/>
      <c r="T71" s="427"/>
      <c r="U71" s="428"/>
      <c r="V71" s="427"/>
      <c r="W71" s="427"/>
      <c r="X71" s="426"/>
      <c r="Y71" s="428"/>
      <c r="Z71" s="427"/>
      <c r="AA71" s="427"/>
      <c r="AB71" s="426"/>
      <c r="AC71" s="428"/>
      <c r="AD71" s="427"/>
      <c r="AE71" s="427"/>
      <c r="AF71" s="426"/>
      <c r="AG71" s="428"/>
      <c r="AH71" s="427"/>
      <c r="AI71" s="427"/>
      <c r="AJ71" s="426"/>
      <c r="AK71" s="428"/>
      <c r="AL71" s="427"/>
      <c r="AM71" s="427"/>
      <c r="AN71" s="426"/>
      <c r="AO71" s="428"/>
      <c r="AP71" s="427"/>
      <c r="AQ71" s="427"/>
      <c r="AR71" s="426"/>
      <c r="AS71" s="428"/>
      <c r="AT71" s="427"/>
      <c r="AU71" s="427"/>
      <c r="AV71" s="426"/>
      <c r="AW71" s="428"/>
      <c r="AX71" s="427"/>
      <c r="AY71" s="427"/>
      <c r="AZ71" s="426"/>
      <c r="BA71" s="428"/>
      <c r="BB71" s="427"/>
      <c r="BC71" s="427"/>
      <c r="BD71" s="426"/>
      <c r="BE71" s="428"/>
      <c r="BF71" s="426"/>
      <c r="BG71" s="428"/>
      <c r="BH71" s="427"/>
      <c r="BI71" s="428"/>
      <c r="BJ71" s="1776"/>
    </row>
    <row r="72" spans="1:63" ht="6" customHeight="1">
      <c r="A72" s="1808"/>
      <c r="B72" s="1453"/>
      <c r="C72" s="1807"/>
      <c r="D72" s="1805"/>
      <c r="E72" s="1771"/>
      <c r="F72" s="429"/>
      <c r="G72" s="430"/>
      <c r="H72" s="429"/>
      <c r="I72" s="430"/>
      <c r="J72" s="429"/>
      <c r="K72" s="431"/>
      <c r="L72" s="430"/>
      <c r="M72" s="431"/>
      <c r="N72" s="430"/>
      <c r="O72" s="430"/>
      <c r="P72" s="429"/>
      <c r="Q72" s="430"/>
      <c r="R72" s="429"/>
      <c r="S72" s="431"/>
      <c r="T72" s="430"/>
      <c r="U72" s="431"/>
      <c r="V72" s="430"/>
      <c r="W72" s="430"/>
      <c r="X72" s="429"/>
      <c r="Y72" s="431"/>
      <c r="Z72" s="430"/>
      <c r="AA72" s="430"/>
      <c r="AB72" s="429"/>
      <c r="AC72" s="431"/>
      <c r="AD72" s="430"/>
      <c r="AE72" s="430"/>
      <c r="AF72" s="429"/>
      <c r="AG72" s="431"/>
      <c r="AH72" s="430"/>
      <c r="AI72" s="430"/>
      <c r="AJ72" s="429"/>
      <c r="AK72" s="431"/>
      <c r="AL72" s="430"/>
      <c r="AM72" s="430"/>
      <c r="AN72" s="429"/>
      <c r="AO72" s="431"/>
      <c r="AP72" s="430"/>
      <c r="AQ72" s="430"/>
      <c r="AR72" s="429"/>
      <c r="AS72" s="431"/>
      <c r="AT72" s="430"/>
      <c r="AU72" s="430"/>
      <c r="AV72" s="429"/>
      <c r="AW72" s="431"/>
      <c r="AX72" s="430"/>
      <c r="AY72" s="430"/>
      <c r="AZ72" s="429"/>
      <c r="BA72" s="431"/>
      <c r="BB72" s="430"/>
      <c r="BC72" s="430"/>
      <c r="BD72" s="429"/>
      <c r="BE72" s="431"/>
      <c r="BF72" s="429"/>
      <c r="BG72" s="431"/>
      <c r="BH72" s="430"/>
      <c r="BI72" s="431"/>
      <c r="BJ72" s="1777"/>
    </row>
    <row r="73" spans="1:63" ht="6" customHeight="1">
      <c r="A73" s="1808"/>
      <c r="B73" s="1803">
        <v>20</v>
      </c>
      <c r="C73" s="1807"/>
      <c r="D73" s="1804"/>
      <c r="E73" s="1769"/>
      <c r="F73" s="426"/>
      <c r="G73" s="427"/>
      <c r="H73" s="426"/>
      <c r="I73" s="427"/>
      <c r="J73" s="426"/>
      <c r="K73" s="428"/>
      <c r="L73" s="427"/>
      <c r="M73" s="428"/>
      <c r="N73" s="427"/>
      <c r="O73" s="427"/>
      <c r="P73" s="426"/>
      <c r="Q73" s="427"/>
      <c r="R73" s="426"/>
      <c r="S73" s="428"/>
      <c r="T73" s="427"/>
      <c r="U73" s="428"/>
      <c r="V73" s="427"/>
      <c r="W73" s="427"/>
      <c r="X73" s="426"/>
      <c r="Y73" s="428"/>
      <c r="Z73" s="427"/>
      <c r="AA73" s="427"/>
      <c r="AB73" s="426"/>
      <c r="AC73" s="428"/>
      <c r="AD73" s="427"/>
      <c r="AE73" s="427"/>
      <c r="AF73" s="426"/>
      <c r="AG73" s="428"/>
      <c r="AH73" s="427"/>
      <c r="AI73" s="427"/>
      <c r="AJ73" s="426"/>
      <c r="AK73" s="428"/>
      <c r="AL73" s="427"/>
      <c r="AM73" s="427"/>
      <c r="AN73" s="426"/>
      <c r="AO73" s="428"/>
      <c r="AP73" s="427"/>
      <c r="AQ73" s="427"/>
      <c r="AR73" s="426"/>
      <c r="AS73" s="428"/>
      <c r="AT73" s="427"/>
      <c r="AU73" s="427"/>
      <c r="AV73" s="426"/>
      <c r="AW73" s="428"/>
      <c r="AX73" s="427"/>
      <c r="AY73" s="427"/>
      <c r="AZ73" s="426"/>
      <c r="BA73" s="428"/>
      <c r="BB73" s="427"/>
      <c r="BC73" s="427"/>
      <c r="BD73" s="426"/>
      <c r="BE73" s="428"/>
      <c r="BF73" s="426"/>
      <c r="BG73" s="428"/>
      <c r="BH73" s="427"/>
      <c r="BI73" s="428"/>
      <c r="BJ73" s="1775" t="s">
        <v>67</v>
      </c>
    </row>
    <row r="74" spans="1:63" ht="3" customHeight="1">
      <c r="A74" s="1808"/>
      <c r="B74" s="1803"/>
      <c r="C74" s="1807"/>
      <c r="D74" s="1804"/>
      <c r="E74" s="1770"/>
      <c r="F74" s="426"/>
      <c r="G74" s="427"/>
      <c r="H74" s="426"/>
      <c r="I74" s="427"/>
      <c r="J74" s="426"/>
      <c r="K74" s="428"/>
      <c r="L74" s="427"/>
      <c r="M74" s="428"/>
      <c r="N74" s="427"/>
      <c r="O74" s="427"/>
      <c r="P74" s="426"/>
      <c r="Q74" s="427"/>
      <c r="R74" s="426"/>
      <c r="S74" s="428"/>
      <c r="T74" s="427"/>
      <c r="U74" s="428"/>
      <c r="V74" s="427"/>
      <c r="W74" s="427"/>
      <c r="X74" s="426"/>
      <c r="Y74" s="428"/>
      <c r="Z74" s="427"/>
      <c r="AA74" s="427"/>
      <c r="AB74" s="426"/>
      <c r="AC74" s="428"/>
      <c r="AD74" s="427"/>
      <c r="AE74" s="427"/>
      <c r="AF74" s="426"/>
      <c r="AG74" s="428"/>
      <c r="AH74" s="427"/>
      <c r="AI74" s="427"/>
      <c r="AJ74" s="426"/>
      <c r="AK74" s="428"/>
      <c r="AL74" s="427"/>
      <c r="AM74" s="427"/>
      <c r="AN74" s="426"/>
      <c r="AO74" s="428"/>
      <c r="AP74" s="427"/>
      <c r="AQ74" s="427"/>
      <c r="AR74" s="426"/>
      <c r="AS74" s="428"/>
      <c r="AT74" s="427"/>
      <c r="AU74" s="427"/>
      <c r="AV74" s="426"/>
      <c r="AW74" s="428"/>
      <c r="AX74" s="427"/>
      <c r="AY74" s="427"/>
      <c r="AZ74" s="426"/>
      <c r="BA74" s="428"/>
      <c r="BB74" s="427"/>
      <c r="BC74" s="427"/>
      <c r="BD74" s="426"/>
      <c r="BE74" s="428"/>
      <c r="BF74" s="426"/>
      <c r="BG74" s="428"/>
      <c r="BH74" s="427"/>
      <c r="BI74" s="428"/>
      <c r="BJ74" s="1776"/>
    </row>
    <row r="75" spans="1:63" ht="6" customHeight="1">
      <c r="A75" s="1808"/>
      <c r="B75" s="1806"/>
      <c r="C75" s="1807"/>
      <c r="D75" s="1805"/>
      <c r="E75" s="1771"/>
      <c r="F75" s="429"/>
      <c r="G75" s="430"/>
      <c r="H75" s="429"/>
      <c r="I75" s="430"/>
      <c r="J75" s="429"/>
      <c r="K75" s="431"/>
      <c r="L75" s="430"/>
      <c r="M75" s="431"/>
      <c r="N75" s="430"/>
      <c r="O75" s="430"/>
      <c r="P75" s="429"/>
      <c r="Q75" s="430"/>
      <c r="R75" s="429"/>
      <c r="S75" s="431"/>
      <c r="T75" s="430"/>
      <c r="U75" s="431"/>
      <c r="V75" s="430"/>
      <c r="W75" s="430"/>
      <c r="X75" s="429"/>
      <c r="Y75" s="431"/>
      <c r="Z75" s="430"/>
      <c r="AA75" s="430"/>
      <c r="AB75" s="429"/>
      <c r="AC75" s="431"/>
      <c r="AD75" s="430"/>
      <c r="AE75" s="430"/>
      <c r="AF75" s="429"/>
      <c r="AG75" s="431"/>
      <c r="AH75" s="430"/>
      <c r="AI75" s="430"/>
      <c r="AJ75" s="429"/>
      <c r="AK75" s="431"/>
      <c r="AL75" s="430"/>
      <c r="AM75" s="430"/>
      <c r="AN75" s="429"/>
      <c r="AO75" s="431"/>
      <c r="AP75" s="430"/>
      <c r="AQ75" s="430"/>
      <c r="AR75" s="429"/>
      <c r="AS75" s="431"/>
      <c r="AT75" s="430"/>
      <c r="AU75" s="430"/>
      <c r="AV75" s="429"/>
      <c r="AW75" s="431"/>
      <c r="AX75" s="430"/>
      <c r="AY75" s="430"/>
      <c r="AZ75" s="429"/>
      <c r="BA75" s="431"/>
      <c r="BB75" s="430"/>
      <c r="BC75" s="430"/>
      <c r="BD75" s="429"/>
      <c r="BE75" s="431"/>
      <c r="BF75" s="429"/>
      <c r="BG75" s="431"/>
      <c r="BH75" s="430"/>
      <c r="BI75" s="431"/>
      <c r="BJ75" s="1777"/>
    </row>
    <row r="76" spans="1:63" ht="14.1" customHeight="1">
      <c r="A76" s="1809"/>
      <c r="B76" s="1333" t="s">
        <v>856</v>
      </c>
      <c r="C76" s="1334"/>
      <c r="D76" s="1334"/>
      <c r="E76" s="1335"/>
      <c r="F76" s="433">
        <f>SUM(F13:F75)</f>
        <v>0</v>
      </c>
      <c r="G76" s="434">
        <f t="shared" ref="G76:BI76" si="34">SUM(G13:G75)</f>
        <v>0</v>
      </c>
      <c r="H76" s="433">
        <f t="shared" si="34"/>
        <v>0</v>
      </c>
      <c r="I76" s="434">
        <f t="shared" si="34"/>
        <v>0</v>
      </c>
      <c r="J76" s="433">
        <f t="shared" si="34"/>
        <v>0</v>
      </c>
      <c r="K76" s="435">
        <f t="shared" si="34"/>
        <v>0</v>
      </c>
      <c r="L76" s="434">
        <f t="shared" si="34"/>
        <v>0</v>
      </c>
      <c r="M76" s="435">
        <f t="shared" si="34"/>
        <v>0</v>
      </c>
      <c r="N76" s="434">
        <f t="shared" si="34"/>
        <v>0</v>
      </c>
      <c r="O76" s="434">
        <f t="shared" si="34"/>
        <v>0</v>
      </c>
      <c r="P76" s="433">
        <f t="shared" si="34"/>
        <v>0</v>
      </c>
      <c r="Q76" s="434">
        <f t="shared" si="34"/>
        <v>0</v>
      </c>
      <c r="R76" s="433">
        <f t="shared" si="34"/>
        <v>0</v>
      </c>
      <c r="S76" s="435">
        <f t="shared" si="34"/>
        <v>0</v>
      </c>
      <c r="T76" s="434">
        <f t="shared" si="34"/>
        <v>0</v>
      </c>
      <c r="U76" s="435">
        <f t="shared" si="34"/>
        <v>0</v>
      </c>
      <c r="V76" s="434">
        <f t="shared" si="34"/>
        <v>0</v>
      </c>
      <c r="W76" s="434">
        <f t="shared" si="34"/>
        <v>0</v>
      </c>
      <c r="X76" s="433">
        <f t="shared" si="34"/>
        <v>0</v>
      </c>
      <c r="Y76" s="434">
        <f t="shared" si="34"/>
        <v>0</v>
      </c>
      <c r="Z76" s="433">
        <f t="shared" si="34"/>
        <v>0</v>
      </c>
      <c r="AA76" s="435">
        <f t="shared" si="34"/>
        <v>0</v>
      </c>
      <c r="AB76" s="434">
        <f t="shared" si="34"/>
        <v>0</v>
      </c>
      <c r="AC76" s="435">
        <f t="shared" si="34"/>
        <v>0</v>
      </c>
      <c r="AD76" s="434">
        <f t="shared" si="34"/>
        <v>0</v>
      </c>
      <c r="AE76" s="434">
        <f t="shared" si="34"/>
        <v>0</v>
      </c>
      <c r="AF76" s="433">
        <f t="shared" si="34"/>
        <v>0</v>
      </c>
      <c r="AG76" s="435">
        <f t="shared" si="34"/>
        <v>0</v>
      </c>
      <c r="AH76" s="433">
        <f t="shared" si="34"/>
        <v>0</v>
      </c>
      <c r="AI76" s="435">
        <f t="shared" si="34"/>
        <v>0</v>
      </c>
      <c r="AJ76" s="434">
        <f t="shared" si="34"/>
        <v>0</v>
      </c>
      <c r="AK76" s="435">
        <f t="shared" si="34"/>
        <v>0</v>
      </c>
      <c r="AL76" s="433">
        <f t="shared" si="34"/>
        <v>0</v>
      </c>
      <c r="AM76" s="434">
        <f t="shared" si="34"/>
        <v>0</v>
      </c>
      <c r="AN76" s="433">
        <f t="shared" si="34"/>
        <v>0</v>
      </c>
      <c r="AO76" s="435">
        <f t="shared" si="34"/>
        <v>0</v>
      </c>
      <c r="AP76" s="433">
        <f t="shared" si="34"/>
        <v>0</v>
      </c>
      <c r="AQ76" s="435">
        <f t="shared" si="34"/>
        <v>0</v>
      </c>
      <c r="AR76" s="434">
        <f t="shared" si="34"/>
        <v>0</v>
      </c>
      <c r="AS76" s="435">
        <f t="shared" si="34"/>
        <v>0</v>
      </c>
      <c r="AT76" s="433">
        <f t="shared" si="34"/>
        <v>0</v>
      </c>
      <c r="AU76" s="434">
        <f t="shared" si="34"/>
        <v>0</v>
      </c>
      <c r="AV76" s="433">
        <f t="shared" si="34"/>
        <v>0</v>
      </c>
      <c r="AW76" s="435">
        <f t="shared" si="34"/>
        <v>0</v>
      </c>
      <c r="AX76" s="433">
        <f t="shared" si="34"/>
        <v>0</v>
      </c>
      <c r="AY76" s="435">
        <f t="shared" si="34"/>
        <v>0</v>
      </c>
      <c r="AZ76" s="434">
        <f t="shared" si="34"/>
        <v>0</v>
      </c>
      <c r="BA76" s="435">
        <f t="shared" si="34"/>
        <v>0</v>
      </c>
      <c r="BB76" s="433">
        <f t="shared" si="34"/>
        <v>0</v>
      </c>
      <c r="BC76" s="434">
        <f t="shared" si="34"/>
        <v>0</v>
      </c>
      <c r="BD76" s="433">
        <f t="shared" si="34"/>
        <v>0</v>
      </c>
      <c r="BE76" s="435">
        <f t="shared" si="34"/>
        <v>0</v>
      </c>
      <c r="BF76" s="433">
        <f t="shared" si="34"/>
        <v>0</v>
      </c>
      <c r="BG76" s="435">
        <f t="shared" si="34"/>
        <v>0</v>
      </c>
      <c r="BH76" s="434">
        <f t="shared" si="34"/>
        <v>0</v>
      </c>
      <c r="BI76" s="434">
        <f t="shared" si="34"/>
        <v>0</v>
      </c>
      <c r="BJ76" s="436"/>
    </row>
    <row r="77" spans="1:63" ht="12.75" customHeight="1">
      <c r="A77" s="1435" t="s">
        <v>857</v>
      </c>
      <c r="B77" s="1436"/>
      <c r="C77" s="1436"/>
      <c r="D77" s="1437"/>
      <c r="E77" s="406" t="s">
        <v>886</v>
      </c>
      <c r="F77" s="378" t="str">
        <f>IF(F11=0,"",IF(F76&gt;=F11,"適","否"))</f>
        <v/>
      </c>
      <c r="G77" s="379" t="str">
        <f>IF(F11=0,"",IF(G76&gt;=F11,"適","否"))</f>
        <v/>
      </c>
      <c r="H77" s="378" t="str">
        <f>IF(H11=0,"",IF(H76&gt;=H11,"適","否"))</f>
        <v/>
      </c>
      <c r="I77" s="379" t="str">
        <f>IF(H11=0,"",IF(I76&gt;=H11,"適","否"))</f>
        <v/>
      </c>
      <c r="J77" s="378" t="str">
        <f>IF(J11=0,"",IF(J76&gt;=J11,"適","否"))</f>
        <v/>
      </c>
      <c r="K77" s="380" t="str">
        <f>IF(J11=0,"",IF(K76&gt;=J11,"適","否"))</f>
        <v/>
      </c>
      <c r="L77" s="379" t="str">
        <f>IF(L11=0,"",IF(L76&gt;=L11,"適","否"))</f>
        <v/>
      </c>
      <c r="M77" s="380" t="str">
        <f>IF(L11=0,"",IF(M76&gt;=L11,"適","否"))</f>
        <v/>
      </c>
      <c r="N77" s="379" t="str">
        <f>IF(N11=0,"",IF(N76&gt;=N11,"適","否"))</f>
        <v/>
      </c>
      <c r="O77" s="379" t="str">
        <f>IF(N11=0,"",IF(O76&gt;=N11,"適","否"))</f>
        <v/>
      </c>
      <c r="P77" s="378" t="str">
        <f>IF(P11=0,"",IF(P76&gt;=P11,"適","否"))</f>
        <v/>
      </c>
      <c r="Q77" s="379" t="str">
        <f>IF(P11=0,"",IF(Q76&gt;=P11,"適","否"))</f>
        <v/>
      </c>
      <c r="R77" s="378" t="str">
        <f>IF(R11=0,"",IF(R76&gt;=R11,"適","否"))</f>
        <v/>
      </c>
      <c r="S77" s="380" t="str">
        <f>IF(R11=0,"",IF(S76&gt;=R11,"適","否"))</f>
        <v/>
      </c>
      <c r="T77" s="379" t="str">
        <f>IF(T11=0,"",IF(T76&gt;=T11,"適","否"))</f>
        <v/>
      </c>
      <c r="U77" s="380" t="str">
        <f>IF(T11=0,"",IF(U76&gt;=T11,"適","否"))</f>
        <v/>
      </c>
      <c r="V77" s="379" t="str">
        <f>IF(V11=0,"",IF(V76&gt;=V11,"適","否"))</f>
        <v/>
      </c>
      <c r="W77" s="379" t="str">
        <f>IF(V11=0,"",IF(W76&gt;=V11,"適","否"))</f>
        <v/>
      </c>
      <c r="X77" s="378" t="str">
        <f>IF(X11=0,"",IF(X76&gt;=X11,"適","否"))</f>
        <v/>
      </c>
      <c r="Y77" s="379" t="str">
        <f>IF(X11=0,"",IF(Y76&gt;=X11,"適","否"))</f>
        <v/>
      </c>
      <c r="Z77" s="378" t="str">
        <f>IF(Z11=0,"",IF(Z76&gt;=Z11,"適","否"))</f>
        <v/>
      </c>
      <c r="AA77" s="380" t="str">
        <f>IF(Z11=0,"",IF(AA76&gt;=Z11,"適","否"))</f>
        <v/>
      </c>
      <c r="AB77" s="379" t="str">
        <f>IF(AB11=0,"",IF(AB76&gt;=AB11,"適","否"))</f>
        <v/>
      </c>
      <c r="AC77" s="380" t="str">
        <f>IF(AB11=0,"",IF(AC76&gt;=AB11,"適","否"))</f>
        <v/>
      </c>
      <c r="AD77" s="379" t="str">
        <f>IF(AD11=0,"",IF(AD76&gt;=AD11,"適","否"))</f>
        <v/>
      </c>
      <c r="AE77" s="379" t="str">
        <f>IF(AD11=0,"",IF(AE76&gt;=AD11,"適","否"))</f>
        <v/>
      </c>
      <c r="AF77" s="378" t="str">
        <f>IF(AF11=0,"",IF(AF76&gt;=AF11,"適","否"))</f>
        <v/>
      </c>
      <c r="AG77" s="380" t="str">
        <f>IF(AF11=0,"",IF(AG76&gt;=AF11,"適","否"))</f>
        <v/>
      </c>
      <c r="AH77" s="378" t="str">
        <f>IF(AH11=0,"",IF(AH76&gt;=AH11,"適","否"))</f>
        <v/>
      </c>
      <c r="AI77" s="380" t="str">
        <f>IF(AH11=0,"",IF(AI76&gt;=AH11,"適","否"))</f>
        <v/>
      </c>
      <c r="AJ77" s="379" t="str">
        <f>IF(AJ11=0,"",IF(AJ76&gt;=AJ11,"適","否"))</f>
        <v/>
      </c>
      <c r="AK77" s="380" t="str">
        <f>IF(AJ11=0,"",IF(AK76&gt;=AJ11,"適","否"))</f>
        <v/>
      </c>
      <c r="AL77" s="378" t="str">
        <f>IF(AL11=0,"",IF(AL76&gt;=AL11,"適","否"))</f>
        <v/>
      </c>
      <c r="AM77" s="379" t="str">
        <f>IF(AL11=0,"",IF(AM76&gt;=AL11,"適","否"))</f>
        <v/>
      </c>
      <c r="AN77" s="378" t="str">
        <f>IF(AN11=0,"",IF(AN76&gt;=AN11,"適","否"))</f>
        <v/>
      </c>
      <c r="AO77" s="380" t="str">
        <f>IF(AN11=0,"",IF(AO76&gt;=AN11,"適","否"))</f>
        <v/>
      </c>
      <c r="AP77" s="378" t="str">
        <f>IF(AP11=0,"",IF(AP76&gt;=AP11,"適","否"))</f>
        <v/>
      </c>
      <c r="AQ77" s="380" t="str">
        <f>IF(AP11=0,"",IF(AQ76&gt;=AP11,"適","否"))</f>
        <v/>
      </c>
      <c r="AR77" s="379" t="str">
        <f>IF(AR11=0,"",IF(AR76&gt;=AR11,"適","否"))</f>
        <v/>
      </c>
      <c r="AS77" s="380" t="str">
        <f>IF(AR11=0,"",IF(AS76&gt;=AR11,"適","否"))</f>
        <v/>
      </c>
      <c r="AT77" s="378" t="str">
        <f>IF(AT11=0,"",IF(AT76&gt;=AT11,"適","否"))</f>
        <v/>
      </c>
      <c r="AU77" s="379" t="str">
        <f>IF(AT11=0,"",IF(AU76&gt;=AT11,"適","否"))</f>
        <v/>
      </c>
      <c r="AV77" s="378" t="str">
        <f>IF(AV11=0,"",IF(AV76&gt;=AV11,"適","否"))</f>
        <v/>
      </c>
      <c r="AW77" s="380" t="str">
        <f>IF(AV11=0,"",IF(AW76&gt;=AV11,"適","否"))</f>
        <v/>
      </c>
      <c r="AX77" s="378" t="str">
        <f>IF(AX11=0,"",IF(AX76&gt;=AX11,"適","否"))</f>
        <v/>
      </c>
      <c r="AY77" s="380" t="str">
        <f>IF(AX11=0,"",IF(AY76&gt;=AX11,"適","否"))</f>
        <v/>
      </c>
      <c r="AZ77" s="379" t="str">
        <f>IF(AZ11=0,"",IF(AZ76&gt;=AZ11,"適","否"))</f>
        <v/>
      </c>
      <c r="BA77" s="380" t="str">
        <f>IF(AZ11=0,"",IF(BA76&gt;=AZ11,"適","否"))</f>
        <v/>
      </c>
      <c r="BB77" s="378" t="str">
        <f>IF(BB11=0,"",IF(BB76&gt;=BB11,"適","否"))</f>
        <v/>
      </c>
      <c r="BC77" s="379" t="str">
        <f>IF(BB11=0,"",IF(BC76&gt;=BB11,"適","否"))</f>
        <v/>
      </c>
      <c r="BD77" s="378" t="str">
        <f>IF(BD11=0,"",IF(BD76&gt;=BD11,"適","否"))</f>
        <v/>
      </c>
      <c r="BE77" s="380" t="str">
        <f>IF(BD11=0,"",IF(BE76&gt;=BD11,"適","否"))</f>
        <v/>
      </c>
      <c r="BF77" s="378" t="str">
        <f>IF(BF11=0,"",IF(BF76&gt;=BF11,"適","否"))</f>
        <v/>
      </c>
      <c r="BG77" s="380" t="str">
        <f>IF(BF11=0,"",IF(BG76&gt;=BF11,"適","否"))</f>
        <v/>
      </c>
      <c r="BH77" s="379" t="str">
        <f>IF(BH11=0,"",IF(BH76&gt;=BH11,"適","否"))</f>
        <v/>
      </c>
      <c r="BI77" s="380" t="str">
        <f>IF(BH11=0,"",IF(BI76&gt;=BH11,"適","否"))</f>
        <v/>
      </c>
      <c r="BJ77" s="437"/>
    </row>
    <row r="78" spans="1:63" ht="12.75" customHeight="1">
      <c r="A78" s="1453"/>
      <c r="B78" s="1454"/>
      <c r="C78" s="1454"/>
      <c r="D78" s="1455"/>
      <c r="E78" s="407" t="s">
        <v>887</v>
      </c>
      <c r="F78" s="439" t="str">
        <f>IF(F12=0,"",IF(F76&gt;=F12,"適","否"))</f>
        <v/>
      </c>
      <c r="G78" s="438" t="str">
        <f>IF(F12=0,"",IF(G76&gt;=F12,"適","否"))</f>
        <v/>
      </c>
      <c r="H78" s="439" t="str">
        <f>IF(H12=0,"",IF(H76&gt;=H12,"適","否"))</f>
        <v/>
      </c>
      <c r="I78" s="438" t="str">
        <f>IF(H12=0,"",IF(I76&gt;=H12,"適","否"))</f>
        <v/>
      </c>
      <c r="J78" s="439" t="str">
        <f t="shared" ref="J78" si="35">IF(J12=0,"",IF(J76&gt;=J12,"適","否"))</f>
        <v/>
      </c>
      <c r="K78" s="438" t="str">
        <f t="shared" ref="K78" si="36">IF(J12=0,"",IF(K76&gt;=J12,"適","否"))</f>
        <v/>
      </c>
      <c r="L78" s="439" t="str">
        <f t="shared" ref="L78" si="37">IF(L12=0,"",IF(L76&gt;=L12,"適","否"))</f>
        <v/>
      </c>
      <c r="M78" s="438" t="str">
        <f t="shared" ref="M78" si="38">IF(L12=0,"",IF(M76&gt;=L12,"適","否"))</f>
        <v/>
      </c>
      <c r="N78" s="439" t="str">
        <f t="shared" ref="N78" si="39">IF(N12=0,"",IF(N76&gt;=N12,"適","否"))</f>
        <v/>
      </c>
      <c r="O78" s="438" t="str">
        <f t="shared" ref="O78" si="40">IF(N12=0,"",IF(O76&gt;=N12,"適","否"))</f>
        <v/>
      </c>
      <c r="P78" s="439" t="str">
        <f t="shared" ref="P78" si="41">IF(P12=0,"",IF(P76&gt;=P12,"適","否"))</f>
        <v/>
      </c>
      <c r="Q78" s="438" t="str">
        <f t="shared" ref="Q78" si="42">IF(P12=0,"",IF(Q76&gt;=P12,"適","否"))</f>
        <v/>
      </c>
      <c r="R78" s="439" t="str">
        <f t="shared" ref="R78" si="43">IF(R12=0,"",IF(R76&gt;=R12,"適","否"))</f>
        <v/>
      </c>
      <c r="S78" s="438" t="str">
        <f t="shared" ref="S78" si="44">IF(R12=0,"",IF(S76&gt;=R12,"適","否"))</f>
        <v/>
      </c>
      <c r="T78" s="439" t="str">
        <f t="shared" ref="T78" si="45">IF(T12=0,"",IF(T76&gt;=T12,"適","否"))</f>
        <v/>
      </c>
      <c r="U78" s="438" t="str">
        <f t="shared" ref="U78" si="46">IF(T12=0,"",IF(U76&gt;=T12,"適","否"))</f>
        <v/>
      </c>
      <c r="V78" s="439" t="str">
        <f t="shared" ref="V78" si="47">IF(V12=0,"",IF(V76&gt;=V12,"適","否"))</f>
        <v/>
      </c>
      <c r="W78" s="438" t="str">
        <f t="shared" ref="W78" si="48">IF(V12=0,"",IF(W76&gt;=V12,"適","否"))</f>
        <v/>
      </c>
      <c r="X78" s="439" t="str">
        <f t="shared" ref="X78" si="49">IF(X12=0,"",IF(X76&gt;=X12,"適","否"))</f>
        <v/>
      </c>
      <c r="Y78" s="438" t="str">
        <f t="shared" ref="Y78" si="50">IF(X12=0,"",IF(Y76&gt;=X12,"適","否"))</f>
        <v/>
      </c>
      <c r="Z78" s="439" t="str">
        <f t="shared" ref="Z78" si="51">IF(Z12=0,"",IF(Z76&gt;=Z12,"適","否"))</f>
        <v/>
      </c>
      <c r="AA78" s="438" t="str">
        <f t="shared" ref="AA78" si="52">IF(Z12=0,"",IF(AA76&gt;=Z12,"適","否"))</f>
        <v/>
      </c>
      <c r="AB78" s="439" t="str">
        <f t="shared" ref="AB78" si="53">IF(AB12=0,"",IF(AB76&gt;=AB12,"適","否"))</f>
        <v/>
      </c>
      <c r="AC78" s="438" t="str">
        <f t="shared" ref="AC78" si="54">IF(AB12=0,"",IF(AC76&gt;=AB12,"適","否"))</f>
        <v/>
      </c>
      <c r="AD78" s="439" t="str">
        <f t="shared" ref="AD78" si="55">IF(AD12=0,"",IF(AD76&gt;=AD12,"適","否"))</f>
        <v/>
      </c>
      <c r="AE78" s="438" t="str">
        <f t="shared" ref="AE78" si="56">IF(AD12=0,"",IF(AE76&gt;=AD12,"適","否"))</f>
        <v/>
      </c>
      <c r="AF78" s="439" t="str">
        <f t="shared" ref="AF78" si="57">IF(AF12=0,"",IF(AF76&gt;=AF12,"適","否"))</f>
        <v/>
      </c>
      <c r="AG78" s="438" t="str">
        <f t="shared" ref="AG78" si="58">IF(AF12=0,"",IF(AG76&gt;=AF12,"適","否"))</f>
        <v/>
      </c>
      <c r="AH78" s="439" t="str">
        <f t="shared" ref="AH78" si="59">IF(AH12=0,"",IF(AH76&gt;=AH12,"適","否"))</f>
        <v/>
      </c>
      <c r="AI78" s="438" t="str">
        <f t="shared" ref="AI78" si="60">IF(AH12=0,"",IF(AI76&gt;=AH12,"適","否"))</f>
        <v/>
      </c>
      <c r="AJ78" s="439" t="str">
        <f t="shared" ref="AJ78" si="61">IF(AJ12=0,"",IF(AJ76&gt;=AJ12,"適","否"))</f>
        <v/>
      </c>
      <c r="AK78" s="438" t="str">
        <f t="shared" ref="AK78" si="62">IF(AJ12=0,"",IF(AK76&gt;=AJ12,"適","否"))</f>
        <v/>
      </c>
      <c r="AL78" s="439" t="str">
        <f t="shared" ref="AL78" si="63">IF(AL12=0,"",IF(AL76&gt;=AL12,"適","否"))</f>
        <v/>
      </c>
      <c r="AM78" s="438" t="str">
        <f t="shared" ref="AM78" si="64">IF(AL12=0,"",IF(AM76&gt;=AL12,"適","否"))</f>
        <v/>
      </c>
      <c r="AN78" s="439" t="str">
        <f t="shared" ref="AN78" si="65">IF(AN12=0,"",IF(AN76&gt;=AN12,"適","否"))</f>
        <v/>
      </c>
      <c r="AO78" s="438" t="str">
        <f t="shared" ref="AO78" si="66">IF(AN12=0,"",IF(AO76&gt;=AN12,"適","否"))</f>
        <v/>
      </c>
      <c r="AP78" s="439" t="str">
        <f t="shared" ref="AP78" si="67">IF(AP12=0,"",IF(AP76&gt;=AP12,"適","否"))</f>
        <v/>
      </c>
      <c r="AQ78" s="438" t="str">
        <f t="shared" ref="AQ78" si="68">IF(AP12=0,"",IF(AQ76&gt;=AP12,"適","否"))</f>
        <v/>
      </c>
      <c r="AR78" s="439" t="str">
        <f t="shared" ref="AR78" si="69">IF(AR12=0,"",IF(AR76&gt;=AR12,"適","否"))</f>
        <v/>
      </c>
      <c r="AS78" s="438" t="str">
        <f t="shared" ref="AS78" si="70">IF(AR12=0,"",IF(AS76&gt;=AR12,"適","否"))</f>
        <v/>
      </c>
      <c r="AT78" s="439" t="str">
        <f t="shared" ref="AT78" si="71">IF(AT12=0,"",IF(AT76&gt;=AT12,"適","否"))</f>
        <v/>
      </c>
      <c r="AU78" s="438" t="str">
        <f t="shared" ref="AU78" si="72">IF(AT12=0,"",IF(AU76&gt;=AT12,"適","否"))</f>
        <v/>
      </c>
      <c r="AV78" s="439" t="str">
        <f t="shared" ref="AV78" si="73">IF(AV12=0,"",IF(AV76&gt;=AV12,"適","否"))</f>
        <v/>
      </c>
      <c r="AW78" s="438" t="str">
        <f t="shared" ref="AW78" si="74">IF(AV12=0,"",IF(AW76&gt;=AV12,"適","否"))</f>
        <v/>
      </c>
      <c r="AX78" s="439" t="str">
        <f t="shared" ref="AX78" si="75">IF(AX12=0,"",IF(AX76&gt;=AX12,"適","否"))</f>
        <v/>
      </c>
      <c r="AY78" s="438" t="str">
        <f t="shared" ref="AY78" si="76">IF(AX12=0,"",IF(AY76&gt;=AX12,"適","否"))</f>
        <v/>
      </c>
      <c r="AZ78" s="439" t="str">
        <f t="shared" ref="AZ78:BH78" si="77">IF(AZ12=0,"",IF(AZ76&gt;=AZ12,"適","否"))</f>
        <v/>
      </c>
      <c r="BA78" s="438" t="str">
        <f t="shared" ref="BA78:BI78" si="78">IF(AZ12=0,"",IF(BA76&gt;=AZ12,"適","否"))</f>
        <v/>
      </c>
      <c r="BB78" s="439" t="str">
        <f t="shared" si="77"/>
        <v/>
      </c>
      <c r="BC78" s="438" t="str">
        <f t="shared" si="78"/>
        <v/>
      </c>
      <c r="BD78" s="439" t="str">
        <f t="shared" si="77"/>
        <v/>
      </c>
      <c r="BE78" s="438" t="str">
        <f t="shared" si="78"/>
        <v/>
      </c>
      <c r="BF78" s="439" t="str">
        <f t="shared" si="77"/>
        <v/>
      </c>
      <c r="BG78" s="438" t="str">
        <f t="shared" si="78"/>
        <v/>
      </c>
      <c r="BH78" s="439" t="str">
        <f t="shared" si="77"/>
        <v/>
      </c>
      <c r="BI78" s="438" t="str">
        <f t="shared" si="78"/>
        <v/>
      </c>
      <c r="BJ78" s="440" t="s">
        <v>888</v>
      </c>
    </row>
    <row r="79" spans="1:63" s="442" customFormat="1" ht="13.5" customHeight="1">
      <c r="A79" s="441" t="s">
        <v>858</v>
      </c>
      <c r="B79" s="442" t="s">
        <v>859</v>
      </c>
    </row>
    <row r="80" spans="1:63" s="442" customFormat="1" ht="13.5" customHeight="1">
      <c r="A80" s="442">
        <v>2</v>
      </c>
      <c r="B80" s="725" t="s">
        <v>1344</v>
      </c>
    </row>
    <row r="81" spans="1:2" ht="13.5" customHeight="1">
      <c r="A81" s="420" t="s">
        <v>1283</v>
      </c>
      <c r="B81" s="396" t="s">
        <v>1284</v>
      </c>
    </row>
    <row r="82" spans="1:2" ht="13.5" customHeight="1">
      <c r="B82" s="396" t="s">
        <v>1285</v>
      </c>
    </row>
    <row r="83" spans="1:2" ht="13.5" customHeight="1">
      <c r="B83" s="396" t="s">
        <v>1286</v>
      </c>
    </row>
    <row r="84" spans="1:2" ht="13.5" customHeight="1">
      <c r="B84" s="396" t="s">
        <v>1287</v>
      </c>
    </row>
    <row r="85" spans="1:2" ht="13.5" customHeight="1">
      <c r="B85" s="396" t="s">
        <v>1288</v>
      </c>
    </row>
  </sheetData>
  <mergeCells count="398">
    <mergeCell ref="B67:B69"/>
    <mergeCell ref="C67:C69"/>
    <mergeCell ref="D67:D69"/>
    <mergeCell ref="BJ67:BJ69"/>
    <mergeCell ref="B70:B72"/>
    <mergeCell ref="C70:C72"/>
    <mergeCell ref="D70:D72"/>
    <mergeCell ref="B76:E76"/>
    <mergeCell ref="A77:D78"/>
    <mergeCell ref="B73:B75"/>
    <mergeCell ref="C73:C75"/>
    <mergeCell ref="D73:D75"/>
    <mergeCell ref="A13:A76"/>
    <mergeCell ref="B13:C15"/>
    <mergeCell ref="D13:D15"/>
    <mergeCell ref="B19:B21"/>
    <mergeCell ref="C19:C21"/>
    <mergeCell ref="D19:D21"/>
    <mergeCell ref="B25:B27"/>
    <mergeCell ref="BJ19:BJ21"/>
    <mergeCell ref="B22:B24"/>
    <mergeCell ref="C22:C24"/>
    <mergeCell ref="D22:D24"/>
    <mergeCell ref="BJ22:BJ24"/>
    <mergeCell ref="B61:B63"/>
    <mergeCell ref="C61:C63"/>
    <mergeCell ref="D61:D63"/>
    <mergeCell ref="BJ61:BJ63"/>
    <mergeCell ref="B64:B66"/>
    <mergeCell ref="C64:C66"/>
    <mergeCell ref="D64:D66"/>
    <mergeCell ref="BJ64:BJ66"/>
    <mergeCell ref="E61:E63"/>
    <mergeCell ref="B52:B54"/>
    <mergeCell ref="C52:C54"/>
    <mergeCell ref="D52:D54"/>
    <mergeCell ref="BJ52:BJ54"/>
    <mergeCell ref="B55:B57"/>
    <mergeCell ref="C55:C57"/>
    <mergeCell ref="D55:D57"/>
    <mergeCell ref="BJ55:BJ57"/>
    <mergeCell ref="B58:B60"/>
    <mergeCell ref="C58:C60"/>
    <mergeCell ref="D58:D60"/>
    <mergeCell ref="BJ58:BJ60"/>
    <mergeCell ref="E55:E57"/>
    <mergeCell ref="B46:B48"/>
    <mergeCell ref="C46:C48"/>
    <mergeCell ref="D46:D48"/>
    <mergeCell ref="BJ46:BJ48"/>
    <mergeCell ref="E46:E48"/>
    <mergeCell ref="B49:B51"/>
    <mergeCell ref="C49:C51"/>
    <mergeCell ref="D49:D51"/>
    <mergeCell ref="BJ49:BJ51"/>
    <mergeCell ref="B37:B39"/>
    <mergeCell ref="C37:C39"/>
    <mergeCell ref="D37:D39"/>
    <mergeCell ref="BJ37:BJ39"/>
    <mergeCell ref="B40:B42"/>
    <mergeCell ref="C40:C42"/>
    <mergeCell ref="D40:D42"/>
    <mergeCell ref="BJ40:BJ42"/>
    <mergeCell ref="B43:B45"/>
    <mergeCell ref="C43:C45"/>
    <mergeCell ref="D43:D45"/>
    <mergeCell ref="BJ43:BJ45"/>
    <mergeCell ref="E37:E39"/>
    <mergeCell ref="B31:B33"/>
    <mergeCell ref="C31:C33"/>
    <mergeCell ref="D31:D33"/>
    <mergeCell ref="BJ31:BJ33"/>
    <mergeCell ref="B34:B36"/>
    <mergeCell ref="C34:C36"/>
    <mergeCell ref="D34:D36"/>
    <mergeCell ref="BJ34:BJ36"/>
    <mergeCell ref="E31:E33"/>
    <mergeCell ref="B16:B18"/>
    <mergeCell ref="C16:C18"/>
    <mergeCell ref="D16:D18"/>
    <mergeCell ref="BJ16:BJ18"/>
    <mergeCell ref="BJ13:BJ15"/>
    <mergeCell ref="E16:E18"/>
    <mergeCell ref="C25:C27"/>
    <mergeCell ref="D25:D27"/>
    <mergeCell ref="BJ25:BJ27"/>
    <mergeCell ref="E22:E24"/>
    <mergeCell ref="B28:B30"/>
    <mergeCell ref="C28:C30"/>
    <mergeCell ref="D28:D30"/>
    <mergeCell ref="BF4:BG4"/>
    <mergeCell ref="V10:W10"/>
    <mergeCell ref="X10:Y10"/>
    <mergeCell ref="Z10:AA10"/>
    <mergeCell ref="AB10:AC10"/>
    <mergeCell ref="AD10:AE10"/>
    <mergeCell ref="AF10:AG10"/>
    <mergeCell ref="AH10:AI10"/>
    <mergeCell ref="AJ10:AK10"/>
    <mergeCell ref="AL10:AM10"/>
    <mergeCell ref="AN10:AO10"/>
    <mergeCell ref="AP10:AQ10"/>
    <mergeCell ref="AR10:AS10"/>
    <mergeCell ref="BF5:BG5"/>
    <mergeCell ref="BF6:BG6"/>
    <mergeCell ref="BF7:BG7"/>
    <mergeCell ref="BF8:BG8"/>
    <mergeCell ref="AZ9:BA9"/>
    <mergeCell ref="BB9:BC9"/>
    <mergeCell ref="BD9:BE9"/>
    <mergeCell ref="BF9:BG9"/>
    <mergeCell ref="AH3:AK3"/>
    <mergeCell ref="AL3:AO3"/>
    <mergeCell ref="AP3:AS3"/>
    <mergeCell ref="AT3:AW3"/>
    <mergeCell ref="AX3:BA3"/>
    <mergeCell ref="BB3:BE3"/>
    <mergeCell ref="A4:A10"/>
    <mergeCell ref="B4:B9"/>
    <mergeCell ref="AX4:AY4"/>
    <mergeCell ref="AZ4:BA4"/>
    <mergeCell ref="BB4:BC4"/>
    <mergeCell ref="BD4:BE4"/>
    <mergeCell ref="AZ5:BA5"/>
    <mergeCell ref="BB5:BC5"/>
    <mergeCell ref="BD5:BE5"/>
    <mergeCell ref="AZ6:BA6"/>
    <mergeCell ref="BB6:BC6"/>
    <mergeCell ref="BD6:BE6"/>
    <mergeCell ref="AZ7:BA7"/>
    <mergeCell ref="BB7:BC7"/>
    <mergeCell ref="BD7:BE7"/>
    <mergeCell ref="AZ8:BA8"/>
    <mergeCell ref="BB8:BC8"/>
    <mergeCell ref="BD8:BE8"/>
    <mergeCell ref="A1:H1"/>
    <mergeCell ref="A3:E3"/>
    <mergeCell ref="F3:I3"/>
    <mergeCell ref="J3:M3"/>
    <mergeCell ref="N3:Q3"/>
    <mergeCell ref="R3:U3"/>
    <mergeCell ref="V3:Y3"/>
    <mergeCell ref="Z3:AC3"/>
    <mergeCell ref="AD3:AG3"/>
    <mergeCell ref="BF3:BI3"/>
    <mergeCell ref="BJ3:BJ11"/>
    <mergeCell ref="F4:G4"/>
    <mergeCell ref="H4:I4"/>
    <mergeCell ref="J4:K4"/>
    <mergeCell ref="L4:M4"/>
    <mergeCell ref="N4:O4"/>
    <mergeCell ref="P4:Q4"/>
    <mergeCell ref="R4:S4"/>
    <mergeCell ref="T4:U4"/>
    <mergeCell ref="V4:W4"/>
    <mergeCell ref="X4:Y4"/>
    <mergeCell ref="Z4:AA4"/>
    <mergeCell ref="AB4:AC4"/>
    <mergeCell ref="AD4:AE4"/>
    <mergeCell ref="AF4:AG4"/>
    <mergeCell ref="AH4:AI4"/>
    <mergeCell ref="AJ4:AK4"/>
    <mergeCell ref="AL4:AM4"/>
    <mergeCell ref="AN4:AO4"/>
    <mergeCell ref="AP4:AQ4"/>
    <mergeCell ref="AR4:AS4"/>
    <mergeCell ref="AT4:AU4"/>
    <mergeCell ref="AV4:AW4"/>
    <mergeCell ref="BH4:BI4"/>
    <mergeCell ref="F5:G5"/>
    <mergeCell ref="H5:I5"/>
    <mergeCell ref="J5:K5"/>
    <mergeCell ref="L5:M5"/>
    <mergeCell ref="N5:O5"/>
    <mergeCell ref="P5:Q5"/>
    <mergeCell ref="R5:S5"/>
    <mergeCell ref="T5:U5"/>
    <mergeCell ref="V5:W5"/>
    <mergeCell ref="X5:Y5"/>
    <mergeCell ref="Z5:AA5"/>
    <mergeCell ref="AB5:AC5"/>
    <mergeCell ref="AD5:AE5"/>
    <mergeCell ref="AF5:AG5"/>
    <mergeCell ref="AH5:AI5"/>
    <mergeCell ref="AJ5:AK5"/>
    <mergeCell ref="AL5:AM5"/>
    <mergeCell ref="AN5:AO5"/>
    <mergeCell ref="AP5:AQ5"/>
    <mergeCell ref="AR5:AS5"/>
    <mergeCell ref="AT5:AU5"/>
    <mergeCell ref="AV5:AW5"/>
    <mergeCell ref="AX5:AY5"/>
    <mergeCell ref="BH5:BI5"/>
    <mergeCell ref="F6:G6"/>
    <mergeCell ref="H6:I6"/>
    <mergeCell ref="J6:K6"/>
    <mergeCell ref="L6:M6"/>
    <mergeCell ref="N6:O6"/>
    <mergeCell ref="P6:Q6"/>
    <mergeCell ref="R6:S6"/>
    <mergeCell ref="T6:U6"/>
    <mergeCell ref="V6:W6"/>
    <mergeCell ref="X6:Y6"/>
    <mergeCell ref="Z6:AA6"/>
    <mergeCell ref="AB6:AC6"/>
    <mergeCell ref="AD6:AE6"/>
    <mergeCell ref="AF6:AG6"/>
    <mergeCell ref="AH6:AI6"/>
    <mergeCell ref="AJ6:AK6"/>
    <mergeCell ref="AL6:AM6"/>
    <mergeCell ref="AN6:AO6"/>
    <mergeCell ref="AP6:AQ6"/>
    <mergeCell ref="AR6:AS6"/>
    <mergeCell ref="AT6:AU6"/>
    <mergeCell ref="AV6:AW6"/>
    <mergeCell ref="AX6:AY6"/>
    <mergeCell ref="BH6:BI6"/>
    <mergeCell ref="F7:G7"/>
    <mergeCell ref="H7:I7"/>
    <mergeCell ref="J7:K7"/>
    <mergeCell ref="L7:M7"/>
    <mergeCell ref="N7:O7"/>
    <mergeCell ref="P7:Q7"/>
    <mergeCell ref="R7:S7"/>
    <mergeCell ref="T7:U7"/>
    <mergeCell ref="V7:W7"/>
    <mergeCell ref="X7:Y7"/>
    <mergeCell ref="Z7:AA7"/>
    <mergeCell ref="AB7:AC7"/>
    <mergeCell ref="AD7:AE7"/>
    <mergeCell ref="AF7:AG7"/>
    <mergeCell ref="AH7:AI7"/>
    <mergeCell ref="AJ7:AK7"/>
    <mergeCell ref="AL7:AM7"/>
    <mergeCell ref="AN7:AO7"/>
    <mergeCell ref="AP7:AQ7"/>
    <mergeCell ref="AR7:AS7"/>
    <mergeCell ref="AT7:AU7"/>
    <mergeCell ref="AV7:AW7"/>
    <mergeCell ref="AX7:AY7"/>
    <mergeCell ref="BH7:BI7"/>
    <mergeCell ref="F8:G8"/>
    <mergeCell ref="H8:I8"/>
    <mergeCell ref="J8:K8"/>
    <mergeCell ref="L8:M8"/>
    <mergeCell ref="N8:O8"/>
    <mergeCell ref="P8:Q8"/>
    <mergeCell ref="R8:S8"/>
    <mergeCell ref="T8:U8"/>
    <mergeCell ref="V8:W8"/>
    <mergeCell ref="X8:Y8"/>
    <mergeCell ref="Z8:AA8"/>
    <mergeCell ref="AB8:AC8"/>
    <mergeCell ref="AD8:AE8"/>
    <mergeCell ref="AF8:AG8"/>
    <mergeCell ref="AH8:AI8"/>
    <mergeCell ref="AJ8:AK8"/>
    <mergeCell ref="AL8:AM8"/>
    <mergeCell ref="AN8:AO8"/>
    <mergeCell ref="AP8:AQ8"/>
    <mergeCell ref="AR8:AS8"/>
    <mergeCell ref="AT8:AU8"/>
    <mergeCell ref="AV8:AW8"/>
    <mergeCell ref="AX8:AY8"/>
    <mergeCell ref="BH8:BI8"/>
    <mergeCell ref="F9:G9"/>
    <mergeCell ref="H9:I9"/>
    <mergeCell ref="J9:K9"/>
    <mergeCell ref="L9:M9"/>
    <mergeCell ref="N9:O9"/>
    <mergeCell ref="P9:Q9"/>
    <mergeCell ref="R9:S9"/>
    <mergeCell ref="T9:U9"/>
    <mergeCell ref="V9:W9"/>
    <mergeCell ref="X9:Y9"/>
    <mergeCell ref="Z9:AA9"/>
    <mergeCell ref="AB9:AC9"/>
    <mergeCell ref="AD9:AE9"/>
    <mergeCell ref="AF9:AG9"/>
    <mergeCell ref="AH9:AI9"/>
    <mergeCell ref="AJ9:AK9"/>
    <mergeCell ref="AL9:AM9"/>
    <mergeCell ref="AN9:AO9"/>
    <mergeCell ref="AP9:AQ9"/>
    <mergeCell ref="AR9:AS9"/>
    <mergeCell ref="AT9:AU9"/>
    <mergeCell ref="AV9:AW9"/>
    <mergeCell ref="AX9:AY9"/>
    <mergeCell ref="BH9:BI9"/>
    <mergeCell ref="B10:E10"/>
    <mergeCell ref="F10:G10"/>
    <mergeCell ref="H10:I10"/>
    <mergeCell ref="J10:K10"/>
    <mergeCell ref="L10:M10"/>
    <mergeCell ref="N10:O10"/>
    <mergeCell ref="P10:Q10"/>
    <mergeCell ref="R10:S10"/>
    <mergeCell ref="T10:U10"/>
    <mergeCell ref="AT10:AU10"/>
    <mergeCell ref="AV10:AW10"/>
    <mergeCell ref="AX10:AY10"/>
    <mergeCell ref="AZ10:BA10"/>
    <mergeCell ref="BB10:BC10"/>
    <mergeCell ref="BD10:BE10"/>
    <mergeCell ref="BF10:BG10"/>
    <mergeCell ref="BH10:BI10"/>
    <mergeCell ref="A11:D12"/>
    <mergeCell ref="F11:G11"/>
    <mergeCell ref="H11:I11"/>
    <mergeCell ref="J11:K11"/>
    <mergeCell ref="L11:M11"/>
    <mergeCell ref="N11:O11"/>
    <mergeCell ref="P11:Q11"/>
    <mergeCell ref="R11:S11"/>
    <mergeCell ref="T11:U11"/>
    <mergeCell ref="V11:W11"/>
    <mergeCell ref="X11:Y11"/>
    <mergeCell ref="Z11:AA11"/>
    <mergeCell ref="AB11:AC11"/>
    <mergeCell ref="AD11:AE11"/>
    <mergeCell ref="AF11:AG11"/>
    <mergeCell ref="AH11:AI11"/>
    <mergeCell ref="AJ11:AK11"/>
    <mergeCell ref="AL11:AM11"/>
    <mergeCell ref="AN11:AO11"/>
    <mergeCell ref="AP11:AQ11"/>
    <mergeCell ref="AR11:AS11"/>
    <mergeCell ref="AT11:AU11"/>
    <mergeCell ref="AV11:AW11"/>
    <mergeCell ref="AX11:AY11"/>
    <mergeCell ref="AZ11:BA11"/>
    <mergeCell ref="BB11:BC11"/>
    <mergeCell ref="BD11:BE11"/>
    <mergeCell ref="BF11:BG11"/>
    <mergeCell ref="BH11:BI11"/>
    <mergeCell ref="F12:G12"/>
    <mergeCell ref="H12:I12"/>
    <mergeCell ref="J12:K12"/>
    <mergeCell ref="L12:M12"/>
    <mergeCell ref="N12:O12"/>
    <mergeCell ref="P12:Q12"/>
    <mergeCell ref="R12:S12"/>
    <mergeCell ref="T12:U12"/>
    <mergeCell ref="V12:W12"/>
    <mergeCell ref="X12:Y12"/>
    <mergeCell ref="Z12:AA12"/>
    <mergeCell ref="AB12:AC12"/>
    <mergeCell ref="AD12:AE12"/>
    <mergeCell ref="AF12:AG12"/>
    <mergeCell ref="AH12:AI12"/>
    <mergeCell ref="AJ12:AK12"/>
    <mergeCell ref="AL12:AM12"/>
    <mergeCell ref="AN12:AO12"/>
    <mergeCell ref="AP12:AQ12"/>
    <mergeCell ref="AR12:AS12"/>
    <mergeCell ref="AT12:AU12"/>
    <mergeCell ref="AV12:AW12"/>
    <mergeCell ref="AX12:AY12"/>
    <mergeCell ref="AZ12:BA12"/>
    <mergeCell ref="BB12:BC12"/>
    <mergeCell ref="BD12:BE12"/>
    <mergeCell ref="BF12:BG12"/>
    <mergeCell ref="BH12:BI12"/>
    <mergeCell ref="E13:E15"/>
    <mergeCell ref="BK16:BK18"/>
    <mergeCell ref="E19:E21"/>
    <mergeCell ref="BK19:BK21"/>
    <mergeCell ref="BK22:BK24"/>
    <mergeCell ref="E25:E27"/>
    <mergeCell ref="BK25:BK27"/>
    <mergeCell ref="E28:E30"/>
    <mergeCell ref="BK28:BK30"/>
    <mergeCell ref="BJ28:BJ30"/>
    <mergeCell ref="BK31:BK33"/>
    <mergeCell ref="E34:E36"/>
    <mergeCell ref="BK34:BK36"/>
    <mergeCell ref="BK37:BK39"/>
    <mergeCell ref="E40:E42"/>
    <mergeCell ref="BK40:BK42"/>
    <mergeCell ref="E43:E45"/>
    <mergeCell ref="BK43:BK45"/>
    <mergeCell ref="BK46:BK48"/>
    <mergeCell ref="E49:E51"/>
    <mergeCell ref="BK49:BK51"/>
    <mergeCell ref="E52:E54"/>
    <mergeCell ref="BK52:BK54"/>
    <mergeCell ref="E73:E75"/>
    <mergeCell ref="BJ73:BJ75"/>
    <mergeCell ref="BK55:BK57"/>
    <mergeCell ref="E58:E60"/>
    <mergeCell ref="BK58:BK60"/>
    <mergeCell ref="BK61:BK63"/>
    <mergeCell ref="E64:E66"/>
    <mergeCell ref="BK64:BK66"/>
    <mergeCell ref="E67:E69"/>
    <mergeCell ref="BK67:BK69"/>
    <mergeCell ref="E70:E72"/>
    <mergeCell ref="BJ70:BJ72"/>
  </mergeCells>
  <phoneticPr fontId="2"/>
  <conditionalFormatting sqref="F44:K44 BD44:BI44">
    <cfRule type="cellIs" dxfId="70" priority="17" stopIfTrue="1" operator="equal">
      <formula>1</formula>
    </cfRule>
  </conditionalFormatting>
  <conditionalFormatting sqref="F17:I17 AP17:BI17">
    <cfRule type="cellIs" dxfId="69" priority="7" stopIfTrue="1" operator="equal">
      <formula>1</formula>
    </cfRule>
  </conditionalFormatting>
  <conditionalFormatting sqref="F20:G20 AR20:BI20">
    <cfRule type="cellIs" dxfId="68" priority="21" stopIfTrue="1" operator="equal">
      <formula>1</formula>
    </cfRule>
  </conditionalFormatting>
  <conditionalFormatting sqref="F23:I23 AR23:BI23">
    <cfRule type="cellIs" dxfId="67" priority="20" stopIfTrue="1" operator="equal">
      <formula>1</formula>
    </cfRule>
  </conditionalFormatting>
  <conditionalFormatting sqref="F26:K26 BD26:BI26">
    <cfRule type="cellIs" dxfId="66" priority="19" stopIfTrue="1" operator="equal">
      <formula>1</formula>
    </cfRule>
  </conditionalFormatting>
  <conditionalFormatting sqref="F29:K29 BD29:BI29">
    <cfRule type="cellIs" dxfId="65" priority="11" stopIfTrue="1" operator="equal">
      <formula>1</formula>
    </cfRule>
  </conditionalFormatting>
  <conditionalFormatting sqref="F32:K32 BD32:BI32">
    <cfRule type="cellIs" dxfId="64" priority="10" stopIfTrue="1" operator="equal">
      <formula>1</formula>
    </cfRule>
  </conditionalFormatting>
  <conditionalFormatting sqref="F35:K35 BD35:BI35">
    <cfRule type="cellIs" dxfId="63" priority="18" stopIfTrue="1" operator="equal">
      <formula>1</formula>
    </cfRule>
  </conditionalFormatting>
  <conditionalFormatting sqref="F38:K38 BD38:BI38">
    <cfRule type="cellIs" dxfId="62" priority="9" stopIfTrue="1" operator="equal">
      <formula>1</formula>
    </cfRule>
  </conditionalFormatting>
  <conditionalFormatting sqref="F41:K41 BD41:BI41">
    <cfRule type="cellIs" dxfId="61" priority="6" stopIfTrue="1" operator="equal">
      <formula>1</formula>
    </cfRule>
  </conditionalFormatting>
  <conditionalFormatting sqref="F47:K47 BD47:BI47">
    <cfRule type="cellIs" dxfId="60" priority="16" stopIfTrue="1" operator="equal">
      <formula>1</formula>
    </cfRule>
  </conditionalFormatting>
  <conditionalFormatting sqref="F50:K50 BD50:BI50">
    <cfRule type="cellIs" dxfId="59" priority="8" stopIfTrue="1" operator="equal">
      <formula>1</formula>
    </cfRule>
  </conditionalFormatting>
  <conditionalFormatting sqref="F53:BI53">
    <cfRule type="cellIs" dxfId="58" priority="15" stopIfTrue="1" operator="equal">
      <formula>1</formula>
    </cfRule>
  </conditionalFormatting>
  <conditionalFormatting sqref="F56:BI56">
    <cfRule type="cellIs" dxfId="57" priority="14" stopIfTrue="1" operator="equal">
      <formula>1</formula>
    </cfRule>
  </conditionalFormatting>
  <conditionalFormatting sqref="F59:BI59">
    <cfRule type="cellIs" dxfId="56" priority="13" stopIfTrue="1" operator="equal">
      <formula>1</formula>
    </cfRule>
  </conditionalFormatting>
  <conditionalFormatting sqref="F62:BI62">
    <cfRule type="cellIs" dxfId="55" priority="12" stopIfTrue="1" operator="equal">
      <formula>1</formula>
    </cfRule>
  </conditionalFormatting>
  <conditionalFormatting sqref="F65:BI65">
    <cfRule type="cellIs" dxfId="54" priority="22" stopIfTrue="1" operator="equal">
      <formula>1</formula>
    </cfRule>
  </conditionalFormatting>
  <conditionalFormatting sqref="F68:BI68">
    <cfRule type="cellIs" dxfId="53" priority="23" stopIfTrue="1" operator="equal">
      <formula>1</formula>
    </cfRule>
  </conditionalFormatting>
  <conditionalFormatting sqref="F71:BI71">
    <cfRule type="cellIs" dxfId="52" priority="24" stopIfTrue="1" operator="equal">
      <formula>1</formula>
    </cfRule>
  </conditionalFormatting>
  <conditionalFormatting sqref="F74:BI74">
    <cfRule type="cellIs" dxfId="51" priority="25" stopIfTrue="1" operator="equal">
      <formula>1</formula>
    </cfRule>
  </conditionalFormatting>
  <conditionalFormatting sqref="AF53:BC53">
    <cfRule type="cellIs" dxfId="50" priority="5" operator="equal">
      <formula>1</formula>
    </cfRule>
  </conditionalFormatting>
  <conditionalFormatting sqref="J17:AO17">
    <cfRule type="cellIs" dxfId="49" priority="4" stopIfTrue="1" operator="equal">
      <formula>1</formula>
    </cfRule>
  </conditionalFormatting>
  <conditionalFormatting sqref="H20:AQ20">
    <cfRule type="cellIs" dxfId="48" priority="3" stopIfTrue="1" operator="equal">
      <formula>1</formula>
    </cfRule>
  </conditionalFormatting>
  <conditionalFormatting sqref="J23:AQ23">
    <cfRule type="cellIs" dxfId="47" priority="2" stopIfTrue="1" operator="equal">
      <formula>1</formula>
    </cfRule>
  </conditionalFormatting>
  <conditionalFormatting sqref="L26:BC26 L29:BC29 L32:BC32 L35:BC35 L38:BC38 L41:BC41 L44:BC44 L47:BC47 L50:BC50">
    <cfRule type="cellIs" dxfId="46" priority="1" stopIfTrue="1" operator="equal">
      <formula>1</formula>
    </cfRule>
  </conditionalFormatting>
  <dataValidations disablePrompts="1" count="1">
    <dataValidation type="list" allowBlank="1" showInputMessage="1" showErrorMessage="1" sqref="L3" xr:uid="{00000000-0002-0000-0900-000000000000}">
      <formula1>"有,無"</formula1>
    </dataValidation>
  </dataValidations>
  <printOptions horizontalCentered="1" verticalCentered="1"/>
  <pageMargins left="0.39370078740157483" right="0.19685039370078741" top="0.39370078740157483" bottom="0" header="7.874015748031496E-2" footer="3.937007874015748E-2"/>
  <pageSetup paperSize="9" firstPageNumber="18" fitToHeight="0" orientation="landscape" useFirstPageNumber="1" r:id="rId1"/>
  <headerFooter alignWithMargins="0">
    <oddHeader>&amp;R&amp;8【 &amp;A 】</oddHeader>
    <oddFooter>&amp;C&amp;P</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12</vt:i4>
      </vt:variant>
    </vt:vector>
  </HeadingPairs>
  <TitlesOfParts>
    <vt:vector size="25" baseType="lpstr">
      <vt:lpstr>記入上注意点</vt:lpstr>
      <vt:lpstr>表紙</vt:lpstr>
      <vt:lpstr>目次</vt:lpstr>
      <vt:lpstr>添付書類一覧</vt:lpstr>
      <vt:lpstr>1～１６</vt:lpstr>
      <vt:lpstr>保育室</vt:lpstr>
      <vt:lpstr>1７（小規模以外の平日）</vt:lpstr>
      <vt:lpstr>1８（小規模の平日） </vt:lpstr>
      <vt:lpstr>1９（小規模以外の土曜日）</vt:lpstr>
      <vt:lpstr>２０（小規模の土曜日）</vt:lpstr>
      <vt:lpstr>時間帯別保育士配置表記載例</vt:lpstr>
      <vt:lpstr>保育士の配置</vt:lpstr>
      <vt:lpstr>保育士数簡易算出方法</vt:lpstr>
      <vt:lpstr>'1～１６'!Print_Area</vt:lpstr>
      <vt:lpstr>'1７（小規模以外の平日）'!Print_Area</vt:lpstr>
      <vt:lpstr>'1８（小規模の平日） '!Print_Area</vt:lpstr>
      <vt:lpstr>'1９（小規模以外の土曜日）'!Print_Area</vt:lpstr>
      <vt:lpstr>'２０（小規模の土曜日）'!Print_Area</vt:lpstr>
      <vt:lpstr>記入上注意点!Print_Area</vt:lpstr>
      <vt:lpstr>時間帯別保育士配置表記載例!Print_Area</vt:lpstr>
      <vt:lpstr>添付書類一覧!Print_Area</vt:lpstr>
      <vt:lpstr>保育士の配置!Print_Area</vt:lpstr>
      <vt:lpstr>保育士数簡易算出方法!Print_Area</vt:lpstr>
      <vt:lpstr>保育室!Print_Area</vt:lpstr>
      <vt:lpstr>目次!Print_Area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保育所指導監査資料</dc:title>
  <dc:subject>保育所指導監査資料</dc:subject>
  <dc:creator>県中保健福祉事務所</dc:creator>
  <cp:lastModifiedBy>田子　淳</cp:lastModifiedBy>
  <cp:lastPrinted>2025-08-28T09:00:15Z</cp:lastPrinted>
  <dcterms:created xsi:type="dcterms:W3CDTF">2005-10-23T13:46:58Z</dcterms:created>
  <dcterms:modified xsi:type="dcterms:W3CDTF">2025-12-01T04:37:18Z</dcterms:modified>
</cp:coreProperties>
</file>