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bsrvinffl010\090_財務部\財政課\非公開\【県照会】財政状況資料集\R5\【1回目】財政状況資料集の作成について（３班作成）\03 回答\"/>
    </mc:Choice>
  </mc:AlternateContent>
  <bookViews>
    <workbookView xWindow="0" yWindow="0" windowWidth="11520" windowHeight="90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O41" i="10"/>
  <c r="BE41" i="10"/>
  <c r="AM41" i="10"/>
  <c r="U41" i="10"/>
  <c r="CO40" i="10"/>
  <c r="BE40" i="10"/>
  <c r="AM40" i="10"/>
  <c r="U40" i="10"/>
  <c r="BE39" i="10"/>
  <c r="AM39" i="10"/>
  <c r="U39" i="10"/>
  <c r="BE38" i="10"/>
  <c r="AM38" i="10"/>
  <c r="U38" i="10"/>
  <c r="BE37" i="10"/>
  <c r="C34" i="10"/>
  <c r="C35" i="10" s="1"/>
  <c r="C36" i="10" l="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E34" i="10"/>
  <c r="BE35" i="10" s="1"/>
  <c r="BE36" i="10" s="1"/>
  <c r="BW34" i="10" l="1"/>
  <c r="BW35" i="10" s="1"/>
  <c r="BW36" i="10" s="1"/>
  <c r="BW37" i="10" s="1"/>
  <c r="BW38" i="10" s="1"/>
  <c r="BW39" i="10" s="1"/>
  <c r="BW40" i="10" s="1"/>
  <c r="BW41" i="10" s="1"/>
  <c r="BW42" i="10" s="1"/>
  <c r="CO34" i="10" s="1"/>
  <c r="CO35" i="10" s="1"/>
  <c r="CO36" i="10" s="1"/>
  <c r="CO37" i="10" s="1"/>
  <c r="CO38" i="10" s="1"/>
  <c r="CO39" i="10" s="1"/>
</calcChain>
</file>

<file path=xl/sharedStrings.xml><?xml version="1.0" encoding="utf-8"?>
<sst xmlns="http://schemas.openxmlformats.org/spreadsheetml/2006/main" count="1111" uniqueCount="583">
  <si>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</si>
  <si>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</si>
  <si>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</si>
  <si>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</si>
  <si>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</si>
  <si>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</si>
  <si>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</si>
  <si>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</si>
  <si>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</si>
  <si>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</si>
  <si>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</si>
  <si>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</si>
  <si>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</si>
  <si>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</si>
  <si>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</si>
  <si>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</si>
  <si>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</si>
  <si>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</si>
  <si>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</si>
  <si>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</si>
  <si>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</si>
  <si>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</si>
  <si>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</si>
  <si>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</si>
  <si>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</si>
  <si>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</si>
  <si>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</si>
  <si>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</si>
  <si>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</si>
  <si>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</si>
  <si>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</si>
  <si>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</si>
  <si>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</si>
  <si>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</si>
  <si>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</si>
  <si>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</si>
  <si>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</si>
  <si>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</si>
  <si>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</si>
  <si>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</si>
  <si>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</si>
  <si>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</si>
  <si>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</si>
  <si>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</si>
  <si>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</si>
  <si>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</si>
  <si>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</si>
  <si>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</si>
  <si>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</si>
  <si>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</si>
  <si>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</si>
  <si>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</si>
  <si>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</si>
  <si>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</si>
  <si>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</si>
  <si>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</si>
  <si>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</si>
  <si>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</si>
  <si>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</si>
  <si>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</si>
  <si>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</si>
  <si>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</si>
  <si>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</si>
  <si>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</si>
  <si>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</si>
  <si>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</si>
  <si>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</si>
  <si>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</si>
  <si>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</si>
  <si>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</si>
  <si>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</si>
  <si>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</si>
  <si>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</si>
  <si>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</si>
  <si>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</si>
  <si>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</si>
  <si>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</si>
  <si>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</si>
  <si>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</si>
  <si>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</si>
  <si>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</si>
  <si>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</si>
  <si>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</si>
  <si>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</si>
  <si>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</si>
  <si>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</si>
  <si>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</si>
  <si>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</si>
  <si>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</si>
  <si>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</si>
  <si>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</si>
  <si>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</si>
  <si>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</si>
  <si>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</si>
  <si>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</si>
  <si>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</si>
  <si>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</si>
  <si>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</si>
  <si>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</si>
  <si>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</si>
  <si>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</si>
  <si>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</si>
  <si>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</si>
  <si>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</si>
  <si>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</si>
  <si>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</si>
  <si>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</si>
  <si>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</si>
  <si>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</si>
  <si>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</si>
  <si>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</si>
  <si>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</si>
  <si>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</si>
  <si>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</si>
  <si>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</si>
  <si>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</si>
  <si>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</si>
  <si>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</si>
  <si>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</si>
  <si>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</si>
  <si>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</si>
  <si>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</si>
  <si>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</si>
  <si>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</si>
  <si>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</si>
  <si>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</si>
  <si>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</si>
  <si>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</si>
  <si>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</si>
  <si>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</si>
  <si>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</si>
  <si>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</si>
  <si>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</si>
  <si>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</si>
  <si>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</si>
  <si>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</si>
  <si>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</si>
  <si>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</si>
  <si>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</si>
  <si>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</si>
  <si>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</si>
  <si>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</si>
  <si>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</si>
  <si>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</si>
  <si>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</si>
  <si>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</si>
  <si>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</si>
  <si>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</si>
  <si>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</si>
  <si>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</si>
  <si>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</si>
  <si>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</si>
  <si>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</si>
  <si>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</si>
  <si>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</si>
  <si>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</si>
  <si>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</si>
  <si>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</si>
  <si>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</si>
  <si>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</si>
  <si>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</si>
  <si>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</si>
  <si>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</si>
  <si>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</si>
  <si>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</si>
  <si>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</si>
  <si>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</si>
  <si>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</si>
  <si>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</si>
  <si>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</si>
  <si>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</si>
  <si>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</si>
  <si>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</si>
  <si>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</si>
  <si>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</si>
  <si>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</si>
  <si>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</si>
  <si>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</si>
  <si>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</si>
  <si>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</si>
  <si>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</si>
  <si>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</si>
  <si>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</si>
  <si>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</si>
  <si>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</si>
  <si>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</si>
  <si>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</si>
  <si>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</si>
  <si>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</si>
  <si>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</si>
  <si>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</si>
  <si>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</si>
  <si>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</si>
  <si>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</si>
  <si>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</si>
  <si>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</si>
  <si>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</si>
  <si>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</si>
  <si>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</si>
  <si>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</si>
  <si>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</si>
  <si>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</si>
  <si>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</si>
  <si>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</si>
  <si>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</si>
  <si>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</si>
  <si>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</si>
  <si>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</si>
  <si>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</si>
  <si>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</si>
  <si>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</si>
  <si>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</si>
  <si>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</si>
  <si>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</si>
  <si>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</si>
  <si>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</si>
  <si>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</si>
  <si>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</si>
  <si>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</si>
  <si>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</si>
  <si>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</si>
  <si>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</si>
  <si>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</si>
  <si>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</si>
  <si>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</si>
  <si>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</si>
  <si>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</si>
  <si>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</si>
  <si>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</si>
  <si>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</si>
  <si>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</si>
  <si>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</si>
  <si>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</si>
  <si>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</si>
  <si>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</si>
  <si>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</si>
  <si>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</si>
  <si>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</si>
  <si>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</si>
  <si>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</si>
  <si>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</si>
  <si>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</si>
  <si>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</si>
  <si>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</si>
  <si>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</si>
  <si>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</si>
  <si>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</si>
  <si>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</si>
  <si>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</si>
  <si>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</si>
  <si>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</si>
  <si>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</si>
  <si>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</si>
  <si>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</si>
  <si>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</si>
  <si>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</si>
  <si>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</si>
  <si>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</si>
  <si>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</si>
  <si>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</si>
  <si>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</si>
  <si>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</si>
  <si>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</si>
  <si>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</si>
  <si>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</si>
  <si>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</si>
  <si>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</si>
  <si>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</si>
  <si>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</si>
  <si>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</si>
  <si>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</si>
  <si>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</si>
  <si>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</si>
  <si>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</si>
  <si>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</si>
  <si>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</si>
  <si>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</si>
  <si>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</si>
  <si>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</si>
  <si>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</si>
  <si>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</si>
  <si>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</si>
  <si>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</si>
  <si>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</si>
  <si>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</si>
  <si>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</si>
  <si>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</si>
  <si>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</si>
  <si>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</si>
  <si>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</si>
  <si>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</si>
  <si>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</si>
  <si>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</si>
  <si>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</si>
  <si>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</si>
  <si>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</si>
  <si>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</si>
  <si>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</si>
  <si>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</si>
  <si>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</si>
  <si>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</si>
  <si>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</si>
  <si>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</si>
  <si>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</si>
  <si>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</si>
  <si>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</si>
  <si>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</si>
  <si>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</si>
  <si>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</si>
  <si>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</si>
  <si>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</si>
  <si>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</si>
  <si>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</si>
  <si>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</si>
  <si>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</si>
  <si>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</si>
  <si>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</si>
  <si>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</si>
  <si>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</si>
  <si>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</si>
  <si>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</si>
  <si>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</si>
  <si>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</si>
  <si>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</si>
  <si>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</si>
  <si>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</si>
  <si>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</si>
  <si>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</si>
  <si>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</si>
  <si>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</si>
  <si>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</si>
  <si>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</si>
  <si>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</si>
  <si>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</si>
  <si>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</si>
  <si>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</si>
  <si>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</si>
  <si>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</si>
  <si>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</si>
  <si>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</si>
  <si>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</si>
  <si>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</si>
  <si>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</si>
  <si>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</si>
  <si>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</si>
  <si>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</si>
  <si>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</si>
  <si>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</si>
  <si>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</si>
  <si>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</si>
  <si>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</si>
  <si>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</si>
  <si>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</si>
  <si>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</si>
  <si>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</si>
  <si>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</si>
  <si>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</si>
  <si>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</si>
  <si>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</si>
  <si>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</si>
  <si>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</si>
  <si>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</si>
  <si>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</si>
  <si>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</si>
  <si>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</si>
  <si>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</si>
  <si>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</si>
  <si>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</si>
  <si>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</si>
  <si>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</si>
  <si>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</si>
  <si>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</si>
  <si>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</si>
  <si>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</si>
  <si>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</si>
  <si>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</si>
  <si>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</si>
  <si>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</si>
  <si>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</si>
  <si>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</si>
  <si>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</si>
  <si>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</si>
  <si>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</si>
  <si>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</si>
  <si>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</si>
  <si>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</si>
  <si>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</si>
  <si>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</si>
  <si>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</si>
  <si>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</si>
  <si>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</si>
  <si>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</si>
  <si>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</si>
  <si>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</si>
  <si>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</si>
  <si>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</si>
  <si>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</si>
  <si>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</si>
  <si>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</si>
  <si>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</si>
  <si>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</si>
  <si>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</si>
  <si>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</si>
  <si>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</si>
  <si>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</si>
  <si>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熱海温泉事業特別会計</t>
    <phoneticPr fontId="5"/>
  </si>
  <si>
    <t>法非適用企業</t>
    <phoneticPr fontId="5"/>
  </si>
  <si>
    <t>総合地方卸売市場特別会計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</si>
  <si>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</si>
  <si>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</si>
  <si>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</si>
  <si>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</si>
  <si>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</si>
  <si>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</si>
  <si>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</si>
  <si>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</si>
  <si>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</si>
  <si>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</si>
  <si>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</si>
  <si>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</si>
  <si>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</si>
  <si>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</si>
  <si>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</si>
  <si>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</si>
  <si>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</si>
  <si>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</si>
  <si>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</si>
  <si>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</si>
  <si>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</si>
  <si>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</si>
  <si>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</si>
  <si>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</si>
  <si>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</si>
  <si>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</si>
  <si>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</si>
  <si>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</si>
  <si>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</si>
  <si>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</si>
  <si>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</si>
  <si>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</si>
  <si>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</si>
  <si>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</si>
  <si>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</si>
  <si>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</si>
  <si>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</si>
  <si>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</si>
  <si>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</si>
  <si>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</si>
  <si>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</si>
  <si>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</si>
  <si>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</si>
  <si>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</si>
  <si>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</si>
  <si>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</si>
  <si>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</si>
  <si>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</si>
  <si>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</si>
  <si>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</si>
  <si>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</si>
  <si>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</si>
  <si>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</si>
  <si>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</si>
  <si>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</si>
  <si>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</si>
  <si>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</si>
  <si>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</si>
  <si>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</si>
  <si>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</si>
  <si>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</si>
  <si>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</si>
  <si>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</si>
  <si>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</si>
  <si>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</si>
  <si>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</si>
  <si>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</si>
  <si>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</si>
  <si>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</si>
  <si>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</si>
  <si>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</si>
  <si>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</si>
  <si>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</si>
  <si>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</si>
  <si>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</si>
  <si>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</si>
  <si>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</si>
  <si>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</si>
  <si>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</si>
  <si>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</si>
  <si>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</si>
  <si>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</si>
  <si>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</si>
  <si>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</si>
  <si>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</si>
  <si>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</si>
  <si>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</si>
  <si>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</si>
  <si>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</si>
  <si>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</si>
  <si>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</si>
  <si>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</si>
  <si>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</si>
  <si>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</si>
  <si>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</si>
  <si>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</si>
  <si>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</si>
  <si>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</si>
  <si>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</si>
  <si>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</si>
  <si>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</si>
  <si>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</si>
  <si>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</si>
  <si>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</si>
  <si>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</si>
  <si>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</si>
  <si>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</si>
  <si>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</si>
  <si>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</si>
  <si>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</si>
  <si>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</si>
  <si>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</si>
  <si>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</si>
  <si>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</si>
  <si>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</si>
  <si>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</si>
  <si>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</si>
  <si>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</si>
  <si>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</si>
  <si>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</si>
  <si>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</si>
  <si>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</si>
  <si>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</si>
  <si>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</si>
  <si>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</si>
  <si>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</si>
  <si>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</si>
  <si>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</si>
  <si>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</si>
  <si>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</si>
  <si>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</si>
  <si>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</si>
  <si>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</si>
  <si>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</si>
  <si>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</si>
  <si>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</si>
  <si>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3.11</t>
  </si>
  <si>
    <t>水道事業会計</t>
  </si>
  <si>
    <t>一般会計</t>
  </si>
  <si>
    <t>介護保険特別会計</t>
  </si>
  <si>
    <t>国民健康保険特別会計</t>
  </si>
  <si>
    <t>下水道事業会計</t>
  </si>
  <si>
    <t>熱海温泉事業特別会計</t>
  </si>
  <si>
    <t>母子父子寡婦福祉資金貸付金特別会計</t>
  </si>
  <si>
    <t>後期高齢者医療特別会計</t>
  </si>
  <si>
    <t>その他会計（赤字）</t>
  </si>
  <si>
    <t>▲ 0.18</t>
  </si>
  <si>
    <t>その他会計（黒字）</t>
  </si>
  <si>
    <t>R01</t>
    <phoneticPr fontId="5"/>
  </si>
  <si>
    <t>R02</t>
    <phoneticPr fontId="5"/>
  </si>
  <si>
    <t>R03</t>
    <phoneticPr fontId="5"/>
  </si>
  <si>
    <t>R04</t>
    <phoneticPr fontId="5"/>
  </si>
  <si>
    <t>R05</t>
    <phoneticPr fontId="5"/>
  </si>
  <si>
    <t>-</t>
    <phoneticPr fontId="2"/>
  </si>
  <si>
    <t>郡山地方広域消防組合　一般会計</t>
    <rPh sb="0" eb="2">
      <t>コオリヤマ</t>
    </rPh>
    <rPh sb="2" eb="4">
      <t>チホウ</t>
    </rPh>
    <rPh sb="4" eb="6">
      <t>コウイキ</t>
    </rPh>
    <rPh sb="6" eb="8">
      <t>ショウボウ</t>
    </rPh>
    <rPh sb="8" eb="10">
      <t>クミアイ</t>
    </rPh>
    <rPh sb="11" eb="15">
      <t>イッパンカイケイ</t>
    </rPh>
    <phoneticPr fontId="2"/>
  </si>
  <si>
    <t>福島県後期高齢者医療広域連合　一般会計</t>
    <rPh sb="0" eb="3">
      <t>フクシマケン</t>
    </rPh>
    <rPh sb="3" eb="5">
      <t>コウキ</t>
    </rPh>
    <rPh sb="5" eb="8">
      <t>コウレイシャ</t>
    </rPh>
    <rPh sb="8" eb="10">
      <t>イリョウ</t>
    </rPh>
    <rPh sb="10" eb="14">
      <t>コウイキレンゴウ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</si>
  <si>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</si>
  <si>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</si>
  <si>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　一般会計</t>
    <rPh sb="13" eb="15">
      <t>イッパン</t>
    </rPh>
    <rPh sb="15" eb="17">
      <t>カイケイ</t>
    </rPh>
    <phoneticPr fontId="2"/>
  </si>
  <si>
    <t>福島県市町村総合事務組合　消防補償等特別会計</t>
    <phoneticPr fontId="2"/>
  </si>
  <si>
    <t>福島県市町村総合事務組合　消防賞じゅつ金特別会計</t>
    <phoneticPr fontId="2"/>
  </si>
  <si>
    <t>福島県市町村総合事務組合　非常勤職員公務災害補償特別会計</t>
    <phoneticPr fontId="2"/>
  </si>
  <si>
    <t>福島県市町村総合事務組合　自治会館管理特別会計</t>
    <phoneticPr fontId="2"/>
  </si>
  <si>
    <t>郡山地方土地開発公社</t>
    <rPh sb="0" eb="4">
      <t>コオリヤマチホウ</t>
    </rPh>
    <rPh sb="4" eb="6">
      <t>トチ</t>
    </rPh>
    <rPh sb="6" eb="8">
      <t>カイハツ</t>
    </rPh>
    <rPh sb="8" eb="10">
      <t>コウシャ</t>
    </rPh>
    <phoneticPr fontId="2"/>
  </si>
  <si>
    <t>公益財団法人郡山市文化・学び振興公社</t>
    <rPh sb="0" eb="2">
      <t>コウエキ</t>
    </rPh>
    <rPh sb="2" eb="6">
      <t>ザイダンホウジン</t>
    </rPh>
    <rPh sb="6" eb="9">
      <t>コオリヤマシ</t>
    </rPh>
    <rPh sb="9" eb="11">
      <t>ブンカ</t>
    </rPh>
    <rPh sb="12" eb="13">
      <t>マナ</t>
    </rPh>
    <rPh sb="14" eb="18">
      <t>シンコウコウシャ</t>
    </rPh>
    <phoneticPr fontId="2"/>
  </si>
  <si>
    <t>公益財団法人郡山市観光交流振興公社</t>
    <rPh sb="0" eb="2">
      <t>コウエキ</t>
    </rPh>
    <rPh sb="2" eb="6">
      <t>ザイダンホウジン</t>
    </rPh>
    <rPh sb="6" eb="9">
      <t>コオリヤマシ</t>
    </rPh>
    <rPh sb="9" eb="11">
      <t>カンコウ</t>
    </rPh>
    <rPh sb="11" eb="15">
      <t>コウリュウシンコウ</t>
    </rPh>
    <rPh sb="15" eb="17">
      <t>コウシャ</t>
    </rPh>
    <phoneticPr fontId="2"/>
  </si>
  <si>
    <t>公益財団法人郡山市健康振興財団</t>
    <rPh sb="0" eb="2">
      <t>コウエキ</t>
    </rPh>
    <rPh sb="2" eb="6">
      <t>ザイダンホウジン</t>
    </rPh>
    <rPh sb="6" eb="9">
      <t>コオリヤマシ</t>
    </rPh>
    <rPh sb="9" eb="11">
      <t>ケンコウ</t>
    </rPh>
    <rPh sb="11" eb="13">
      <t>シンコウ</t>
    </rPh>
    <rPh sb="13" eb="15">
      <t>ザイダン</t>
    </rPh>
    <phoneticPr fontId="2"/>
  </si>
  <si>
    <t>公益財団法人郡山コンベンションビューロー</t>
    <rPh sb="0" eb="2">
      <t>コウエキ</t>
    </rPh>
    <rPh sb="2" eb="6">
      <t>ザイダンホウジン</t>
    </rPh>
    <rPh sb="6" eb="8">
      <t>コオリヤマ</t>
    </rPh>
    <phoneticPr fontId="2"/>
  </si>
  <si>
    <t>郡山駅西口再開発株式会社</t>
    <rPh sb="0" eb="3">
      <t>コオリヤマエキ</t>
    </rPh>
    <rPh sb="3" eb="5">
      <t>ニシグチ</t>
    </rPh>
    <rPh sb="5" eb="8">
      <t>サイカイハツ</t>
    </rPh>
    <rPh sb="8" eb="12">
      <t>カブシキガイシャ</t>
    </rPh>
    <phoneticPr fontId="2"/>
  </si>
  <si>
    <t>-</t>
    <phoneticPr fontId="2"/>
  </si>
  <si>
    <t>公共施設等総合管理基金（R3,4は統合前4基金の合計額）</t>
    <rPh sb="17" eb="20">
      <t>トウゴウマエ</t>
    </rPh>
    <rPh sb="21" eb="23">
      <t>キキン</t>
    </rPh>
    <rPh sb="24" eb="27">
      <t>ゴウケイガク</t>
    </rPh>
    <phoneticPr fontId="5"/>
  </si>
  <si>
    <t>福祉基金</t>
    <phoneticPr fontId="2"/>
  </si>
  <si>
    <t>東山霊園管理基金</t>
    <phoneticPr fontId="2"/>
  </si>
  <si>
    <t>水と緑のまちづくり基金</t>
    <phoneticPr fontId="2"/>
  </si>
  <si>
    <t>きずな基金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</si>
</sst>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94B7-4F0F-A86F-262E3D7250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29717</c:v>
                </c:pt>
                <c:pt idx="1">
                  <c:v>33004</c:v>
                </c:pt>
                <c:pt idx="2">
                  <c:v>48479</c:v>
                </c:pt>
                <c:pt idx="3">
                  <c:v>65876</c:v>
                </c:pt>
                <c:pt idx="4">
                  <c:v>54136</c:v>
                </c:pt>
              </c:numCache>
            </c:numRef>
          </c:val>
          <c:smooth val="0"/>
          <c:extLst>
            <c:ext xmlns:c16="http://schemas.microsoft.com/office/drawing/2014/chart" uri="{C3380CC4-5D6E-409C-BE32-E72D297353CC}">
              <c16:uniqueId val="{00000001-94B7-4F0F-A86F-262E3D7250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8.6199999999999992</c:v>
                </c:pt>
                <c:pt idx="2">
                  <c:v>9.43</c:v>
                </c:pt>
                <c:pt idx="3">
                  <c:v>9.2899999999999991</c:v>
                </c:pt>
                <c:pt idx="4">
                  <c:v>9.24</c:v>
                </c:pt>
              </c:numCache>
            </c:numRef>
          </c:val>
          <c:extLst>
            <c:ext xmlns:c16="http://schemas.microsoft.com/office/drawing/2014/chart" uri="{C3380CC4-5D6E-409C-BE32-E72D297353CC}">
              <c16:uniqueId val="{00000000-CD7E-4270-BE8F-AD599E207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15.94</c:v>
                </c:pt>
                <c:pt idx="1">
                  <c:v>17.940000000000001</c:v>
                </c:pt>
                <c:pt idx="2">
                  <c:v>21.29</c:v>
                </c:pt>
                <c:pt idx="3">
                  <c:v>22.58</c:v>
                </c:pt>
                <c:pt idx="4">
                  <c:v>22.29</c:v>
                </c:pt>
              </c:numCache>
            </c:numRef>
          </c:val>
          <c:extLst>
            <c:ext xmlns:c16="http://schemas.microsoft.com/office/drawing/2014/chart" uri="{C3380CC4-5D6E-409C-BE32-E72D297353CC}">
              <c16:uniqueId val="{00000001-CD7E-4270-BE8F-AD599E207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4.38</c:v>
                </c:pt>
                <c:pt idx="2">
                  <c:v>5.2</c:v>
                </c:pt>
                <c:pt idx="3">
                  <c:v>0.49</c:v>
                </c:pt>
                <c:pt idx="4">
                  <c:v>0.27</c:v>
                </c:pt>
              </c:numCache>
            </c:numRef>
          </c:val>
          <c:smooth val="0"/>
          <c:extLst>
            <c:ext xmlns:c16="http://schemas.microsoft.com/office/drawing/2014/chart" uri="{C3380CC4-5D6E-409C-BE32-E72D297353CC}">
              <c16:uniqueId val="{00000002-CD7E-4270-BE8F-AD599E207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0.1</c:v>
                </c:pt>
                <c:pt idx="4">
                  <c:v>#N/A</c:v>
                </c:pt>
                <c:pt idx="5">
                  <c:v>0.6</c:v>
                </c:pt>
                <c:pt idx="6">
                  <c:v>#N/A</c:v>
                </c:pt>
                <c:pt idx="7">
                  <c:v>0</c:v>
                </c:pt>
                <c:pt idx="8">
                  <c:v>#N/A</c:v>
                </c:pt>
                <c:pt idx="9">
                  <c:v>0</c:v>
                </c:pt>
              </c:numCache>
            </c:numRef>
          </c:val>
          <c:extLst>
            <c:ext xmlns:c16="http://schemas.microsoft.com/office/drawing/2014/chart" uri="{C3380CC4-5D6E-409C-BE32-E72D297353CC}">
              <c16:uniqueId val="{00000000-C6DD-417C-A14E-FD24309AE8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0.18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6DD-417C-A14E-FD24309AE8B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C6DD-417C-A14E-FD24309AE8B0}"/>
            </c:ext>
          </c:extLst>
        </c:ser>
        <c:ser>
          <c:idx val="3"/>
          <c:order val="3"/>
          <c:tx>
            <c:strRef>
              <c:f>データシート!$A$30</c:f>
              <c:strCache>
                <c:ptCount val="1"/>
                <c:pt idx="0">
                  <c:v>母子父子寡婦福祉資金貸付金特別会計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0.02</c:v>
                </c:pt>
                <c:pt idx="6">
                  <c:v>#N/A</c:v>
                </c:pt>
                <c:pt idx="7">
                  <c:v>0.01</c:v>
                </c:pt>
                <c:pt idx="8">
                  <c:v>#N/A</c:v>
                </c:pt>
                <c:pt idx="9">
                  <c:v>0.01</c:v>
                </c:pt>
              </c:numCache>
            </c:numRef>
          </c:val>
          <c:extLst>
            <c:ext xmlns:c16="http://schemas.microsoft.com/office/drawing/2014/chart" uri="{C3380CC4-5D6E-409C-BE32-E72D297353CC}">
              <c16:uniqueId val="{00000003-C6DD-417C-A14E-FD24309AE8B0}"/>
            </c:ext>
          </c:extLst>
        </c:ser>
        <c:ser>
          <c:idx val="4"/>
          <c:order val="4"/>
          <c:tx>
            <c:strRef>
              <c:f>データシート!$A$31</c:f>
              <c:strCache>
                <c:ptCount val="1"/>
                <c:pt idx="0">
                  <c:v>熱海温泉事業特別会計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0.79</c:v>
                </c:pt>
                <c:pt idx="2">
                  <c:v>#N/A</c:v>
                </c:pt>
                <c:pt idx="3">
                  <c:v>0.79</c:v>
                </c:pt>
                <c:pt idx="4">
                  <c:v>#N/A</c:v>
                </c:pt>
                <c:pt idx="5">
                  <c:v>0.76</c:v>
                </c:pt>
                <c:pt idx="6">
                  <c:v>#N/A</c:v>
                </c:pt>
                <c:pt idx="7">
                  <c:v>0.73</c:v>
                </c:pt>
                <c:pt idx="8">
                  <c:v>#N/A</c:v>
                </c:pt>
                <c:pt idx="9">
                  <c:v>0.6</c:v>
                </c:pt>
              </c:numCache>
            </c:numRef>
          </c:val>
          <c:extLst>
            <c:ext xmlns:c16="http://schemas.microsoft.com/office/drawing/2014/chart" uri="{C3380CC4-5D6E-409C-BE32-E72D297353CC}">
              <c16:uniqueId val="{00000004-C6DD-417C-A14E-FD24309AE8B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0.57999999999999996</c:v>
                </c:pt>
                <c:pt idx="4">
                  <c:v>#N/A</c:v>
                </c:pt>
                <c:pt idx="5">
                  <c:v>0.54</c:v>
                </c:pt>
                <c:pt idx="6">
                  <c:v>#N/A</c:v>
                </c:pt>
                <c:pt idx="7">
                  <c:v>0.72</c:v>
                </c:pt>
                <c:pt idx="8">
                  <c:v>#N/A</c:v>
                </c:pt>
                <c:pt idx="9">
                  <c:v>0.62</c:v>
                </c:pt>
              </c:numCache>
            </c:numRef>
          </c:val>
          <c:extLst>
            <c:ext xmlns:c16="http://schemas.microsoft.com/office/drawing/2014/chart" uri="{C3380CC4-5D6E-409C-BE32-E72D297353CC}">
              <c16:uniqueId val="{00000005-C6DD-417C-A14E-FD24309AE8B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1.1499999999999999</c:v>
                </c:pt>
                <c:pt idx="4">
                  <c:v>#N/A</c:v>
                </c:pt>
                <c:pt idx="5">
                  <c:v>1.0900000000000001</c:v>
                </c:pt>
                <c:pt idx="6">
                  <c:v>#N/A</c:v>
                </c:pt>
                <c:pt idx="7">
                  <c:v>1.54</c:v>
                </c:pt>
                <c:pt idx="8">
                  <c:v>#N/A</c:v>
                </c:pt>
                <c:pt idx="9">
                  <c:v>0.68</c:v>
                </c:pt>
              </c:numCache>
            </c:numRef>
          </c:val>
          <c:extLst>
            <c:ext xmlns:c16="http://schemas.microsoft.com/office/drawing/2014/chart" uri="{C3380CC4-5D6E-409C-BE32-E72D297353CC}">
              <c16:uniqueId val="{00000006-C6DD-417C-A14E-FD24309AE8B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0.89</c:v>
                </c:pt>
                <c:pt idx="4">
                  <c:v>#N/A</c:v>
                </c:pt>
                <c:pt idx="5">
                  <c:v>1.1100000000000001</c:v>
                </c:pt>
                <c:pt idx="6">
                  <c:v>#N/A</c:v>
                </c:pt>
                <c:pt idx="7">
                  <c:v>1.0900000000000001</c:v>
                </c:pt>
                <c:pt idx="8">
                  <c:v>#N/A</c:v>
                </c:pt>
                <c:pt idx="9">
                  <c:v>1.08</c:v>
                </c:pt>
              </c:numCache>
            </c:numRef>
          </c:val>
          <c:extLst>
            <c:ext xmlns:c16="http://schemas.microsoft.com/office/drawing/2014/chart" uri="{C3380CC4-5D6E-409C-BE32-E72D297353CC}">
              <c16:uniqueId val="{00000007-C6DD-417C-A14E-FD24309AE8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6.75</c:v>
                </c:pt>
                <c:pt idx="2">
                  <c:v>#N/A</c:v>
                </c:pt>
                <c:pt idx="3">
                  <c:v>8.6300000000000008</c:v>
                </c:pt>
                <c:pt idx="4">
                  <c:v>#N/A</c:v>
                </c:pt>
                <c:pt idx="5">
                  <c:v>9.4499999999999993</c:v>
                </c:pt>
                <c:pt idx="6">
                  <c:v>#N/A</c:v>
                </c:pt>
                <c:pt idx="7">
                  <c:v>9.26</c:v>
                </c:pt>
                <c:pt idx="8">
                  <c:v>#N/A</c:v>
                </c:pt>
                <c:pt idx="9">
                  <c:v>9.2200000000000006</c:v>
                </c:pt>
              </c:numCache>
            </c:numRef>
          </c:val>
          <c:extLst>
            <c:ext xmlns:c16="http://schemas.microsoft.com/office/drawing/2014/chart" uri="{C3380CC4-5D6E-409C-BE32-E72D297353CC}">
              <c16:uniqueId val="{00000008-C6DD-417C-A14E-FD24309AE8B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15.82</c:v>
                </c:pt>
                <c:pt idx="2">
                  <c:v>#N/A</c:v>
                </c:pt>
                <c:pt idx="3">
                  <c:v>16.16</c:v>
                </c:pt>
                <c:pt idx="4">
                  <c:v>#N/A</c:v>
                </c:pt>
                <c:pt idx="5">
                  <c:v>15.6</c:v>
                </c:pt>
                <c:pt idx="6">
                  <c:v>#N/A</c:v>
                </c:pt>
                <c:pt idx="7">
                  <c:v>15.24</c:v>
                </c:pt>
                <c:pt idx="8">
                  <c:v>#N/A</c:v>
                </c:pt>
                <c:pt idx="9">
                  <c:v>14.07</c:v>
                </c:pt>
              </c:numCache>
            </c:numRef>
          </c:val>
          <c:extLst>
            <c:ext xmlns:c16="http://schemas.microsoft.com/office/drawing/2014/chart" uri="{C3380CC4-5D6E-409C-BE32-E72D297353CC}">
              <c16:uniqueId val="{00000009-C6DD-417C-A14E-FD24309AE8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11858</c:v>
                </c:pt>
                <c:pt idx="5">
                  <c:v>11745</c:v>
                </c:pt>
                <c:pt idx="8">
                  <c:v>11607</c:v>
                </c:pt>
                <c:pt idx="11">
                  <c:v>11143</c:v>
                </c:pt>
                <c:pt idx="14">
                  <c:v>11127</c:v>
                </c:pt>
              </c:numCache>
            </c:numRef>
          </c:val>
          <c:extLst>
            <c:ext xmlns:c16="http://schemas.microsoft.com/office/drawing/2014/chart" uri="{C3380CC4-5D6E-409C-BE32-E72D297353CC}">
              <c16:uniqueId val="{00000000-31E7-4AFC-B962-9FEA9CA3A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E7-4AFC-B962-9FEA9CA3A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c:v>
                </c:pt>
                <c:pt idx="3">
                  <c:v>64</c:v>
                </c:pt>
                <c:pt idx="6">
                  <c:v>94</c:v>
                </c:pt>
                <c:pt idx="9">
                  <c:v>139</c:v>
                </c:pt>
                <c:pt idx="12">
                  <c:v>200</c:v>
                </c:pt>
              </c:numCache>
            </c:numRef>
          </c:val>
          <c:extLst>
            <c:ext xmlns:c16="http://schemas.microsoft.com/office/drawing/2014/chart" uri="{C3380CC4-5D6E-409C-BE32-E72D297353CC}">
              <c16:uniqueId val="{00000002-31E7-4AFC-B962-9FEA9CA3A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142</c:v>
                </c:pt>
                <c:pt idx="3">
                  <c:v>152</c:v>
                </c:pt>
                <c:pt idx="6">
                  <c:v>138</c:v>
                </c:pt>
                <c:pt idx="9">
                  <c:v>152</c:v>
                </c:pt>
                <c:pt idx="12">
                  <c:v>105</c:v>
                </c:pt>
              </c:numCache>
            </c:numRef>
          </c:val>
          <c:extLst>
            <c:ext xmlns:c16="http://schemas.microsoft.com/office/drawing/2014/chart" uri="{C3380CC4-5D6E-409C-BE32-E72D297353CC}">
              <c16:uniqueId val="{00000003-31E7-4AFC-B962-9FEA9CA3A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4489</c:v>
                </c:pt>
                <c:pt idx="3">
                  <c:v>3790</c:v>
                </c:pt>
                <c:pt idx="6">
                  <c:v>3840</c:v>
                </c:pt>
                <c:pt idx="9">
                  <c:v>3416</c:v>
                </c:pt>
                <c:pt idx="12">
                  <c:v>3528</c:v>
                </c:pt>
              </c:numCache>
            </c:numRef>
          </c:val>
          <c:extLst>
            <c:ext xmlns:c16="http://schemas.microsoft.com/office/drawing/2014/chart" uri="{C3380CC4-5D6E-409C-BE32-E72D297353CC}">
              <c16:uniqueId val="{00000004-31E7-4AFC-B962-9FEA9CA3A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E7-4AFC-B962-9FEA9CA3A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E7-4AFC-B962-9FEA9CA3A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9459</c:v>
                </c:pt>
                <c:pt idx="3">
                  <c:v>9147</c:v>
                </c:pt>
                <c:pt idx="6">
                  <c:v>8887</c:v>
                </c:pt>
                <c:pt idx="9">
                  <c:v>8438</c:v>
                </c:pt>
                <c:pt idx="12">
                  <c:v>8142</c:v>
                </c:pt>
              </c:numCache>
            </c:numRef>
          </c:val>
          <c:extLst>
            <c:ext xmlns:c16="http://schemas.microsoft.com/office/drawing/2014/chart" uri="{C3380CC4-5D6E-409C-BE32-E72D297353CC}">
              <c16:uniqueId val="{00000007-31E7-4AFC-B962-9FEA9CA3A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2298</c:v>
                </c:pt>
                <c:pt idx="2">
                  <c:v>#N/A</c:v>
                </c:pt>
                <c:pt idx="3">
                  <c:v>#N/A</c:v>
                </c:pt>
                <c:pt idx="4">
                  <c:v>1408</c:v>
                </c:pt>
                <c:pt idx="5">
                  <c:v>#N/A</c:v>
                </c:pt>
                <c:pt idx="6">
                  <c:v>#N/A</c:v>
                </c:pt>
                <c:pt idx="7">
                  <c:v>1352</c:v>
                </c:pt>
                <c:pt idx="8">
                  <c:v>#N/A</c:v>
                </c:pt>
                <c:pt idx="9">
                  <c:v>#N/A</c:v>
                </c:pt>
                <c:pt idx="10">
                  <c:v>1002</c:v>
                </c:pt>
                <c:pt idx="11">
                  <c:v>#N/A</c:v>
                </c:pt>
                <c:pt idx="12">
                  <c:v>#N/A</c:v>
                </c:pt>
                <c:pt idx="13">
                  <c:v>848</c:v>
                </c:pt>
                <c:pt idx="14">
                  <c:v>#N/A</c:v>
                </c:pt>
              </c:numCache>
            </c:numRef>
          </c:val>
          <c:smooth val="0"/>
          <c:extLst>
            <c:ext xmlns:c16="http://schemas.microsoft.com/office/drawing/2014/chart" uri="{C3380CC4-5D6E-409C-BE32-E72D297353CC}">
              <c16:uniqueId val="{00000008-31E7-4AFC-B962-9FEA9CA3A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103215</c:v>
                </c:pt>
                <c:pt idx="5">
                  <c:v>105436</c:v>
                </c:pt>
                <c:pt idx="8">
                  <c:v>105576</c:v>
                </c:pt>
                <c:pt idx="11">
                  <c:v>104694</c:v>
                </c:pt>
                <c:pt idx="14">
                  <c:v>105789</c:v>
                </c:pt>
              </c:numCache>
            </c:numRef>
          </c:val>
          <c:extLst>
            <c:ext xmlns:c16="http://schemas.microsoft.com/office/drawing/2014/chart" uri="{C3380CC4-5D6E-409C-BE32-E72D297353CC}">
              <c16:uniqueId val="{00000000-AC3F-41FC-A6B6-2D312C166E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18557</c:v>
                </c:pt>
                <c:pt idx="5">
                  <c:v>21150</c:v>
                </c:pt>
                <c:pt idx="8">
                  <c:v>29977</c:v>
                </c:pt>
                <c:pt idx="11">
                  <c:v>29052</c:v>
                </c:pt>
                <c:pt idx="14">
                  <c:v>29221</c:v>
                </c:pt>
              </c:numCache>
            </c:numRef>
          </c:val>
          <c:extLst>
            <c:ext xmlns:c16="http://schemas.microsoft.com/office/drawing/2014/chart" uri="{C3380CC4-5D6E-409C-BE32-E72D297353CC}">
              <c16:uniqueId val="{00000001-AC3F-41FC-A6B6-2D312C166E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25247</c:v>
                </c:pt>
                <c:pt idx="5">
                  <c:v>25953</c:v>
                </c:pt>
                <c:pt idx="8">
                  <c:v>31081</c:v>
                </c:pt>
                <c:pt idx="11">
                  <c:v>31837</c:v>
                </c:pt>
                <c:pt idx="14">
                  <c:v>36368</c:v>
                </c:pt>
              </c:numCache>
            </c:numRef>
          </c:val>
          <c:extLst>
            <c:ext xmlns:c16="http://schemas.microsoft.com/office/drawing/2014/chart" uri="{C3380CC4-5D6E-409C-BE32-E72D297353CC}">
              <c16:uniqueId val="{00000002-AC3F-41FC-A6B6-2D312C166E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3F-41FC-A6B6-2D312C166E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3F-41FC-A6B6-2D312C166E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3F-41FC-A6B6-2D312C166E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14951</c:v>
                </c:pt>
                <c:pt idx="3">
                  <c:v>15137</c:v>
                </c:pt>
                <c:pt idx="6">
                  <c:v>15054</c:v>
                </c:pt>
                <c:pt idx="9">
                  <c:v>15077</c:v>
                </c:pt>
                <c:pt idx="12">
                  <c:v>15911</c:v>
                </c:pt>
              </c:numCache>
            </c:numRef>
          </c:val>
          <c:extLst>
            <c:ext xmlns:c16="http://schemas.microsoft.com/office/drawing/2014/chart" uri="{C3380CC4-5D6E-409C-BE32-E72D297353CC}">
              <c16:uniqueId val="{00000006-AC3F-41FC-A6B6-2D312C166E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543</c:v>
                </c:pt>
                <c:pt idx="3">
                  <c:v>437</c:v>
                </c:pt>
                <c:pt idx="6">
                  <c:v>422</c:v>
                </c:pt>
                <c:pt idx="9">
                  <c:v>563</c:v>
                </c:pt>
                <c:pt idx="12">
                  <c:v>473</c:v>
                </c:pt>
              </c:numCache>
            </c:numRef>
          </c:val>
          <c:extLst>
            <c:ext xmlns:c16="http://schemas.microsoft.com/office/drawing/2014/chart" uri="{C3380CC4-5D6E-409C-BE32-E72D297353CC}">
              <c16:uniqueId val="{00000007-AC3F-41FC-A6B6-2D312C166E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34631</c:v>
                </c:pt>
                <c:pt idx="3">
                  <c:v>47626</c:v>
                </c:pt>
                <c:pt idx="6">
                  <c:v>49954</c:v>
                </c:pt>
                <c:pt idx="9">
                  <c:v>42772</c:v>
                </c:pt>
                <c:pt idx="12">
                  <c:v>41682</c:v>
                </c:pt>
              </c:numCache>
            </c:numRef>
          </c:val>
          <c:extLst>
            <c:ext xmlns:c16="http://schemas.microsoft.com/office/drawing/2014/chart" uri="{C3380CC4-5D6E-409C-BE32-E72D297353CC}">
              <c16:uniqueId val="{00000008-AC3F-41FC-A6B6-2D312C166E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411</c:v>
                </c:pt>
                <c:pt idx="3">
                  <c:v>351</c:v>
                </c:pt>
                <c:pt idx="6">
                  <c:v>292</c:v>
                </c:pt>
                <c:pt idx="9">
                  <c:v>232</c:v>
                </c:pt>
                <c:pt idx="12">
                  <c:v>173</c:v>
                </c:pt>
              </c:numCache>
            </c:numRef>
          </c:val>
          <c:extLst>
            <c:ext xmlns:c16="http://schemas.microsoft.com/office/drawing/2014/chart" uri="{C3380CC4-5D6E-409C-BE32-E72D297353CC}">
              <c16:uniqueId val="{00000009-AC3F-41FC-A6B6-2D312C166E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80937</c:v>
                </c:pt>
                <c:pt idx="3">
                  <c:v>83949</c:v>
                </c:pt>
                <c:pt idx="6">
                  <c:v>89094</c:v>
                </c:pt>
                <c:pt idx="9">
                  <c:v>92645</c:v>
                </c:pt>
                <c:pt idx="12">
                  <c:v>94490</c:v>
                </c:pt>
              </c:numCache>
            </c:numRef>
          </c:val>
          <c:extLst>
            <c:ext xmlns:c16="http://schemas.microsoft.com/office/drawing/2014/chart" uri="{C3380CC4-5D6E-409C-BE32-E72D297353CC}">
              <c16:uniqueId val="{0000000A-AC3F-41FC-A6B6-2D312C166E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3F-41FC-A6B6-2D312C166E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15581</c:v>
                </c:pt>
                <c:pt idx="1">
                  <c:v>16177</c:v>
                </c:pt>
                <c:pt idx="2">
                  <c:v>16277</c:v>
                </c:pt>
              </c:numCache>
            </c:numRef>
          </c:val>
          <c:extLst>
            <c:ext xmlns:c16="http://schemas.microsoft.com/office/drawing/2014/chart" uri="{C3380CC4-5D6E-409C-BE32-E72D297353CC}">
              <c16:uniqueId val="{00000000-6E53-4D08-A76B-D46288A765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1804</c:v>
                </c:pt>
                <c:pt idx="1">
                  <c:v>1792</c:v>
                </c:pt>
                <c:pt idx="2">
                  <c:v>2139</c:v>
                </c:pt>
              </c:numCache>
            </c:numRef>
          </c:val>
          <c:extLst>
            <c:ext xmlns:c16="http://schemas.microsoft.com/office/drawing/2014/chart" uri="{C3380CC4-5D6E-409C-BE32-E72D297353CC}">
              <c16:uniqueId val="{00000001-6E53-4D08-A76B-D46288A765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10057</c:v>
                </c:pt>
                <c:pt idx="1">
                  <c:v>10588</c:v>
                </c:pt>
                <c:pt idx="2">
                  <c:v>14142</c:v>
                </c:pt>
              </c:numCache>
            </c:numRef>
          </c:val>
          <c:extLst>
            <c:ext xmlns:c16="http://schemas.microsoft.com/office/drawing/2014/chart" uri="{C3380CC4-5D6E-409C-BE32-E72D297353CC}">
              <c16:uniqueId val="{00000002-6E53-4D08-A76B-D46288A765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計画的な地方債の償還により元利償還金及び公営企業債の元利償還金に対する繰入金が減少したため、実質公債費比率の分子は減少している。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今後も財政措置が見込まれる起債の活用を原則とし、一定の水準を保てるよう努めていく。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及び退職手当負担見込額は増加したものの、債務負担行為に基づく支出予定額の減少並びに充当可能財源等の更なる増加により、前年度に引き続き、マイナス値となっている。</a:t>
          </a:r>
        </a:p>
        <a:p>
          <a:r>
            <a:rPr kumimoji="1" lang="ja-JP" altLang="en-US" sz="1400">
              <a:latin typeface="ＭＳ ゴシック" pitchFamily="49" charset="-128"/>
              <a:ea typeface="ＭＳ ゴシック" pitchFamily="49" charset="-128"/>
            </a:rPr>
            <a:t>　しかしながら、老朽化した公共施設の長寿命化事業等による、地方債現在高の増加、基金の取崩し等の増加要因もあることから、今後も計画的な地方債償還と財源確保を図り、将来負担の軽減に努めていく。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その他特定目的基金において、令和５年度から施設整備系４基金（保健衛生施設整備基金、福祉施設整備基金、文化施設整備基金及び体育施設整備基金）を統合し、新たに「公共施設等総合管理基金」を設立し、公共施設等の改修・更新等に要する経費の財源確保のため、同基金にさ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による経常経費を中心とした財政需要や、公共施設等の改修・更新等に要する経費は増加傾向にあるため、引き続き必要な基金額の確保に努めるとともに、基金の有効活用を推進するため、基金の統合や処分規定の改正も含めて基金全体のあり方を検討し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・公共施設等総合管理基金：公共施設等の総合的かつ計画的な管理に基づく、公共施設等の改修・更新等に要する経費に充てるもの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・水と緑のまちづくり基金：水と緑のある快適なまちづくりの推進に係る事業に要する経費に充てるもの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・きずな基金：市民生活に甚大な影響を及ぼす災害及び感染症その他の緊急事態における市民生活の安定化等に資する事業に要する経費の財源に充てるもの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・公共施設等総合管理基金：公共施設の改修・更新等に要する事業のため、約７億９千８百万円の取崩をおこなったものの、決算剰余金の一部及び市有地売却益による積立を行った結果、前年度末比で約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億２千８百万円の増となった。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・きずな基金：寄附金等による積立を行った結果、約５千６百万円の増となった。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から施設整備系４基金（保健衛生施設整備基金、福祉施設整備基金、文化施設整備基金及び体育施設整備基金）を統合し、新たに「公共施設等総合管理基金」を設立した上、今後は公共施設等総合管理計画に基づくマネジメントによる公共施設等の改修、更新等に要する経費の財源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また、基金の有効活用を推進するため、基金の統合や処分規定の改正も含めて基金全体のあり方を検討していく。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億円を取り崩した結果、全体では約１億円の増となった。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物価高騰、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普通交付税再算定による令和５年度臨時財政対策債の償還財源の積立により、約３億４千７百万円の増となった。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償還のため毎年度計画的に取崩を行っていく。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類似団体の平均を上回ってはいるが、令和２年度から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ずつ低下傾向にある。前年と比較し、景気回復や物価上昇を受け、地方消費税や固定資産税などの税収は増加したものの、一方で、高齢化の進展や光熱費の高騰により社会保障関連経費や光熱費等の需要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今後も社会保障関連経費の増加や公共施設の維持管理に要する経費の増加が見込まれるため、長期的視野に立った施設マネジメントや効率的かつ効果的な事業運営に努めていく。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類似団体の平均は下回っているものの、前年度より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いる。これは、建設資材、光熱水費等の物価上昇による物件費の増加及び扶助費の増加によるものである。今後も、高齢化等に伴う扶助費等社会保障費及び物価上昇による物件費等の増加など、財政需要が膨らむことが予見されることから、</a:t>
          </a:r>
          <a:r>
            <a:rPr kumimoji="1" lang="en-US" altLang="ja-JP" sz="1200">
              <a:latin typeface="ＭＳ Ｐゴシック" panose="020B0600070205080204" pitchFamily="50" charset="-128"/>
              <a:ea typeface="ＭＳ Ｐゴシック" panose="020B0600070205080204" pitchFamily="50" charset="-128"/>
            </a:rPr>
            <a:t>EBPM</a:t>
          </a:r>
          <a:r>
            <a:rPr kumimoji="1" lang="ja-JP" altLang="en-US" sz="1200">
              <a:latin typeface="ＭＳ Ｐゴシック" panose="020B0600070205080204" pitchFamily="50" charset="-128"/>
              <a:ea typeface="ＭＳ Ｐゴシック" panose="020B0600070205080204" pitchFamily="50" charset="-128"/>
            </a:rPr>
            <a:t>に基づき、限られた人員・時間・予算を必要性や緊急性、税収増効果の高い施策から優先的に投入するワイズスペンディングによる「投資的まちづくり」の視点のもと、民間活力の導入等による経常経費の削減に努め、引き続き経常収支比率</a:t>
          </a:r>
          <a:r>
            <a:rPr kumimoji="1" lang="en-US" altLang="ja-JP" sz="1200">
              <a:latin typeface="ＭＳ Ｐゴシック" panose="020B0600070205080204" pitchFamily="50" charset="-128"/>
              <a:ea typeface="ＭＳ Ｐゴシック" panose="020B0600070205080204" pitchFamily="50" charset="-128"/>
            </a:rPr>
            <a:t>90.0</a:t>
          </a:r>
          <a:r>
            <a:rPr kumimoji="1" lang="ja-JP" altLang="en-US" sz="1200">
              <a:latin typeface="ＭＳ Ｐゴシック" panose="020B0600070205080204" pitchFamily="50" charset="-128"/>
              <a:ea typeface="ＭＳ Ｐゴシック" panose="020B0600070205080204" pitchFamily="50" charset="-128"/>
            </a:rPr>
            <a:t>％を超えないことを目標とする。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817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8178"/>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157734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1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で最も類似団体平均との差が縮まったが、依然として平均を上回る結果となっている。類似団体平均に比べ高くなっているのは、物件費及び維持補修費を要因とするものであり、公共施設の多さに起因するものである。今後は、施設の在り方を見直し、複合化や多機能化などによる施設の総量縮減を図り、コスト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31696</xdr:rowOff>
    </xdr:from>
    <xdr:to>
      <xdr:col>23</xdr:col>
      <xdr:colOff>133350</xdr:colOff>
      <xdr:row>85</xdr:row>
      <xdr:rowOff>30242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33496"/>
          <a:ext cx="8382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123651</xdr:rowOff>
    </xdr:from>
    <xdr:to>
      <xdr:col>19</xdr:col>
      <xdr:colOff>133350</xdr:colOff>
      <xdr:row>85</xdr:row>
      <xdr:rowOff>30242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5451"/>
          <a:ext cx="889000" cy="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98361</xdr:rowOff>
    </xdr:from>
    <xdr:to>
      <xdr:col>15</xdr:col>
      <xdr:colOff>82550</xdr:colOff>
      <xdr:row>84</xdr:row>
      <xdr:rowOff>123651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8711"/>
          <a:ext cx="8890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154994</xdr:rowOff>
    </xdr:from>
    <xdr:to>
      <xdr:col>11</xdr:col>
      <xdr:colOff>31750</xdr:colOff>
      <xdr:row>83</xdr:row>
      <xdr:rowOff>98361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3894"/>
          <a:ext cx="889000" cy="1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152346</xdr:rowOff>
    </xdr:from>
    <xdr:to>
      <xdr:col>23</xdr:col>
      <xdr:colOff>184150</xdr:colOff>
      <xdr:row>84</xdr:row>
      <xdr:rowOff>82496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124423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150892</xdr:rowOff>
    </xdr:from>
    <xdr:to>
      <xdr:col>19</xdr:col>
      <xdr:colOff>184150</xdr:colOff>
      <xdr:row>85</xdr:row>
      <xdr:rowOff>81042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65819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72851</xdr:rowOff>
    </xdr:from>
    <xdr:to>
      <xdr:col>15</xdr:col>
      <xdr:colOff>133350</xdr:colOff>
      <xdr:row>85</xdr:row>
      <xdr:rowOff>3001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159228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47561</xdr:rowOff>
    </xdr:from>
    <xdr:to>
      <xdr:col>11</xdr:col>
      <xdr:colOff>82550</xdr:colOff>
      <xdr:row>83</xdr:row>
      <xdr:rowOff>149161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6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104194</xdr:rowOff>
    </xdr:from>
    <xdr:to>
      <xdr:col>7</xdr:col>
      <xdr:colOff>31750</xdr:colOff>
      <xdr:row>83</xdr:row>
      <xdr:rowOff>34344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19121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業務体制の見直しや事業推進を目的とした人員配置の適正化を図りながら、類似団体平均及び全国平均を下回る職員数を維持している。</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148590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5207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136525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112395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997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元利償還金の額の減少及び標準税収入額等の増加により、単年度では対前年比で約</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ポイントの改善、３か年平均では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今後とも計画的な地方債償還に取り組み、一定の水準を保てるように努めていく。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115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356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0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組合負担等見込額の減少、充当可能基金の増額により、対前年比で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ポイント減少し、前年度に引き続き、将来負担比率が発生しないこととなった。</a:t>
          </a:r>
        </a:p>
        <a:p>
          <a:r>
            <a:rPr kumimoji="1" lang="ja-JP" altLang="en-US" sz="1300">
              <a:latin typeface="ＭＳ Ｐゴシック" panose="020B0600070205080204" pitchFamily="50" charset="-128"/>
              <a:ea typeface="ＭＳ Ｐゴシック" panose="020B0600070205080204" pitchFamily="50" charset="-128"/>
            </a:rPr>
            <a:t>　引き続き、公共施設の長寿命化事業等、地方債現在高の増加、特定目的基金の取崩し等による将来負担比率の増加要因が見込まれるため、計画的な地方債償還と財源確保により将来負担比率の抑制に努める。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人件費の総額は、この算定に含まれない退職金を除くと給与改定等により増加した。</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ポイント上昇している。これは、物件費の総額は減少しているものの、光熱水費等の価格高騰の影響等により、施設の維持管理費用に充当した経常一般財源の割合が増加したためである。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今後も、民間委託等の推進により上昇が見込まれるが、最少の経費で最大の効果を上げられるよう、費用対効果の向上に努めていく。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74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19</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保育や障害児給付費等の影響により、扶助費の総額は前年度より増加した。</a:t>
          </a:r>
        </a:p>
        <a:p>
          <a:r>
            <a:rPr kumimoji="1" lang="ja-JP" altLang="en-US" sz="1300">
              <a:latin typeface="ＭＳ Ｐゴシック" panose="020B0600070205080204" pitchFamily="50" charset="-128"/>
              <a:ea typeface="ＭＳ Ｐゴシック" panose="020B0600070205080204" pitchFamily="50" charset="-128"/>
            </a:rPr>
            <a:t>　今後、高齢化の進展等により、扶助費の更なる増加が予想されるが、単独事業の見直しを図る等、引き続き適正な水準を保てるよう努めていく。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65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72572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ポイント上昇しており、類似団体及び全国平均をやや上回っている。これは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介護保険特別会計、後期高齢者医療特別会計への繰出金が多額となっているためであるが、高齢化が進展していくことから、今後も増加要因となることが予想される。</a:t>
          </a:r>
        </a:p>
        <a:p>
          <a:r>
            <a:rPr kumimoji="1" lang="ja-JP" altLang="en-US" sz="1200">
              <a:latin typeface="ＭＳ Ｐゴシック" panose="020B0600070205080204" pitchFamily="50" charset="-128"/>
              <a:ea typeface="ＭＳ Ｐゴシック" panose="020B0600070205080204" pitchFamily="50" charset="-128"/>
            </a:rPr>
            <a:t>　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ポイント増加しており、類似団体平均を上回っているが、全国平均よりは下回っている。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の総額は減少しているものの、今後物価や人件費の上昇が影響することが考えられるため、各補助金等の内容を精査し、補助額や補助率の見直しを検討する等、より一層の適正化・最適化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159004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0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57421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66039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ポイント上昇しており、類似団体平均及び全国平均を上回った。</a:t>
          </a:r>
        </a:p>
        <a:p>
          <a:r>
            <a:rPr kumimoji="1" lang="ja-JP" altLang="en-US" sz="1300">
              <a:latin typeface="ＭＳ Ｐゴシック" panose="020B0600070205080204" pitchFamily="50" charset="-128"/>
              <a:ea typeface="ＭＳ Ｐゴシック" panose="020B0600070205080204" pitchFamily="50" charset="-128"/>
            </a:rPr>
            <a:t>　これは、物価上昇に伴う人件費や物件費の増加が主な要因となっている。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さらに、扶助費等について今後も増加が見込まれるため、単独事業の見直しを図り経費の削減を図りつつ、引き続き適正な水準を保てるよう努めていく。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7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96520</xdr:rowOff>
    </xdr:from>
    <xdr:to>
      <xdr:col>78</xdr:col>
      <xdr:colOff>69850</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44092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96520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44092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45720</xdr:rowOff>
    </xdr:from>
    <xdr:to>
      <xdr:col>74</xdr:col>
      <xdr:colOff>31750</xdr:colOff>
      <xdr:row>72</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5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62725</xdr:rowOff>
    </xdr:from>
    <xdr:to>
      <xdr:col>29</xdr:col>
      <xdr:colOff>127000</xdr:colOff>
      <xdr:row>16</xdr:row>
      <xdr:rowOff>149555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550"/>
          <a:ext cx="6477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47503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8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149555</xdr:rowOff>
    </xdr:from>
    <xdr:to>
      <xdr:col>26</xdr:col>
      <xdr:colOff>50800</xdr:colOff>
      <xdr:row>17</xdr:row>
      <xdr:rowOff>3785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0380"/>
          <a:ext cx="6985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3785</xdr:rowOff>
    </xdr:from>
    <xdr:to>
      <xdr:col>22</xdr:col>
      <xdr:colOff>114300</xdr:colOff>
      <xdr:row>17</xdr:row>
      <xdr:rowOff>62078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6060"/>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62078</xdr:rowOff>
    </xdr:from>
    <xdr:to>
      <xdr:col>18</xdr:col>
      <xdr:colOff>177800</xdr:colOff>
      <xdr:row>17</xdr:row>
      <xdr:rowOff>97854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4353"/>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11925</xdr:rowOff>
    </xdr:from>
    <xdr:to>
      <xdr:col>29</xdr:col>
      <xdr:colOff>177800</xdr:colOff>
      <xdr:row>16</xdr:row>
      <xdr:rowOff>113525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28452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98755</xdr:rowOff>
    </xdr:from>
    <xdr:to>
      <xdr:col>26</xdr:col>
      <xdr:colOff>101600</xdr:colOff>
      <xdr:row>17</xdr:row>
      <xdr:rowOff>28905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39082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124435</xdr:rowOff>
    </xdr:from>
    <xdr:to>
      <xdr:col>22</xdr:col>
      <xdr:colOff>165100</xdr:colOff>
      <xdr:row>17</xdr:row>
      <xdr:rowOff>54585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11278</xdr:rowOff>
    </xdr:from>
    <xdr:to>
      <xdr:col>19</xdr:col>
      <xdr:colOff>38100</xdr:colOff>
      <xdr:row>17</xdr:row>
      <xdr:rowOff>112878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47054</xdr:rowOff>
    </xdr:from>
    <xdr:to>
      <xdr:col>15</xdr:col>
      <xdr:colOff>101600</xdr:colOff>
      <xdr:row>17</xdr:row>
      <xdr:rowOff>148654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102083</xdr:rowOff>
    </xdr:from>
    <xdr:to>
      <xdr:col>29</xdr:col>
      <xdr:colOff>127000</xdr:colOff>
      <xdr:row>36</xdr:row>
      <xdr:rowOff>119609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33"/>
          <a:ext cx="6477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61201</xdr:rowOff>
    </xdr:from>
    <xdr:to>
      <xdr:col>26</xdr:col>
      <xdr:colOff>50800</xdr:colOff>
      <xdr:row>36</xdr:row>
      <xdr:rowOff>102083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4451"/>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55296</xdr:rowOff>
    </xdr:from>
    <xdr:to>
      <xdr:col>22</xdr:col>
      <xdr:colOff>114300</xdr:colOff>
      <xdr:row>36</xdr:row>
      <xdr:rowOff>61201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0854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294107</xdr:rowOff>
    </xdr:from>
    <xdr:to>
      <xdr:col>18</xdr:col>
      <xdr:colOff>177800</xdr:colOff>
      <xdr:row>36</xdr:row>
      <xdr:rowOff>55296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4457"/>
          <a:ext cx="6985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68809</xdr:rowOff>
    </xdr:from>
    <xdr:to>
      <xdr:col>29</xdr:col>
      <xdr:colOff>177800</xdr:colOff>
      <xdr:row>36</xdr:row>
      <xdr:rowOff>170409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40886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51283</xdr:rowOff>
    </xdr:from>
    <xdr:to>
      <xdr:col>26</xdr:col>
      <xdr:colOff>101600</xdr:colOff>
      <xdr:row>36</xdr:row>
      <xdr:rowOff>152883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10401</xdr:rowOff>
    </xdr:from>
    <xdr:to>
      <xdr:col>22</xdr:col>
      <xdr:colOff>165100</xdr:colOff>
      <xdr:row>36</xdr:row>
      <xdr:rowOff>112001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96778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4496</xdr:rowOff>
    </xdr:from>
    <xdr:to>
      <xdr:col>19</xdr:col>
      <xdr:colOff>38100</xdr:colOff>
      <xdr:row>36</xdr:row>
      <xdr:rowOff>106096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243307</xdr:rowOff>
    </xdr:from>
    <xdr:to>
      <xdr:col>15</xdr:col>
      <xdr:colOff>101600</xdr:colOff>
      <xdr:row>36</xdr:row>
      <xdr:rowOff>2007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329684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75159</xdr:rowOff>
    </xdr:from>
    <xdr:to>
      <xdr:col>24</xdr:col>
      <xdr:colOff>63500</xdr:colOff>
      <xdr:row>37</xdr:row>
      <xdr:rowOff>142024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8809"/>
          <a:ext cx="8382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75159</xdr:rowOff>
    </xdr:from>
    <xdr:to>
      <xdr:col>19</xdr:col>
      <xdr:colOff>177800</xdr:colOff>
      <xdr:row>37</xdr:row>
      <xdr:rowOff>98514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8809"/>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98514</xdr:rowOff>
    </xdr:from>
    <xdr:to>
      <xdr:col>15</xdr:col>
      <xdr:colOff>50800</xdr:colOff>
      <xdr:row>37</xdr:row>
      <xdr:rowOff>163588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164"/>
          <a:ext cx="889000" cy="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163588</xdr:rowOff>
    </xdr:from>
    <xdr:to>
      <xdr:col>10</xdr:col>
      <xdr:colOff>114300</xdr:colOff>
      <xdr:row>39</xdr:row>
      <xdr:rowOff>108877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7238"/>
          <a:ext cx="889000" cy="28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91224</xdr:rowOff>
    </xdr:from>
    <xdr:to>
      <xdr:col>24</xdr:col>
      <xdr:colOff>114300</xdr:colOff>
      <xdr:row>38</xdr:row>
      <xdr:rowOff>21374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24359</xdr:rowOff>
    </xdr:from>
    <xdr:to>
      <xdr:col>20</xdr:col>
      <xdr:colOff>38100</xdr:colOff>
      <xdr:row>37</xdr:row>
      <xdr:rowOff>125959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117086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47714</xdr:rowOff>
    </xdr:from>
    <xdr:to>
      <xdr:col>15</xdr:col>
      <xdr:colOff>101600</xdr:colOff>
      <xdr:row>37</xdr:row>
      <xdr:rowOff>149314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112789</xdr:rowOff>
    </xdr:from>
    <xdr:to>
      <xdr:col>10</xdr:col>
      <xdr:colOff>165100</xdr:colOff>
      <xdr:row>38</xdr:row>
      <xdr:rowOff>42938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58077</xdr:rowOff>
    </xdr:from>
    <xdr:to>
      <xdr:col>6</xdr:col>
      <xdr:colOff>38100</xdr:colOff>
      <xdr:row>39</xdr:row>
      <xdr:rowOff>159677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150804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114129</xdr:rowOff>
    </xdr:from>
    <xdr:to>
      <xdr:col>24</xdr:col>
      <xdr:colOff>63500</xdr:colOff>
      <xdr:row>54</xdr:row>
      <xdr:rowOff>84542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29529"/>
          <a:ext cx="838200" cy="3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114129</xdr:rowOff>
    </xdr:from>
    <xdr:to>
      <xdr:col>19</xdr:col>
      <xdr:colOff>177800</xdr:colOff>
      <xdr:row>53</xdr:row>
      <xdr:rowOff>52995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29529"/>
          <a:ext cx="8890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52995</xdr:rowOff>
    </xdr:from>
    <xdr:to>
      <xdr:col>15</xdr:col>
      <xdr:colOff>50800</xdr:colOff>
      <xdr:row>55</xdr:row>
      <xdr:rowOff>384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39845"/>
          <a:ext cx="8890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42741</xdr:rowOff>
    </xdr:from>
    <xdr:to>
      <xdr:col>10</xdr:col>
      <xdr:colOff>114300</xdr:colOff>
      <xdr:row>55</xdr:row>
      <xdr:rowOff>384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301041"/>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33742</xdr:rowOff>
    </xdr:from>
    <xdr:to>
      <xdr:col>24</xdr:col>
      <xdr:colOff>114300</xdr:colOff>
      <xdr:row>54</xdr:row>
      <xdr:rowOff>135342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56619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63329</xdr:rowOff>
    </xdr:from>
    <xdr:to>
      <xdr:col>20</xdr:col>
      <xdr:colOff>38100</xdr:colOff>
      <xdr:row>52</xdr:row>
      <xdr:rowOff>164929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10006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2195</xdr:rowOff>
    </xdr:from>
    <xdr:to>
      <xdr:col>15</xdr:col>
      <xdr:colOff>101600</xdr:colOff>
      <xdr:row>53</xdr:row>
      <xdr:rowOff>103795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120322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121034</xdr:rowOff>
    </xdr:from>
    <xdr:to>
      <xdr:col>10</xdr:col>
      <xdr:colOff>165100</xdr:colOff>
      <xdr:row>55</xdr:row>
      <xdr:rowOff>51184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67711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5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163391</xdr:rowOff>
    </xdr:from>
    <xdr:to>
      <xdr:col>6</xdr:col>
      <xdr:colOff>38100</xdr:colOff>
      <xdr:row>54</xdr:row>
      <xdr:rowOff>93541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110068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83921</xdr:rowOff>
    </xdr:from>
    <xdr:to>
      <xdr:col>24</xdr:col>
      <xdr:colOff>63500</xdr:colOff>
      <xdr:row>74</xdr:row>
      <xdr:rowOff>107056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71221"/>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49175</xdr:rowOff>
    </xdr:from>
    <xdr:to>
      <xdr:col>19</xdr:col>
      <xdr:colOff>177800</xdr:colOff>
      <xdr:row>74</xdr:row>
      <xdr:rowOff>83921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36475"/>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49175</xdr:rowOff>
    </xdr:from>
    <xdr:to>
      <xdr:col>15</xdr:col>
      <xdr:colOff>50800</xdr:colOff>
      <xdr:row>74</xdr:row>
      <xdr:rowOff>51095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6475"/>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51095</xdr:rowOff>
    </xdr:from>
    <xdr:to>
      <xdr:col>10</xdr:col>
      <xdr:colOff>114300</xdr:colOff>
      <xdr:row>75</xdr:row>
      <xdr:rowOff>26406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38395"/>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56256</xdr:rowOff>
    </xdr:from>
    <xdr:to>
      <xdr:col>24</xdr:col>
      <xdr:colOff>114300</xdr:colOff>
      <xdr:row>74</xdr:row>
      <xdr:rowOff>157856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79133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33121</xdr:rowOff>
    </xdr:from>
    <xdr:to>
      <xdr:col>20</xdr:col>
      <xdr:colOff>38100</xdr:colOff>
      <xdr:row>74</xdr:row>
      <xdr:rowOff>134721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151248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49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169825</xdr:rowOff>
    </xdr:from>
    <xdr:to>
      <xdr:col>15</xdr:col>
      <xdr:colOff>101600</xdr:colOff>
      <xdr:row>74</xdr:row>
      <xdr:rowOff>99975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116502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6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295</xdr:rowOff>
    </xdr:from>
    <xdr:to>
      <xdr:col>10</xdr:col>
      <xdr:colOff>165100</xdr:colOff>
      <xdr:row>74</xdr:row>
      <xdr:rowOff>101895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118422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147056</xdr:rowOff>
    </xdr:from>
    <xdr:to>
      <xdr:col>6</xdr:col>
      <xdr:colOff>38100</xdr:colOff>
      <xdr:row>75</xdr:row>
      <xdr:rowOff>77206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93733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112306</xdr:rowOff>
    </xdr:from>
    <xdr:to>
      <xdr:col>24</xdr:col>
      <xdr:colOff>62865</xdr:colOff>
      <xdr:row>97</xdr:row>
      <xdr:rowOff>161103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2806"/>
          <a:ext cx="1270" cy="124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164930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161103</xdr:rowOff>
    </xdr:from>
    <xdr:to>
      <xdr:col>24</xdr:col>
      <xdr:colOff>152400</xdr:colOff>
      <xdr:row>97</xdr:row>
      <xdr:rowOff>161103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58983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112306</xdr:rowOff>
    </xdr:from>
    <xdr:to>
      <xdr:col>24</xdr:col>
      <xdr:colOff>152400</xdr:colOff>
      <xdr:row>90</xdr:row>
      <xdr:rowOff>112306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55623</xdr:rowOff>
    </xdr:from>
    <xdr:to>
      <xdr:col>24</xdr:col>
      <xdr:colOff>63500</xdr:colOff>
      <xdr:row>97</xdr:row>
      <xdr:rowOff>108296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86273"/>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24367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0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xdr:rowOff>
    </xdr:from>
    <xdr:to>
      <xdr:col>24</xdr:col>
      <xdr:colOff>114300</xdr:colOff>
      <xdr:row>95</xdr:row>
      <xdr:rowOff>103090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xdr:rowOff>
    </xdr:from>
    <xdr:to>
      <xdr:col>19</xdr:col>
      <xdr:colOff>177800</xdr:colOff>
      <xdr:row>97</xdr:row>
      <xdr:rowOff>108296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31599"/>
          <a:ext cx="889000" cy="1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76279</xdr:rowOff>
    </xdr:from>
    <xdr:to>
      <xdr:col>20</xdr:col>
      <xdr:colOff>38100</xdr:colOff>
      <xdr:row>96</xdr:row>
      <xdr:rowOff>6429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22956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xdr:rowOff>
    </xdr:from>
    <xdr:to>
      <xdr:col>15</xdr:col>
      <xdr:colOff>50800</xdr:colOff>
      <xdr:row>98</xdr:row>
      <xdr:rowOff>56071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1599"/>
          <a:ext cx="889000" cy="2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152612</xdr:rowOff>
    </xdr:from>
    <xdr:to>
      <xdr:col>15</xdr:col>
      <xdr:colOff>101600</xdr:colOff>
      <xdr:row>95</xdr:row>
      <xdr:rowOff>82762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6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99289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56071</xdr:rowOff>
    </xdr:from>
    <xdr:to>
      <xdr:col>10</xdr:col>
      <xdr:colOff>114300</xdr:colOff>
      <xdr:row>98</xdr:row>
      <xdr:rowOff>122259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58171"/>
          <a:ext cx="889000" cy="6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50591</xdr:rowOff>
    </xdr:from>
    <xdr:to>
      <xdr:col>10</xdr:col>
      <xdr:colOff>165100</xdr:colOff>
      <xdr:row>96</xdr:row>
      <xdr:rowOff>152191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168718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8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37482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4823</xdr:rowOff>
    </xdr:from>
    <xdr:to>
      <xdr:col>24</xdr:col>
      <xdr:colOff>114300</xdr:colOff>
      <xdr:row>97</xdr:row>
      <xdr:rowOff>106423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57496</xdr:rowOff>
    </xdr:from>
    <xdr:to>
      <xdr:col>20</xdr:col>
      <xdr:colOff>38100</xdr:colOff>
      <xdr:row>97</xdr:row>
      <xdr:rowOff>159096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150223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121599</xdr:rowOff>
    </xdr:from>
    <xdr:to>
      <xdr:col>15</xdr:col>
      <xdr:colOff>101600</xdr:colOff>
      <xdr:row>97</xdr:row>
      <xdr:rowOff>51749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42876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5271</xdr:rowOff>
    </xdr:from>
    <xdr:to>
      <xdr:col>10</xdr:col>
      <xdr:colOff>165100</xdr:colOff>
      <xdr:row>98</xdr:row>
      <xdr:rowOff>106871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71459</xdr:rowOff>
    </xdr:from>
    <xdr:to>
      <xdr:col>6</xdr:col>
      <xdr:colOff>38100</xdr:colOff>
      <xdr:row>99</xdr:row>
      <xdr:rowOff>1609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164186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99466</xdr:rowOff>
    </xdr:from>
    <xdr:to>
      <xdr:col>55</xdr:col>
      <xdr:colOff>0</xdr:colOff>
      <xdr:row>36</xdr:row>
      <xdr:rowOff>125831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71666"/>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99466</xdr:rowOff>
    </xdr:from>
    <xdr:to>
      <xdr:col>50</xdr:col>
      <xdr:colOff>114300</xdr:colOff>
      <xdr:row>36</xdr:row>
      <xdr:rowOff>108186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7166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80286</xdr:rowOff>
    </xdr:from>
    <xdr:to>
      <xdr:col>45</xdr:col>
      <xdr:colOff>177800</xdr:colOff>
      <xdr:row>36</xdr:row>
      <xdr:rowOff>108186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23786"/>
          <a:ext cx="889000" cy="10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80286</xdr:rowOff>
    </xdr:from>
    <xdr:to>
      <xdr:col>41</xdr:col>
      <xdr:colOff>50800</xdr:colOff>
      <xdr:row>37</xdr:row>
      <xdr:rowOff>25400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23786"/>
          <a:ext cx="889000" cy="1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75031</xdr:rowOff>
    </xdr:from>
    <xdr:to>
      <xdr:col>55</xdr:col>
      <xdr:colOff>50800</xdr:colOff>
      <xdr:row>37</xdr:row>
      <xdr:rowOff>5181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48666</xdr:rowOff>
    </xdr:from>
    <xdr:to>
      <xdr:col>50</xdr:col>
      <xdr:colOff>165100</xdr:colOff>
      <xdr:row>36</xdr:row>
      <xdr:rowOff>150266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166793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57386</xdr:rowOff>
    </xdr:from>
    <xdr:to>
      <xdr:col>46</xdr:col>
      <xdr:colOff>38100</xdr:colOff>
      <xdr:row>36</xdr:row>
      <xdr:rowOff>158986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4063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29486</xdr:rowOff>
    </xdr:from>
    <xdr:to>
      <xdr:col>41</xdr:col>
      <xdr:colOff>101600</xdr:colOff>
      <xdr:row>30</xdr:row>
      <xdr:rowOff>131086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147613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9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92727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35589</xdr:rowOff>
    </xdr:from>
    <xdr:to>
      <xdr:col>55</xdr:col>
      <xdr:colOff>0</xdr:colOff>
      <xdr:row>56</xdr:row>
      <xdr:rowOff>55836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65339"/>
          <a:ext cx="8382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35589</xdr:rowOff>
    </xdr:from>
    <xdr:to>
      <xdr:col>50</xdr:col>
      <xdr:colOff>114300</xdr:colOff>
      <xdr:row>56</xdr:row>
      <xdr:rowOff>148207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65339"/>
          <a:ext cx="889000" cy="2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148207</xdr:rowOff>
    </xdr:from>
    <xdr:to>
      <xdr:col>45</xdr:col>
      <xdr:colOff>177800</xdr:colOff>
      <xdr:row>58</xdr:row>
      <xdr:rowOff>57992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49407"/>
          <a:ext cx="8890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57992</xdr:rowOff>
    </xdr:from>
    <xdr:to>
      <xdr:col>41</xdr:col>
      <xdr:colOff>50800</xdr:colOff>
      <xdr:row>58</xdr:row>
      <xdr:rowOff>111664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02092"/>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5036</xdr:rowOff>
    </xdr:from>
    <xdr:to>
      <xdr:col>55</xdr:col>
      <xdr:colOff>50800</xdr:colOff>
      <xdr:row>56</xdr:row>
      <xdr:rowOff>106636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27913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156239</xdr:rowOff>
    </xdr:from>
    <xdr:to>
      <xdr:col>50</xdr:col>
      <xdr:colOff>165100</xdr:colOff>
      <xdr:row>55</xdr:row>
      <xdr:rowOff>86389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102916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97407</xdr:rowOff>
    </xdr:from>
    <xdr:to>
      <xdr:col>46</xdr:col>
      <xdr:colOff>38100</xdr:colOff>
      <xdr:row>57</xdr:row>
      <xdr:rowOff>27557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44084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4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7192</xdr:rowOff>
    </xdr:from>
    <xdr:to>
      <xdr:col>41</xdr:col>
      <xdr:colOff>101600</xdr:colOff>
      <xdr:row>58</xdr:row>
      <xdr:rowOff>108792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99919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60864</xdr:rowOff>
    </xdr:from>
    <xdr:to>
      <xdr:col>36</xdr:col>
      <xdr:colOff>165100</xdr:colOff>
      <xdr:row>58</xdr:row>
      <xdr:rowOff>162464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153591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151588</xdr:rowOff>
    </xdr:from>
    <xdr:to>
      <xdr:col>55</xdr:col>
      <xdr:colOff>0</xdr:colOff>
      <xdr:row>77</xdr:row>
      <xdr:rowOff>2975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10338"/>
          <a:ext cx="838200" cy="19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151588</xdr:rowOff>
    </xdr:from>
    <xdr:to>
      <xdr:col>50</xdr:col>
      <xdr:colOff>114300</xdr:colOff>
      <xdr:row>77</xdr:row>
      <xdr:rowOff>98301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10338"/>
          <a:ext cx="8890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98301</xdr:rowOff>
    </xdr:from>
    <xdr:to>
      <xdr:col>45</xdr:col>
      <xdr:colOff>177800</xdr:colOff>
      <xdr:row>78</xdr:row>
      <xdr:rowOff>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99951"/>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xdr:rowOff>
    </xdr:from>
    <xdr:to>
      <xdr:col>41</xdr:col>
      <xdr:colOff>50800</xdr:colOff>
      <xdr:row>78</xdr:row>
      <xdr:rowOff>49014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7319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123625</xdr:rowOff>
    </xdr:from>
    <xdr:to>
      <xdr:col>55</xdr:col>
      <xdr:colOff>50800</xdr:colOff>
      <xdr:row>77</xdr:row>
      <xdr:rowOff>53775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146502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0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100787</xdr:rowOff>
    </xdr:from>
    <xdr:to>
      <xdr:col>50</xdr:col>
      <xdr:colOff>165100</xdr:colOff>
      <xdr:row>76</xdr:row>
      <xdr:rowOff>30938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47464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47501</xdr:rowOff>
    </xdr:from>
    <xdr:to>
      <xdr:col>46</xdr:col>
      <xdr:colOff>38100</xdr:colOff>
      <xdr:row>77</xdr:row>
      <xdr:rowOff>149101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140228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4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120745</xdr:rowOff>
    </xdr:from>
    <xdr:to>
      <xdr:col>41</xdr:col>
      <xdr:colOff>101600</xdr:colOff>
      <xdr:row>78</xdr:row>
      <xdr:rowOff>50895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42022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169664</xdr:rowOff>
    </xdr:from>
    <xdr:to>
      <xdr:col>36</xdr:col>
      <xdr:colOff>165100</xdr:colOff>
      <xdr:row>78</xdr:row>
      <xdr:rowOff>99814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90941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83883</xdr:rowOff>
    </xdr:from>
    <xdr:to>
      <xdr:col>55</xdr:col>
      <xdr:colOff>0</xdr:colOff>
      <xdr:row>96</xdr:row>
      <xdr:rowOff>5207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71633"/>
          <a:ext cx="8382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83883</xdr:rowOff>
    </xdr:from>
    <xdr:to>
      <xdr:col>50</xdr:col>
      <xdr:colOff>114300</xdr:colOff>
      <xdr:row>96</xdr:row>
      <xdr:rowOff>16427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71633"/>
          <a:ext cx="8890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16427</xdr:rowOff>
    </xdr:from>
    <xdr:to>
      <xdr:col>45</xdr:col>
      <xdr:colOff>177800</xdr:colOff>
      <xdr:row>97</xdr:row>
      <xdr:rowOff>61271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75627"/>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7931</xdr:rowOff>
    </xdr:from>
    <xdr:to>
      <xdr:col>41</xdr:col>
      <xdr:colOff>50800</xdr:colOff>
      <xdr:row>97</xdr:row>
      <xdr:rowOff>61271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385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125857</xdr:rowOff>
    </xdr:from>
    <xdr:to>
      <xdr:col>55</xdr:col>
      <xdr:colOff>50800</xdr:colOff>
      <xdr:row>96</xdr:row>
      <xdr:rowOff>56007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148734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33083</xdr:rowOff>
    </xdr:from>
    <xdr:to>
      <xdr:col>50</xdr:col>
      <xdr:colOff>165100</xdr:colOff>
      <xdr:row>95</xdr:row>
      <xdr:rowOff>134683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151210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137077</xdr:rowOff>
    </xdr:from>
    <xdr:to>
      <xdr:col>46</xdr:col>
      <xdr:colOff>38100</xdr:colOff>
      <xdr:row>96</xdr:row>
      <xdr:rowOff>67227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83754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10471</xdr:rowOff>
    </xdr:from>
    <xdr:to>
      <xdr:col>41</xdr:col>
      <xdr:colOff>101600</xdr:colOff>
      <xdr:row>97</xdr:row>
      <xdr:rowOff>112071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103198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128581</xdr:rowOff>
    </xdr:from>
    <xdr:to>
      <xdr:col>36</xdr:col>
      <xdr:colOff>165100</xdr:colOff>
      <xdr:row>97</xdr:row>
      <xdr:rowOff>58731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65672</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6409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78008</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64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12349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61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65672</xdr:rowOff>
    </xdr:from>
    <xdr:to>
      <xdr:col>86</xdr:col>
      <xdr:colOff>25400</xdr:colOff>
      <xdr:row>37</xdr:row>
      <xdr:rowOff>65672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40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107486</xdr:rowOff>
    </xdr:from>
    <xdr:to>
      <xdr:col>85</xdr:col>
      <xdr:colOff>127000</xdr:colOff>
      <xdr:row>39</xdr:row>
      <xdr:rowOff>8922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22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122458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37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144031</xdr:rowOff>
    </xdr:from>
    <xdr:to>
      <xdr:col>85</xdr:col>
      <xdr:colOff>177800</xdr:colOff>
      <xdr:row>39</xdr:row>
      <xdr:rowOff>74181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5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91065</xdr:rowOff>
    </xdr:from>
    <xdr:to>
      <xdr:col>81</xdr:col>
      <xdr:colOff>50800</xdr:colOff>
      <xdr:row>38</xdr:row>
      <xdr:rowOff>107486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263265"/>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150393</xdr:rowOff>
    </xdr:from>
    <xdr:to>
      <xdr:col>81</xdr:col>
      <xdr:colOff>101600</xdr:colOff>
      <xdr:row>39</xdr:row>
      <xdr:rowOff>80543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71670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9703</xdr:rowOff>
    </xdr:from>
    <xdr:to>
      <xdr:col>76</xdr:col>
      <xdr:colOff>114300</xdr:colOff>
      <xdr:row>36</xdr:row>
      <xdr:rowOff>91065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153203"/>
          <a:ext cx="8890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139459</xdr:rowOff>
    </xdr:from>
    <xdr:to>
      <xdr:col>76</xdr:col>
      <xdr:colOff>165100</xdr:colOff>
      <xdr:row>39</xdr:row>
      <xdr:rowOff>69609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60736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9703</xdr:rowOff>
    </xdr:from>
    <xdr:to>
      <xdr:col>71</xdr:col>
      <xdr:colOff>177800</xdr:colOff>
      <xdr:row>34</xdr:row>
      <xdr:rowOff>19342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153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107988</xdr:rowOff>
    </xdr:from>
    <xdr:to>
      <xdr:col>72</xdr:col>
      <xdr:colOff>38100</xdr:colOff>
      <xdr:row>39</xdr:row>
      <xdr:rowOff>38138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29265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115970</xdr:rowOff>
    </xdr:from>
    <xdr:to>
      <xdr:col>67</xdr:col>
      <xdr:colOff>101600</xdr:colOff>
      <xdr:row>39</xdr:row>
      <xdr:rowOff>46120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37247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129572</xdr:rowOff>
    </xdr:from>
    <xdr:to>
      <xdr:col>85</xdr:col>
      <xdr:colOff>177800</xdr:colOff>
      <xdr:row>39</xdr:row>
      <xdr:rowOff>59722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88949</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56686</xdr:rowOff>
    </xdr:from>
    <xdr:to>
      <xdr:col>81</xdr:col>
      <xdr:colOff>101600</xdr:colOff>
      <xdr:row>38</xdr:row>
      <xdr:rowOff>158286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3363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40265</xdr:rowOff>
    </xdr:from>
    <xdr:to>
      <xdr:col>76</xdr:col>
      <xdr:colOff>165100</xdr:colOff>
      <xdr:row>36</xdr:row>
      <xdr:rowOff>141865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158392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9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130353</xdr:rowOff>
    </xdr:from>
    <xdr:to>
      <xdr:col>72</xdr:col>
      <xdr:colOff>38100</xdr:colOff>
      <xdr:row>30</xdr:row>
      <xdr:rowOff>60503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77030</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139992</xdr:rowOff>
    </xdr:from>
    <xdr:to>
      <xdr:col>67</xdr:col>
      <xdr:colOff>101600</xdr:colOff>
      <xdr:row>34</xdr:row>
      <xdr:rowOff>70142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86669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8941</xdr:rowOff>
    </xdr:from>
    <xdr:to>
      <xdr:col>85</xdr:col>
      <xdr:colOff>127000</xdr:colOff>
      <xdr:row>77</xdr:row>
      <xdr:rowOff>30172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210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145501</xdr:rowOff>
    </xdr:from>
    <xdr:to>
      <xdr:col>81</xdr:col>
      <xdr:colOff>50800</xdr:colOff>
      <xdr:row>77</xdr:row>
      <xdr:rowOff>8941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175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126527</xdr:rowOff>
    </xdr:from>
    <xdr:to>
      <xdr:col>76</xdr:col>
      <xdr:colOff>114300</xdr:colOff>
      <xdr:row>76</xdr:row>
      <xdr:rowOff>145501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1567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102952</xdr:rowOff>
    </xdr:from>
    <xdr:to>
      <xdr:col>71</xdr:col>
      <xdr:colOff>177800</xdr:colOff>
      <xdr:row>76</xdr:row>
      <xdr:rowOff>126527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133152"/>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150822</xdr:rowOff>
    </xdr:from>
    <xdr:to>
      <xdr:col>85</xdr:col>
      <xdr:colOff>177800</xdr:colOff>
      <xdr:row>77</xdr:row>
      <xdr:rowOff>80972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129249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129591</xdr:rowOff>
    </xdr:from>
    <xdr:to>
      <xdr:col>81</xdr:col>
      <xdr:colOff>101600</xdr:colOff>
      <xdr:row>77</xdr:row>
      <xdr:rowOff>59741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50868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94701</xdr:rowOff>
    </xdr:from>
    <xdr:to>
      <xdr:col>76</xdr:col>
      <xdr:colOff>165100</xdr:colOff>
      <xdr:row>77</xdr:row>
      <xdr:rowOff>24851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1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15978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2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75727</xdr:rowOff>
    </xdr:from>
    <xdr:to>
      <xdr:col>72</xdr:col>
      <xdr:colOff>38100</xdr:colOff>
      <xdr:row>77</xdr:row>
      <xdr:rowOff>5877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1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168454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52152</xdr:rowOff>
    </xdr:from>
    <xdr:to>
      <xdr:col>67</xdr:col>
      <xdr:colOff>101600</xdr:colOff>
      <xdr:row>76</xdr:row>
      <xdr:rowOff>153752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144879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100740</xdr:rowOff>
    </xdr:from>
    <xdr:to>
      <xdr:col>85</xdr:col>
      <xdr:colOff>127000</xdr:colOff>
      <xdr:row>94</xdr:row>
      <xdr:rowOff>122065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045590"/>
          <a:ext cx="838200" cy="19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83595</xdr:rowOff>
    </xdr:from>
    <xdr:to>
      <xdr:col>81</xdr:col>
      <xdr:colOff>50800</xdr:colOff>
      <xdr:row>94</xdr:row>
      <xdr:rowOff>122065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5856995"/>
          <a:ext cx="889000" cy="3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83595</xdr:rowOff>
    </xdr:from>
    <xdr:to>
      <xdr:col>76</xdr:col>
      <xdr:colOff>114300</xdr:colOff>
      <xdr:row>94</xdr:row>
      <xdr:rowOff>121576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5856995"/>
          <a:ext cx="889000" cy="3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121576</xdr:rowOff>
    </xdr:from>
    <xdr:to>
      <xdr:col>71</xdr:col>
      <xdr:colOff>177800</xdr:colOff>
      <xdr:row>95</xdr:row>
      <xdr:rowOff>79350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237876"/>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49940</xdr:rowOff>
    </xdr:from>
    <xdr:to>
      <xdr:col>85</xdr:col>
      <xdr:colOff>177800</xdr:colOff>
      <xdr:row>93</xdr:row>
      <xdr:rowOff>151540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59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72817</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84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71265</xdr:rowOff>
    </xdr:from>
    <xdr:to>
      <xdr:col>81</xdr:col>
      <xdr:colOff>101600</xdr:colOff>
      <xdr:row>95</xdr:row>
      <xdr:rowOff>1415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17942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9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32795</xdr:rowOff>
    </xdr:from>
    <xdr:to>
      <xdr:col>76</xdr:col>
      <xdr:colOff>165100</xdr:colOff>
      <xdr:row>92</xdr:row>
      <xdr:rowOff>134395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58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150922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558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70776</xdr:rowOff>
    </xdr:from>
    <xdr:to>
      <xdr:col>72</xdr:col>
      <xdr:colOff>38100</xdr:colOff>
      <xdr:row>95</xdr:row>
      <xdr:rowOff>926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1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17453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59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28550</xdr:rowOff>
    </xdr:from>
    <xdr:to>
      <xdr:col>67</xdr:col>
      <xdr:colOff>101600</xdr:colOff>
      <xdr:row>95</xdr:row>
      <xdr:rowOff>130150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146677</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0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154940</xdr:rowOff>
    </xdr:from>
    <xdr:to>
      <xdr:col>116</xdr:col>
      <xdr:colOff>63500</xdr:colOff>
      <xdr:row>32</xdr:row>
      <xdr:rowOff>137414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5469890"/>
          <a:ext cx="8382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154940</xdr:rowOff>
    </xdr:from>
    <xdr:to>
      <xdr:col>111</xdr:col>
      <xdr:colOff>177800</xdr:colOff>
      <xdr:row>32</xdr:row>
      <xdr:rowOff>53022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5469890"/>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53022</xdr:rowOff>
    </xdr:from>
    <xdr:to>
      <xdr:col>107</xdr:col>
      <xdr:colOff>50800</xdr:colOff>
      <xdr:row>32</xdr:row>
      <xdr:rowOff>134366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553942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161989</xdr:rowOff>
    </xdr:from>
    <xdr:to>
      <xdr:col>102</xdr:col>
      <xdr:colOff>114300</xdr:colOff>
      <xdr:row>32</xdr:row>
      <xdr:rowOff>134366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5476939"/>
          <a:ext cx="8890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86614</xdr:rowOff>
    </xdr:from>
    <xdr:to>
      <xdr:col>116</xdr:col>
      <xdr:colOff>114300</xdr:colOff>
      <xdr:row>33</xdr:row>
      <xdr:rowOff>16764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109491</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104140</xdr:rowOff>
    </xdr:from>
    <xdr:to>
      <xdr:col>112</xdr:col>
      <xdr:colOff>38100</xdr:colOff>
      <xdr:row>32</xdr:row>
      <xdr:rowOff>34290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50817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1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2222</xdr:rowOff>
    </xdr:from>
    <xdr:to>
      <xdr:col>107</xdr:col>
      <xdr:colOff>101600</xdr:colOff>
      <xdr:row>32</xdr:row>
      <xdr:rowOff>103822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54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120349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2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83566</xdr:rowOff>
    </xdr:from>
    <xdr:to>
      <xdr:col>102</xdr:col>
      <xdr:colOff>165100</xdr:colOff>
      <xdr:row>33</xdr:row>
      <xdr:rowOff>13716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30243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111189</xdr:rowOff>
    </xdr:from>
    <xdr:to>
      <xdr:col>98</xdr:col>
      <xdr:colOff>38100</xdr:colOff>
      <xdr:row>32</xdr:row>
      <xdr:rowOff>41339</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54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57866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52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137490</xdr:rowOff>
    </xdr:from>
    <xdr:to>
      <xdr:col>116</xdr:col>
      <xdr:colOff>63500</xdr:colOff>
      <xdr:row>57</xdr:row>
      <xdr:rowOff>149034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910140"/>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137490</xdr:rowOff>
    </xdr:from>
    <xdr:to>
      <xdr:col>111</xdr:col>
      <xdr:colOff>177800</xdr:colOff>
      <xdr:row>57</xdr:row>
      <xdr:rowOff>170104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91014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170104</xdr:rowOff>
    </xdr:from>
    <xdr:to>
      <xdr:col>107</xdr:col>
      <xdr:colOff>50800</xdr:colOff>
      <xdr:row>58</xdr:row>
      <xdr:rowOff>20162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942754"/>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7074</xdr:rowOff>
    </xdr:from>
    <xdr:to>
      <xdr:col>102</xdr:col>
      <xdr:colOff>114300</xdr:colOff>
      <xdr:row>58</xdr:row>
      <xdr:rowOff>20162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5117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98234</xdr:rowOff>
    </xdr:from>
    <xdr:to>
      <xdr:col>116</xdr:col>
      <xdr:colOff>114300</xdr:colOff>
      <xdr:row>58</xdr:row>
      <xdr:rowOff>28384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121111</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7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86690</xdr:rowOff>
    </xdr:from>
    <xdr:to>
      <xdr:col>112</xdr:col>
      <xdr:colOff>38100</xdr:colOff>
      <xdr:row>58</xdr:row>
      <xdr:rowOff>16840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33367</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6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119304</xdr:rowOff>
    </xdr:from>
    <xdr:to>
      <xdr:col>107</xdr:col>
      <xdr:colOff>101600</xdr:colOff>
      <xdr:row>58</xdr:row>
      <xdr:rowOff>49454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65981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140812</xdr:rowOff>
    </xdr:from>
    <xdr:to>
      <xdr:col>102</xdr:col>
      <xdr:colOff>165100</xdr:colOff>
      <xdr:row>58</xdr:row>
      <xdr:rowOff>70962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87489</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127724</xdr:rowOff>
    </xdr:from>
    <xdr:to>
      <xdr:col>98</xdr:col>
      <xdr:colOff>38100</xdr:colOff>
      <xdr:row>58</xdr:row>
      <xdr:rowOff>57874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74401</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25286</xdr:rowOff>
    </xdr:from>
    <xdr:to>
      <xdr:col>116</xdr:col>
      <xdr:colOff>63500</xdr:colOff>
      <xdr:row>75</xdr:row>
      <xdr:rowOff>114135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84036"/>
          <a:ext cx="8382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114135</xdr:rowOff>
    </xdr:from>
    <xdr:to>
      <xdr:col>111</xdr:col>
      <xdr:colOff>177800</xdr:colOff>
      <xdr:row>75</xdr:row>
      <xdr:rowOff>158178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72885"/>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158178</xdr:rowOff>
    </xdr:from>
    <xdr:to>
      <xdr:col>107</xdr:col>
      <xdr:colOff>50800</xdr:colOff>
      <xdr:row>76</xdr:row>
      <xdr:rowOff>825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16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138976</xdr:rowOff>
    </xdr:from>
    <xdr:to>
      <xdr:col>102</xdr:col>
      <xdr:colOff>114300</xdr:colOff>
      <xdr:row>76</xdr:row>
      <xdr:rowOff>825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9772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145936</xdr:rowOff>
    </xdr:from>
    <xdr:to>
      <xdr:col>116</xdr:col>
      <xdr:colOff>114300</xdr:colOff>
      <xdr:row>75</xdr:row>
      <xdr:rowOff>76086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124363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63335</xdr:rowOff>
    </xdr:from>
    <xdr:to>
      <xdr:col>112</xdr:col>
      <xdr:colOff>38100</xdr:colOff>
      <xdr:row>75</xdr:row>
      <xdr:rowOff>164936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156063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107379</xdr:rowOff>
    </xdr:from>
    <xdr:to>
      <xdr:col>107</xdr:col>
      <xdr:colOff>101600</xdr:colOff>
      <xdr:row>76</xdr:row>
      <xdr:rowOff>37529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28655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121476</xdr:rowOff>
    </xdr:from>
    <xdr:to>
      <xdr:col>102</xdr:col>
      <xdr:colOff>165100</xdr:colOff>
      <xdr:row>76</xdr:row>
      <xdr:rowOff>51625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42752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88176</xdr:rowOff>
    </xdr:from>
    <xdr:to>
      <xdr:col>98</xdr:col>
      <xdr:colOff>38100</xdr:colOff>
      <xdr:row>76</xdr:row>
      <xdr:rowOff>18326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9453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は、事業完了等に伴う投資的経費や災害復旧事業費の減により、歳出額は前年度より減少している。特に投資的経費における普通建設事業費については、埋立処分場拡張工事やクリーンセンター長寿命化工事の終了等により、前年度より大幅に減少し、住民一人当たりのコストもほぼ類似団体平均水準となっている。一方、維持補修費は、類似団体及び全国平均を大きく上回っており、今後公共施設等総合管理計画に基づき各施設の最適化・長寿命化を図ることで経費の削減、平準化を図っていくことが必要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の数値についても類似団体と比較して突出しているが、本市ではゲリラ豪雨による甚大な浸水被害が発生したことから、雨水貯留管の整備等を下水道事業会計で実施しており、同会計に対する出資金が多額に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56,439</a:t>
          </a:r>
          <a:r>
            <a:rPr kumimoji="1" lang="ja-JP" altLang="en-US" sz="13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300">
              <a:latin typeface="ＭＳ Ｐゴシック" panose="020B0600070205080204" pitchFamily="50" charset="-128"/>
              <a:ea typeface="ＭＳ Ｐゴシック" panose="020B0600070205080204" pitchFamily="50" charset="-128"/>
            </a:rPr>
            <a:t>25,833</a:t>
          </a:r>
          <a:r>
            <a:rPr kumimoji="1" lang="ja-JP" altLang="en-US" sz="13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を基本とし、地方債の適正活用に努めてきたことによるものである。今後については、高齢化等に伴う扶助費等社会保障費及び物価上昇による物件費等の増加が見込ま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の活用、民間活力の導入、補助金等の全庁的な見直し、事務のカイゼン及び定員・給与の適正化等により健全な財政運営を継続していく。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55118</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4418"/>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157226</xdr:rowOff>
    </xdr:from>
    <xdr:to>
      <xdr:col>19</xdr:col>
      <xdr:colOff>177800</xdr:colOff>
      <xdr:row>34</xdr:row>
      <xdr:rowOff>167894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65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167894</xdr:rowOff>
    </xdr:from>
    <xdr:to>
      <xdr:col>15</xdr:col>
      <xdr:colOff>50800</xdr:colOff>
      <xdr:row>35</xdr:row>
      <xdr:rowOff>8636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71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871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xdr:rowOff>
    </xdr:from>
    <xdr:to>
      <xdr:col>24</xdr:col>
      <xdr:colOff>114300</xdr:colOff>
      <xdr:row>34</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53103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117094</xdr:rowOff>
    </xdr:from>
    <xdr:to>
      <xdr:col>15</xdr:col>
      <xdr:colOff>101600</xdr:colOff>
      <xdr:row>35</xdr:row>
      <xdr:rowOff>47244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63771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129286</xdr:rowOff>
    </xdr:from>
    <xdr:to>
      <xdr:col>10</xdr:col>
      <xdr:colOff>165100</xdr:colOff>
      <xdr:row>35</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75963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145276</xdr:rowOff>
    </xdr:from>
    <xdr:to>
      <xdr:col>24</xdr:col>
      <xdr:colOff>63500</xdr:colOff>
      <xdr:row>57</xdr:row>
      <xdr:rowOff>50521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6476"/>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78486</xdr:rowOff>
    </xdr:from>
    <xdr:to>
      <xdr:col>19</xdr:col>
      <xdr:colOff>177800</xdr:colOff>
      <xdr:row>57</xdr:row>
      <xdr:rowOff>50521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79686"/>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137376</xdr:rowOff>
    </xdr:from>
    <xdr:to>
      <xdr:col>15</xdr:col>
      <xdr:colOff>50800</xdr:colOff>
      <xdr:row>56</xdr:row>
      <xdr:rowOff>78486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38426"/>
          <a:ext cx="889000" cy="1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137376</xdr:rowOff>
    </xdr:from>
    <xdr:to>
      <xdr:col>10</xdr:col>
      <xdr:colOff>114300</xdr:colOff>
      <xdr:row>57</xdr:row>
      <xdr:rowOff>114097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38426"/>
          <a:ext cx="889000" cy="13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94476</xdr:rowOff>
    </xdr:from>
    <xdr:to>
      <xdr:col>24</xdr:col>
      <xdr:colOff>114300</xdr:colOff>
      <xdr:row>57</xdr:row>
      <xdr:rowOff>24626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117353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171171</xdr:rowOff>
    </xdr:from>
    <xdr:to>
      <xdr:col>20</xdr:col>
      <xdr:colOff>38100</xdr:colOff>
      <xdr:row>57</xdr:row>
      <xdr:rowOff>101321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117848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27686</xdr:rowOff>
    </xdr:from>
    <xdr:to>
      <xdr:col>15</xdr:col>
      <xdr:colOff>101600</xdr:colOff>
      <xdr:row>56</xdr:row>
      <xdr:rowOff>129286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145813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86576</xdr:rowOff>
    </xdr:from>
    <xdr:to>
      <xdr:col>10</xdr:col>
      <xdr:colOff>165100</xdr:colOff>
      <xdr:row>50</xdr:row>
      <xdr:rowOff>16726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4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33253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63297</xdr:rowOff>
    </xdr:from>
    <xdr:to>
      <xdr:col>6</xdr:col>
      <xdr:colOff>38100</xdr:colOff>
      <xdr:row>57</xdr:row>
      <xdr:rowOff>164897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93659</xdr:rowOff>
    </xdr:from>
    <xdr:to>
      <xdr:col>24</xdr:col>
      <xdr:colOff>63500</xdr:colOff>
      <xdr:row>76</xdr:row>
      <xdr:rowOff>125177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3859"/>
          <a:ext cx="838200" cy="3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98766</xdr:rowOff>
    </xdr:from>
    <xdr:to>
      <xdr:col>19</xdr:col>
      <xdr:colOff>177800</xdr:colOff>
      <xdr:row>76</xdr:row>
      <xdr:rowOff>125177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8966"/>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98766</xdr:rowOff>
    </xdr:from>
    <xdr:to>
      <xdr:col>15</xdr:col>
      <xdr:colOff>50800</xdr:colOff>
      <xdr:row>77</xdr:row>
      <xdr:rowOff>104687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8966"/>
          <a:ext cx="889000" cy="17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104687</xdr:rowOff>
    </xdr:from>
    <xdr:to>
      <xdr:col>10</xdr:col>
      <xdr:colOff>114300</xdr:colOff>
      <xdr:row>77</xdr:row>
      <xdr:rowOff>147290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337"/>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42859</xdr:rowOff>
    </xdr:from>
    <xdr:to>
      <xdr:col>24</xdr:col>
      <xdr:colOff>114300</xdr:colOff>
      <xdr:row>76</xdr:row>
      <xdr:rowOff>144459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129236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74377</xdr:rowOff>
    </xdr:from>
    <xdr:to>
      <xdr:col>20</xdr:col>
      <xdr:colOff>38100</xdr:colOff>
      <xdr:row>77</xdr:row>
      <xdr:rowOff>4527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167104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9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47966</xdr:rowOff>
    </xdr:from>
    <xdr:to>
      <xdr:col>15</xdr:col>
      <xdr:colOff>101600</xdr:colOff>
      <xdr:row>76</xdr:row>
      <xdr:rowOff>149566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140693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53887</xdr:rowOff>
    </xdr:from>
    <xdr:to>
      <xdr:col>10</xdr:col>
      <xdr:colOff>165100</xdr:colOff>
      <xdr:row>77</xdr:row>
      <xdr:rowOff>155487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146614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96490</xdr:rowOff>
    </xdr:from>
    <xdr:to>
      <xdr:col>6</xdr:col>
      <xdr:colOff>38100</xdr:colOff>
      <xdr:row>78</xdr:row>
      <xdr:rowOff>26640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11074</xdr:rowOff>
    </xdr:from>
    <xdr:to>
      <xdr:col>24</xdr:col>
      <xdr:colOff>63500</xdr:colOff>
      <xdr:row>97</xdr:row>
      <xdr:rowOff>113354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27374"/>
          <a:ext cx="838200" cy="6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11074</xdr:rowOff>
    </xdr:from>
    <xdr:to>
      <xdr:col>19</xdr:col>
      <xdr:colOff>177800</xdr:colOff>
      <xdr:row>95</xdr:row>
      <xdr:rowOff>152064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27374"/>
          <a:ext cx="889000" cy="3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152064</xdr:rowOff>
    </xdr:from>
    <xdr:to>
      <xdr:col>15</xdr:col>
      <xdr:colOff>50800</xdr:colOff>
      <xdr:row>97</xdr:row>
      <xdr:rowOff>69729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9814"/>
          <a:ext cx="889000" cy="2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69729</xdr:rowOff>
    </xdr:from>
    <xdr:to>
      <xdr:col>10</xdr:col>
      <xdr:colOff>114300</xdr:colOff>
      <xdr:row>98</xdr:row>
      <xdr:rowOff>24676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379"/>
          <a:ext cx="889000" cy="1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62554</xdr:rowOff>
    </xdr:from>
    <xdr:to>
      <xdr:col>24</xdr:col>
      <xdr:colOff>114300</xdr:colOff>
      <xdr:row>97</xdr:row>
      <xdr:rowOff>164154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131724</xdr:rowOff>
    </xdr:from>
    <xdr:to>
      <xdr:col>20</xdr:col>
      <xdr:colOff>38100</xdr:colOff>
      <xdr:row>94</xdr:row>
      <xdr:rowOff>61874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78401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101264</xdr:rowOff>
    </xdr:from>
    <xdr:to>
      <xdr:col>15</xdr:col>
      <xdr:colOff>101600</xdr:colOff>
      <xdr:row>96</xdr:row>
      <xdr:rowOff>31414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47941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18929</xdr:rowOff>
    </xdr:from>
    <xdr:to>
      <xdr:col>10</xdr:col>
      <xdr:colOff>165100</xdr:colOff>
      <xdr:row>97</xdr:row>
      <xdr:rowOff>120529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137056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145326</xdr:rowOff>
    </xdr:from>
    <xdr:to>
      <xdr:col>6</xdr:col>
      <xdr:colOff>38100</xdr:colOff>
      <xdr:row>98</xdr:row>
      <xdr:rowOff>75476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17780</xdr:rowOff>
    </xdr:from>
    <xdr:to>
      <xdr:col>55</xdr:col>
      <xdr:colOff>0</xdr:colOff>
      <xdr:row>38</xdr:row>
      <xdr:rowOff>60071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32880"/>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xdr:rowOff>
    </xdr:from>
    <xdr:to>
      <xdr:col>50</xdr:col>
      <xdr:colOff>114300</xdr:colOff>
      <xdr:row>38</xdr:row>
      <xdr:rowOff>17780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30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167132</xdr:rowOff>
    </xdr:from>
    <xdr:to>
      <xdr:col>45</xdr:col>
      <xdr:colOff>177800</xdr:colOff>
      <xdr:row>38</xdr:row>
      <xdr:rowOff>15875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1078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167132</xdr:rowOff>
    </xdr:from>
    <xdr:to>
      <xdr:col>41</xdr:col>
      <xdr:colOff>50800</xdr:colOff>
      <xdr:row>38</xdr:row>
      <xdr:rowOff>59309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10782"/>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9271</xdr:rowOff>
    </xdr:from>
    <xdr:to>
      <xdr:col>55</xdr:col>
      <xdr:colOff>50800</xdr:colOff>
      <xdr:row>38</xdr:row>
      <xdr:rowOff>110871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159148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138430</xdr:rowOff>
    </xdr:from>
    <xdr:to>
      <xdr:col>50</xdr:col>
      <xdr:colOff>165100</xdr:colOff>
      <xdr:row>38</xdr:row>
      <xdr:rowOff>68580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59707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136525</xdr:rowOff>
    </xdr:from>
    <xdr:to>
      <xdr:col>46</xdr:col>
      <xdr:colOff>38100</xdr:colOff>
      <xdr:row>38</xdr:row>
      <xdr:rowOff>66675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xdr:rowOff>
    </xdr:from>
    <xdr:to>
      <xdr:col>36</xdr:col>
      <xdr:colOff>165100</xdr:colOff>
      <xdr:row>38</xdr:row>
      <xdr:rowOff>110109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101236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53899</xdr:rowOff>
    </xdr:from>
    <xdr:to>
      <xdr:col>55</xdr:col>
      <xdr:colOff>0</xdr:colOff>
      <xdr:row>54</xdr:row>
      <xdr:rowOff>46812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40749"/>
          <a:ext cx="8382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46812</xdr:rowOff>
    </xdr:from>
    <xdr:to>
      <xdr:col>50</xdr:col>
      <xdr:colOff>114300</xdr:colOff>
      <xdr:row>54</xdr:row>
      <xdr:rowOff>142672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05112"/>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143281</xdr:rowOff>
    </xdr:from>
    <xdr:to>
      <xdr:col>45</xdr:col>
      <xdr:colOff>177800</xdr:colOff>
      <xdr:row>54</xdr:row>
      <xdr:rowOff>142672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58681"/>
          <a:ext cx="889000" cy="3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9169</xdr:rowOff>
    </xdr:from>
    <xdr:to>
      <xdr:col>41</xdr:col>
      <xdr:colOff>50800</xdr:colOff>
      <xdr:row>52</xdr:row>
      <xdr:rowOff>143281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753119"/>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3099</xdr:rowOff>
    </xdr:from>
    <xdr:to>
      <xdr:col>55</xdr:col>
      <xdr:colOff>50800</xdr:colOff>
      <xdr:row>53</xdr:row>
      <xdr:rowOff>104699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0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25976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167462</xdr:rowOff>
    </xdr:from>
    <xdr:to>
      <xdr:col>50</xdr:col>
      <xdr:colOff>165100</xdr:colOff>
      <xdr:row>54</xdr:row>
      <xdr:rowOff>97612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114139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91872</xdr:rowOff>
    </xdr:from>
    <xdr:to>
      <xdr:col>46</xdr:col>
      <xdr:colOff>38100</xdr:colOff>
      <xdr:row>55</xdr:row>
      <xdr:rowOff>22022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38549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1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92481</xdr:rowOff>
    </xdr:from>
    <xdr:to>
      <xdr:col>41</xdr:col>
      <xdr:colOff>101600</xdr:colOff>
      <xdr:row>53</xdr:row>
      <xdr:rowOff>22631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0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39158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129819</xdr:rowOff>
    </xdr:from>
    <xdr:to>
      <xdr:col>36</xdr:col>
      <xdr:colOff>165100</xdr:colOff>
      <xdr:row>51</xdr:row>
      <xdr:rowOff>59969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7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76496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4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90894</xdr:rowOff>
    </xdr:from>
    <xdr:to>
      <xdr:col>55</xdr:col>
      <xdr:colOff>0</xdr:colOff>
      <xdr:row>77</xdr:row>
      <xdr:rowOff>93131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92544"/>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80345</xdr:rowOff>
    </xdr:from>
    <xdr:to>
      <xdr:col>50</xdr:col>
      <xdr:colOff>114300</xdr:colOff>
      <xdr:row>77</xdr:row>
      <xdr:rowOff>90894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81995"/>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80345</xdr:rowOff>
    </xdr:from>
    <xdr:to>
      <xdr:col>45</xdr:col>
      <xdr:colOff>177800</xdr:colOff>
      <xdr:row>77</xdr:row>
      <xdr:rowOff>130017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81995"/>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130017</xdr:rowOff>
    </xdr:from>
    <xdr:to>
      <xdr:col>41</xdr:col>
      <xdr:colOff>50800</xdr:colOff>
      <xdr:row>77</xdr:row>
      <xdr:rowOff>154787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166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42331</xdr:rowOff>
    </xdr:from>
    <xdr:to>
      <xdr:col>55</xdr:col>
      <xdr:colOff>50800</xdr:colOff>
      <xdr:row>77</xdr:row>
      <xdr:rowOff>143931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65208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40094</xdr:rowOff>
    </xdr:from>
    <xdr:to>
      <xdr:col>50</xdr:col>
      <xdr:colOff>165100</xdr:colOff>
      <xdr:row>77</xdr:row>
      <xdr:rowOff>141694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158221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29545</xdr:rowOff>
    </xdr:from>
    <xdr:to>
      <xdr:col>46</xdr:col>
      <xdr:colOff>38100</xdr:colOff>
      <xdr:row>77</xdr:row>
      <xdr:rowOff>131145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147672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79217</xdr:rowOff>
    </xdr:from>
    <xdr:to>
      <xdr:col>41</xdr:col>
      <xdr:colOff>101600</xdr:colOff>
      <xdr:row>78</xdr:row>
      <xdr:rowOff>9367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103987</xdr:rowOff>
    </xdr:from>
    <xdr:to>
      <xdr:col>36</xdr:col>
      <xdr:colOff>165100</xdr:colOff>
      <xdr:row>78</xdr:row>
      <xdr:rowOff>34137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50664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106621</xdr:rowOff>
    </xdr:from>
    <xdr:to>
      <xdr:col>55</xdr:col>
      <xdr:colOff>0</xdr:colOff>
      <xdr:row>93</xdr:row>
      <xdr:rowOff>149233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51471"/>
          <a:ext cx="838200" cy="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149233</xdr:rowOff>
    </xdr:from>
    <xdr:to>
      <xdr:col>50</xdr:col>
      <xdr:colOff>114300</xdr:colOff>
      <xdr:row>93</xdr:row>
      <xdr:rowOff>167384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4083"/>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167384</xdr:rowOff>
    </xdr:from>
    <xdr:to>
      <xdr:col>45</xdr:col>
      <xdr:colOff>177800</xdr:colOff>
      <xdr:row>95</xdr:row>
      <xdr:rowOff>42957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12234"/>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42957</xdr:rowOff>
    </xdr:from>
    <xdr:to>
      <xdr:col>41</xdr:col>
      <xdr:colOff>50800</xdr:colOff>
      <xdr:row>95</xdr:row>
      <xdr:rowOff>64057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30707"/>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55821</xdr:rowOff>
    </xdr:from>
    <xdr:to>
      <xdr:col>55</xdr:col>
      <xdr:colOff>50800</xdr:colOff>
      <xdr:row>93</xdr:row>
      <xdr:rowOff>157421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78698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98433</xdr:rowOff>
    </xdr:from>
    <xdr:to>
      <xdr:col>50</xdr:col>
      <xdr:colOff>165100</xdr:colOff>
      <xdr:row>94</xdr:row>
      <xdr:rowOff>28583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116584</xdr:rowOff>
    </xdr:from>
    <xdr:to>
      <xdr:col>46</xdr:col>
      <xdr:colOff>38100</xdr:colOff>
      <xdr:row>94</xdr:row>
      <xdr:rowOff>46734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63261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163607</xdr:rowOff>
    </xdr:from>
    <xdr:to>
      <xdr:col>41</xdr:col>
      <xdr:colOff>101600</xdr:colOff>
      <xdr:row>95</xdr:row>
      <xdr:rowOff>93757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13257</xdr:rowOff>
    </xdr:from>
    <xdr:to>
      <xdr:col>36</xdr:col>
      <xdr:colOff>165100</xdr:colOff>
      <xdr:row>95</xdr:row>
      <xdr:rowOff>114857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131384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130447</xdr:rowOff>
    </xdr:from>
    <xdr:to>
      <xdr:col>85</xdr:col>
      <xdr:colOff>127000</xdr:colOff>
      <xdr:row>37</xdr:row>
      <xdr:rowOff>154722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74097"/>
          <a:ext cx="838200" cy="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130447</xdr:rowOff>
    </xdr:from>
    <xdr:to>
      <xdr:col>81</xdr:col>
      <xdr:colOff>50800</xdr:colOff>
      <xdr:row>37</xdr:row>
      <xdr:rowOff>154831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409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111071</xdr:rowOff>
    </xdr:from>
    <xdr:to>
      <xdr:col>76</xdr:col>
      <xdr:colOff>114300</xdr:colOff>
      <xdr:row>37</xdr:row>
      <xdr:rowOff>154831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54721"/>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57295</xdr:rowOff>
    </xdr:from>
    <xdr:to>
      <xdr:col>71</xdr:col>
      <xdr:colOff>177800</xdr:colOff>
      <xdr:row>37</xdr:row>
      <xdr:rowOff>111071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00945"/>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103922</xdr:rowOff>
    </xdr:from>
    <xdr:to>
      <xdr:col>85</xdr:col>
      <xdr:colOff>177800</xdr:colOff>
      <xdr:row>38</xdr:row>
      <xdr:rowOff>34072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82349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79647</xdr:rowOff>
    </xdr:from>
    <xdr:to>
      <xdr:col>81</xdr:col>
      <xdr:colOff>101600</xdr:colOff>
      <xdr:row>38</xdr:row>
      <xdr:rowOff>9797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104031</xdr:rowOff>
    </xdr:from>
    <xdr:to>
      <xdr:col>76</xdr:col>
      <xdr:colOff>165100</xdr:colOff>
      <xdr:row>38</xdr:row>
      <xdr:rowOff>34181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25308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60271</xdr:rowOff>
    </xdr:from>
    <xdr:to>
      <xdr:col>72</xdr:col>
      <xdr:colOff>38100</xdr:colOff>
      <xdr:row>37</xdr:row>
      <xdr:rowOff>161871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152998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6495</xdr:rowOff>
    </xdr:from>
    <xdr:to>
      <xdr:col>67</xdr:col>
      <xdr:colOff>101600</xdr:colOff>
      <xdr:row>37</xdr:row>
      <xdr:rowOff>108095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152684</xdr:rowOff>
    </xdr:from>
    <xdr:to>
      <xdr:col>85</xdr:col>
      <xdr:colOff>127000</xdr:colOff>
      <xdr:row>54</xdr:row>
      <xdr:rowOff>92311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9534"/>
          <a:ext cx="838200" cy="1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65199</xdr:rowOff>
    </xdr:from>
    <xdr:to>
      <xdr:col>81</xdr:col>
      <xdr:colOff>50800</xdr:colOff>
      <xdr:row>54</xdr:row>
      <xdr:rowOff>92311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349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65199</xdr:rowOff>
    </xdr:from>
    <xdr:to>
      <xdr:col>76</xdr:col>
      <xdr:colOff>114300</xdr:colOff>
      <xdr:row>55</xdr:row>
      <xdr:rowOff>160091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3499"/>
          <a:ext cx="889000" cy="26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160091</xdr:rowOff>
    </xdr:from>
    <xdr:to>
      <xdr:col>71</xdr:col>
      <xdr:colOff>177800</xdr:colOff>
      <xdr:row>56</xdr:row>
      <xdr:rowOff>121572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89841"/>
          <a:ext cx="8890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101884</xdr:rowOff>
    </xdr:from>
    <xdr:to>
      <xdr:col>85</xdr:col>
      <xdr:colOff>177800</xdr:colOff>
      <xdr:row>54</xdr:row>
      <xdr:rowOff>32034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124761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41511</xdr:rowOff>
    </xdr:from>
    <xdr:to>
      <xdr:col>81</xdr:col>
      <xdr:colOff>101600</xdr:colOff>
      <xdr:row>54</xdr:row>
      <xdr:rowOff>143111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159638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14399</xdr:rowOff>
    </xdr:from>
    <xdr:to>
      <xdr:col>76</xdr:col>
      <xdr:colOff>165100</xdr:colOff>
      <xdr:row>54</xdr:row>
      <xdr:rowOff>115999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132526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4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109291</xdr:rowOff>
    </xdr:from>
    <xdr:to>
      <xdr:col>72</xdr:col>
      <xdr:colOff>38100</xdr:colOff>
      <xdr:row>56</xdr:row>
      <xdr:rowOff>39441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30568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70772</xdr:rowOff>
    </xdr:from>
    <xdr:to>
      <xdr:col>67</xdr:col>
      <xdr:colOff>101600</xdr:colOff>
      <xdr:row>57</xdr:row>
      <xdr:rowOff>922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163499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65672</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3267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78008</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22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12349</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30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65672</xdr:rowOff>
    </xdr:from>
    <xdr:to>
      <xdr:col>86</xdr:col>
      <xdr:colOff>25400</xdr:colOff>
      <xdr:row>77</xdr:row>
      <xdr:rowOff>65672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26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107486</xdr:rowOff>
    </xdr:from>
    <xdr:to>
      <xdr:col>85</xdr:col>
      <xdr:colOff>127000</xdr:colOff>
      <xdr:row>79</xdr:row>
      <xdr:rowOff>8922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0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122457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9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144030</xdr:rowOff>
    </xdr:from>
    <xdr:to>
      <xdr:col>85</xdr:col>
      <xdr:colOff>177800</xdr:colOff>
      <xdr:row>79</xdr:row>
      <xdr:rowOff>74180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1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91066</xdr:rowOff>
    </xdr:from>
    <xdr:to>
      <xdr:col>81</xdr:col>
      <xdr:colOff>50800</xdr:colOff>
      <xdr:row>78</xdr:row>
      <xdr:rowOff>107486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121266"/>
          <a:ext cx="889000" cy="35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150394</xdr:rowOff>
    </xdr:from>
    <xdr:to>
      <xdr:col>81</xdr:col>
      <xdr:colOff>101600</xdr:colOff>
      <xdr:row>79</xdr:row>
      <xdr:rowOff>80544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2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71671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9703</xdr:rowOff>
    </xdr:from>
    <xdr:to>
      <xdr:col>76</xdr:col>
      <xdr:colOff>114300</xdr:colOff>
      <xdr:row>76</xdr:row>
      <xdr:rowOff>91066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011203"/>
          <a:ext cx="8890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139458</xdr:rowOff>
    </xdr:from>
    <xdr:to>
      <xdr:col>76</xdr:col>
      <xdr:colOff>165100</xdr:colOff>
      <xdr:row>79</xdr:row>
      <xdr:rowOff>69608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60735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9703</xdr:rowOff>
    </xdr:from>
    <xdr:to>
      <xdr:col>71</xdr:col>
      <xdr:colOff>177800</xdr:colOff>
      <xdr:row>74</xdr:row>
      <xdr:rowOff>19342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011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107989</xdr:rowOff>
    </xdr:from>
    <xdr:to>
      <xdr:col>72</xdr:col>
      <xdr:colOff>38100</xdr:colOff>
      <xdr:row>79</xdr:row>
      <xdr:rowOff>38139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29266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115970</xdr:rowOff>
    </xdr:from>
    <xdr:to>
      <xdr:col>67</xdr:col>
      <xdr:colOff>101600</xdr:colOff>
      <xdr:row>79</xdr:row>
      <xdr:rowOff>46120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37247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129572</xdr:rowOff>
    </xdr:from>
    <xdr:to>
      <xdr:col>85</xdr:col>
      <xdr:colOff>177800</xdr:colOff>
      <xdr:row>79</xdr:row>
      <xdr:rowOff>59722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88949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56686</xdr:rowOff>
    </xdr:from>
    <xdr:to>
      <xdr:col>81</xdr:col>
      <xdr:colOff>101600</xdr:colOff>
      <xdr:row>78</xdr:row>
      <xdr:rowOff>158286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3363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40266</xdr:rowOff>
    </xdr:from>
    <xdr:to>
      <xdr:col>76</xdr:col>
      <xdr:colOff>165100</xdr:colOff>
      <xdr:row>76</xdr:row>
      <xdr:rowOff>141866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158392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130353</xdr:rowOff>
    </xdr:from>
    <xdr:to>
      <xdr:col>72</xdr:col>
      <xdr:colOff>38100</xdr:colOff>
      <xdr:row>70</xdr:row>
      <xdr:rowOff>60503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77030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139992</xdr:rowOff>
    </xdr:from>
    <xdr:to>
      <xdr:col>67</xdr:col>
      <xdr:colOff>101600</xdr:colOff>
      <xdr:row>74</xdr:row>
      <xdr:rowOff>70142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86669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8941</xdr:rowOff>
    </xdr:from>
    <xdr:to>
      <xdr:col>85</xdr:col>
      <xdr:colOff>127000</xdr:colOff>
      <xdr:row>97</xdr:row>
      <xdr:rowOff>30172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39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145501</xdr:rowOff>
    </xdr:from>
    <xdr:to>
      <xdr:col>81</xdr:col>
      <xdr:colOff>50800</xdr:colOff>
      <xdr:row>97</xdr:row>
      <xdr:rowOff>8941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04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126498</xdr:rowOff>
    </xdr:from>
    <xdr:to>
      <xdr:col>76</xdr:col>
      <xdr:colOff>114300</xdr:colOff>
      <xdr:row>96</xdr:row>
      <xdr:rowOff>145501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85698"/>
          <a:ext cx="8890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102952</xdr:rowOff>
    </xdr:from>
    <xdr:to>
      <xdr:col>71</xdr:col>
      <xdr:colOff>177800</xdr:colOff>
      <xdr:row>96</xdr:row>
      <xdr:rowOff>126498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215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150822</xdr:rowOff>
    </xdr:from>
    <xdr:to>
      <xdr:col>85</xdr:col>
      <xdr:colOff>177800</xdr:colOff>
      <xdr:row>97</xdr:row>
      <xdr:rowOff>80972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129249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129591</xdr:rowOff>
    </xdr:from>
    <xdr:to>
      <xdr:col>81</xdr:col>
      <xdr:colOff>101600</xdr:colOff>
      <xdr:row>97</xdr:row>
      <xdr:rowOff>59741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50868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94701</xdr:rowOff>
    </xdr:from>
    <xdr:to>
      <xdr:col>76</xdr:col>
      <xdr:colOff>165100</xdr:colOff>
      <xdr:row>97</xdr:row>
      <xdr:rowOff>24851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75698</xdr:rowOff>
    </xdr:from>
    <xdr:to>
      <xdr:col>72</xdr:col>
      <xdr:colOff>38100</xdr:colOff>
      <xdr:row>97</xdr:row>
      <xdr:rowOff>5848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168425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52152</xdr:rowOff>
    </xdr:from>
    <xdr:to>
      <xdr:col>67</xdr:col>
      <xdr:colOff>101600</xdr:colOff>
      <xdr:row>96</xdr:row>
      <xdr:rowOff>153752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144879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124079</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639179"/>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73279</xdr:rowOff>
    </xdr:from>
    <xdr:to>
      <xdr:col>116</xdr:col>
      <xdr:colOff>114300</xdr:colOff>
      <xdr:row>39</xdr:row>
      <xdr:rowOff>3429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378565"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総務費については、公有地の売却等による公共施設総合管理基金への積立の増額により前年度の一人当たり</a:t>
          </a:r>
          <a:r>
            <a:rPr kumimoji="1" lang="en-US" altLang="ja-JP" sz="1300">
              <a:latin typeface="ＭＳ Ｐゴシック" panose="020B0600070205080204" pitchFamily="50" charset="-128"/>
              <a:ea typeface="ＭＳ Ｐゴシック" panose="020B0600070205080204" pitchFamily="50" charset="-128"/>
            </a:rPr>
            <a:t>56,522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62,561</a:t>
          </a:r>
          <a:r>
            <a:rPr kumimoji="1" lang="ja-JP" altLang="en-US" sz="1300">
              <a:latin typeface="ＭＳ Ｐゴシック" panose="020B0600070205080204" pitchFamily="50" charset="-128"/>
              <a:ea typeface="ＭＳ Ｐゴシック" panose="020B0600070205080204" pitchFamily="50" charset="-128"/>
            </a:rPr>
            <a:t>円へ増加しており、依然として類似団体平均を上回っている。災害復旧費については、東京電力福島第一原子力発電所事故による除染に伴う除去土壌等搬出事業及び令和３・４年発生災害復旧事業の進捗等により、前年度より減少しているが、類似団体平均を上回っている。衛生費については、前年度と比較し、</a:t>
          </a:r>
          <a:r>
            <a:rPr kumimoji="1" lang="en-US" altLang="ja-JP" sz="1300">
              <a:latin typeface="ＭＳ Ｐゴシック" panose="020B0600070205080204" pitchFamily="50" charset="-128"/>
              <a:ea typeface="ＭＳ Ｐゴシック" panose="020B0600070205080204" pitchFamily="50" charset="-128"/>
            </a:rPr>
            <a:t>66,752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34,383</a:t>
          </a:r>
          <a:r>
            <a:rPr kumimoji="1" lang="ja-JP" altLang="en-US" sz="1300">
              <a:latin typeface="ＭＳ Ｐゴシック" panose="020B0600070205080204" pitchFamily="50" charset="-128"/>
              <a:ea typeface="ＭＳ Ｐゴシック" panose="020B0600070205080204" pitchFamily="50" charset="-128"/>
            </a:rPr>
            <a:t>円に大幅に減少しているが、これは、埋立処分場拡張工事やクリーンセンター長寿命化工事等の終了に伴い、衛生費の歳出額が大きく減少したことによるものである。これらのほか、農林水産業費は、ため池・減災事業費の増加により一人あたりコストが増加し、類似団体平均を上回っており、教育費においては、学校給食費の無償化による歳出増に伴い一人あたりコストが増加し、類似団体平均を上回っている。また、土木費においては環状線等街路整備事業や準用河川の改修事業に係る費用の増加により、前年度に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令和５年度は、埋立処分場拡張工事やクリーンセンター長寿命化工事の終了等により、歳入が</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％の減、歳出が</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％の減となった。実質単年度収支は前年度より減少したものの黒字となっている。</a:t>
          </a:r>
        </a:p>
        <a:p>
          <a:r>
            <a:rPr kumimoji="1" lang="ja-JP" altLang="en-US" sz="1200">
              <a:latin typeface="ＭＳ ゴシック" pitchFamily="49" charset="-128"/>
              <a:ea typeface="ＭＳ ゴシック" pitchFamily="49" charset="-128"/>
            </a:rPr>
            <a:t>　今後は、更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latin typeface="ＭＳ ゴシック" pitchFamily="49" charset="-128"/>
              <a:ea typeface="ＭＳ ゴシック" pitchFamily="49" charset="-128"/>
            </a:rPr>
            <a:t>　令和５年度については、物価高騰に伴う資材や光熱水費等の経費が増加したことにより、全体としての標準財政規模比の黒字額は前年度よりも減少している。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150377955</v>
      </c>
      <c r="BO4" s="371"/>
      <c r="BP4" s="371"/>
      <c r="BQ4" s="371"/>
      <c r="BR4" s="371"/>
      <c r="BS4" s="371"/>
      <c r="BT4" s="371"/>
      <c r="BU4" s="372"/>
      <c r="BV4" s="370">
        <v>156163710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9.1999999999999993</v>
      </c>
      <c r="CU4" s="377"/>
      <c r="CV4" s="377"/>
      <c r="CW4" s="377"/>
      <c r="CX4" s="377"/>
      <c r="CY4" s="377"/>
      <c r="CZ4" s="377"/>
      <c r="DA4" s="378"/>
      <c r="DB4" s="376">
        <v>9.3000000000000007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142036623</v>
      </c>
      <c r="BO5" s="408"/>
      <c r="BP5" s="408"/>
      <c r="BQ5" s="408"/>
      <c r="BR5" s="408"/>
      <c r="BS5" s="408"/>
      <c r="BT5" s="408"/>
      <c r="BU5" s="409"/>
      <c r="BV5" s="407">
        <v>148796156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87.6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8341332</v>
      </c>
      <c r="BO6" s="408"/>
      <c r="BP6" s="408"/>
      <c r="BQ6" s="408"/>
      <c r="BR6" s="408"/>
      <c r="BS6" s="408"/>
      <c r="BT6" s="408"/>
      <c r="BU6" s="409"/>
      <c r="BV6" s="407">
        <v>7367554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91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1590176</v>
      </c>
      <c r="BO7" s="408"/>
      <c r="BP7" s="408"/>
      <c r="BQ7" s="408"/>
      <c r="BR7" s="408"/>
      <c r="BS7" s="408"/>
      <c r="BT7" s="408"/>
      <c r="BU7" s="409"/>
      <c r="BV7" s="407">
        <v>714228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73039000</v>
      </c>
      <c r="CU7" s="408"/>
      <c r="CV7" s="408"/>
      <c r="CW7" s="408"/>
      <c r="CX7" s="408"/>
      <c r="CY7" s="408"/>
      <c r="CZ7" s="408"/>
      <c r="DA7" s="409"/>
      <c r="DB7" s="407">
        <v>71642847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6751156</v>
      </c>
      <c r="BO8" s="408"/>
      <c r="BP8" s="408"/>
      <c r="BQ8" s="408"/>
      <c r="BR8" s="408"/>
      <c r="BS8" s="408"/>
      <c r="BT8" s="408"/>
      <c r="BU8" s="409"/>
      <c r="BV8" s="407">
        <v>6653326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327692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97830</v>
      </c>
      <c r="BO9" s="408"/>
      <c r="BP9" s="408"/>
      <c r="BQ9" s="408"/>
      <c r="BR9" s="408"/>
      <c r="BS9" s="408"/>
      <c r="BT9" s="408"/>
      <c r="BU9" s="409"/>
      <c r="BV9" s="407">
        <v>-247659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335444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5020140</v>
      </c>
      <c r="BO10" s="408"/>
      <c r="BP10" s="408"/>
      <c r="BQ10" s="408"/>
      <c r="BR10" s="408"/>
      <c r="BS10" s="408"/>
      <c r="BT10" s="408"/>
      <c r="BU10" s="409"/>
      <c r="BV10" s="407">
        <v>6796131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315155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4920000</v>
      </c>
      <c r="BO12" s="408"/>
      <c r="BP12" s="408"/>
      <c r="BQ12" s="408"/>
      <c r="BR12" s="408"/>
      <c r="BS12" s="408"/>
      <c r="BT12" s="408"/>
      <c r="BU12" s="409"/>
      <c r="BV12" s="407">
        <v>6200000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311823</v>
      </c>
      <c r="S13" s="492"/>
      <c r="T13" s="492"/>
      <c r="U13" s="492"/>
      <c r="V13" s="493"/>
      <c r="W13" s="423" t="s">
        <v>131</v>
      </c>
      <c r="X13" s="424"/>
      <c r="Y13" s="424"/>
      <c r="Z13" s="424"/>
      <c r="AA13" s="424"/>
      <c r="AB13" s="414"/>
      <c r="AC13" s="458">
        <v>4312</v>
      </c>
      <c r="AD13" s="459"/>
      <c r="AE13" s="459"/>
      <c r="AF13" s="459"/>
      <c r="AG13" s="501"/>
      <c r="AH13" s="458">
        <v>4550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197970</v>
      </c>
      <c r="BO13" s="408"/>
      <c r="BP13" s="408"/>
      <c r="BQ13" s="408"/>
      <c r="BR13" s="408"/>
      <c r="BS13" s="408"/>
      <c r="BT13" s="408"/>
      <c r="BU13" s="409"/>
      <c r="BV13" s="407">
        <v>348472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317486</v>
      </c>
      <c r="S14" s="492"/>
      <c r="T14" s="492"/>
      <c r="U14" s="492"/>
      <c r="V14" s="493"/>
      <c r="W14" s="397"/>
      <c r="X14" s="398"/>
      <c r="Y14" s="398"/>
      <c r="Z14" s="398"/>
      <c r="AA14" s="398"/>
      <c r="AB14" s="387"/>
      <c r="AC14" s="494">
        <v>3</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314501</v>
      </c>
      <c r="S15" s="492"/>
      <c r="T15" s="492"/>
      <c r="U15" s="492"/>
      <c r="V15" s="493"/>
      <c r="W15" s="423" t="s">
        <v>137</v>
      </c>
      <c r="X15" s="424"/>
      <c r="Y15" s="424"/>
      <c r="Z15" s="424"/>
      <c r="AA15" s="424"/>
      <c r="AB15" s="414"/>
      <c r="AC15" s="458">
        <v>36152</v>
      </c>
      <c r="AD15" s="459"/>
      <c r="AE15" s="459"/>
      <c r="AF15" s="459"/>
      <c r="AG15" s="501"/>
      <c r="AH15" s="458">
        <v>36734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47720616</v>
      </c>
      <c r="BO15" s="371"/>
      <c r="BP15" s="371"/>
      <c r="BQ15" s="371"/>
      <c r="BR15" s="371"/>
      <c r="BS15" s="371"/>
      <c r="BT15" s="371"/>
      <c r="BU15" s="372"/>
      <c r="BV15" s="370">
        <v>46662022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24.7</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58243214</v>
      </c>
      <c r="BO16" s="408"/>
      <c r="BP16" s="408"/>
      <c r="BQ16" s="408"/>
      <c r="BR16" s="408"/>
      <c r="BS16" s="408"/>
      <c r="BT16" s="408"/>
      <c r="BU16" s="409"/>
      <c r="BV16" s="407">
        <v>56204702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105663</v>
      </c>
      <c r="AD17" s="459"/>
      <c r="AE17" s="459"/>
      <c r="AF17" s="459"/>
      <c r="AG17" s="501"/>
      <c r="AH17" s="458">
        <v>102817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60673682</v>
      </c>
      <c r="BO17" s="408"/>
      <c r="BP17" s="408"/>
      <c r="BQ17" s="408"/>
      <c r="BR17" s="408"/>
      <c r="BS17" s="408"/>
      <c r="BT17" s="408"/>
      <c r="BU17" s="409"/>
      <c r="BV17" s="407">
        <v>59401434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757.2</v>
      </c>
      <c r="M18" s="531"/>
      <c r="N18" s="531"/>
      <c r="O18" s="531"/>
      <c r="P18" s="531"/>
      <c r="Q18" s="531"/>
      <c r="R18" s="532"/>
      <c r="S18" s="532"/>
      <c r="T18" s="532"/>
      <c r="U18" s="532"/>
      <c r="V18" s="533"/>
      <c r="W18" s="425"/>
      <c r="X18" s="426"/>
      <c r="Y18" s="426"/>
      <c r="Z18" s="426"/>
      <c r="AA18" s="426"/>
      <c r="AB18" s="417"/>
      <c r="AC18" s="534">
        <v>72.3</v>
      </c>
      <c r="AD18" s="535"/>
      <c r="AE18" s="535"/>
      <c r="AF18" s="535"/>
      <c r="AG18" s="536"/>
      <c r="AH18" s="534">
        <v>71.400000000000006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64878656</v>
      </c>
      <c r="BO18" s="408"/>
      <c r="BP18" s="408"/>
      <c r="BQ18" s="408"/>
      <c r="BR18" s="408"/>
      <c r="BS18" s="408"/>
      <c r="BT18" s="408"/>
      <c r="BU18" s="409"/>
      <c r="BV18" s="407">
        <v>63294123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433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101156064</v>
      </c>
      <c r="BO19" s="408"/>
      <c r="BP19" s="408"/>
      <c r="BQ19" s="408"/>
      <c r="BR19" s="408"/>
      <c r="BS19" s="408"/>
      <c r="BT19" s="408"/>
      <c r="BU19" s="409"/>
      <c r="BV19" s="407">
        <v>98808230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140441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94468571</v>
      </c>
      <c r="BO22" s="371"/>
      <c r="BP22" s="371"/>
      <c r="BQ22" s="371"/>
      <c r="BR22" s="371"/>
      <c r="BS22" s="371"/>
      <c r="BT22" s="371"/>
      <c r="BU22" s="372"/>
      <c r="BV22" s="370">
        <v>92618553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75936758</v>
      </c>
      <c r="BO23" s="408"/>
      <c r="BP23" s="408"/>
      <c r="BQ23" s="408"/>
      <c r="BR23" s="408"/>
      <c r="BS23" s="408"/>
      <c r="BT23" s="408"/>
      <c r="BU23" s="409"/>
      <c r="BV23" s="407">
        <v>75410318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10570</v>
      </c>
      <c r="R24" s="459"/>
      <c r="S24" s="459"/>
      <c r="T24" s="459"/>
      <c r="U24" s="459"/>
      <c r="V24" s="501"/>
      <c r="W24" s="553"/>
      <c r="X24" s="554"/>
      <c r="Y24" s="555"/>
      <c r="Z24" s="457" t="s">
        <v>162</v>
      </c>
      <c r="AA24" s="437"/>
      <c r="AB24" s="437"/>
      <c r="AC24" s="437"/>
      <c r="AD24" s="437"/>
      <c r="AE24" s="437"/>
      <c r="AF24" s="437"/>
      <c r="AG24" s="438"/>
      <c r="AH24" s="458">
        <v>1758</v>
      </c>
      <c r="AI24" s="459"/>
      <c r="AJ24" s="459"/>
      <c r="AK24" s="459"/>
      <c r="AL24" s="501"/>
      <c r="AM24" s="458">
        <v>5857656</v>
      </c>
      <c r="AN24" s="459"/>
      <c r="AO24" s="459"/>
      <c r="AP24" s="459"/>
      <c r="AQ24" s="459"/>
      <c r="AR24" s="501"/>
      <c r="AS24" s="458">
        <v>3332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50490419</v>
      </c>
      <c r="BO24" s="408"/>
      <c r="BP24" s="408"/>
      <c r="BQ24" s="408"/>
      <c r="BR24" s="408"/>
      <c r="BS24" s="408"/>
      <c r="BT24" s="408"/>
      <c r="BU24" s="409"/>
      <c r="BV24" s="407">
        <v>45987958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8880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37772346</v>
      </c>
      <c r="BO25" s="371"/>
      <c r="BP25" s="371"/>
      <c r="BQ25" s="371"/>
      <c r="BR25" s="371"/>
      <c r="BS25" s="371"/>
      <c r="BT25" s="371"/>
      <c r="BU25" s="372"/>
      <c r="BV25" s="370">
        <v>26697803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7600</v>
      </c>
      <c r="R26" s="459"/>
      <c r="S26" s="459"/>
      <c r="T26" s="459"/>
      <c r="U26" s="459"/>
      <c r="V26" s="501"/>
      <c r="W26" s="553"/>
      <c r="X26" s="554"/>
      <c r="Y26" s="555"/>
      <c r="Z26" s="457" t="s">
        <v>168</v>
      </c>
      <c r="AA26" s="559"/>
      <c r="AB26" s="559"/>
      <c r="AC26" s="559"/>
      <c r="AD26" s="559"/>
      <c r="AE26" s="559"/>
      <c r="AF26" s="559"/>
      <c r="AG26" s="560"/>
      <c r="AH26" s="458">
        <v>128</v>
      </c>
      <c r="AI26" s="459"/>
      <c r="AJ26" s="459"/>
      <c r="AK26" s="459"/>
      <c r="AL26" s="501"/>
      <c r="AM26" s="458">
        <v>429184</v>
      </c>
      <c r="AN26" s="459"/>
      <c r="AO26" s="459"/>
      <c r="AP26" s="459"/>
      <c r="AQ26" s="459"/>
      <c r="AR26" s="501"/>
      <c r="AS26" s="458">
        <v>3353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6850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138240</v>
      </c>
      <c r="AN27" s="459"/>
      <c r="AO27" s="459"/>
      <c r="AP27" s="459"/>
      <c r="AQ27" s="459"/>
      <c r="AR27" s="501"/>
      <c r="AS27" s="458">
        <v>4320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1800278</v>
      </c>
      <c r="BO27" s="527"/>
      <c r="BP27" s="527"/>
      <c r="BQ27" s="527"/>
      <c r="BR27" s="527"/>
      <c r="BS27" s="527"/>
      <c r="BT27" s="527"/>
      <c r="BU27" s="528"/>
      <c r="BV27" s="526">
        <v>1800278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6380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16277098</v>
      </c>
      <c r="BO28" s="371"/>
      <c r="BP28" s="371"/>
      <c r="BQ28" s="371"/>
      <c r="BR28" s="371"/>
      <c r="BS28" s="371"/>
      <c r="BT28" s="371"/>
      <c r="BU28" s="372"/>
      <c r="BV28" s="370">
        <v>16176958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36</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1790</v>
      </c>
      <c r="AI29" s="459"/>
      <c r="AJ29" s="459"/>
      <c r="AK29" s="459"/>
      <c r="AL29" s="501"/>
      <c r="AM29" s="458">
        <v>5995896</v>
      </c>
      <c r="AN29" s="459"/>
      <c r="AO29" s="459"/>
      <c r="AP29" s="459"/>
      <c r="AQ29" s="459"/>
      <c r="AR29" s="501"/>
      <c r="AS29" s="458">
        <v>3350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2139396</v>
      </c>
      <c r="BO29" s="408"/>
      <c r="BP29" s="408"/>
      <c r="BQ29" s="408"/>
      <c r="BR29" s="408"/>
      <c r="BS29" s="408"/>
      <c r="BT29" s="408"/>
      <c r="BU29" s="409"/>
      <c r="BV29" s="407">
        <v>1792009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14142470</v>
      </c>
      <c r="BO30" s="527"/>
      <c r="BP30" s="527"/>
      <c r="BQ30" s="527"/>
      <c r="BR30" s="527"/>
      <c r="BS30" s="527"/>
      <c r="BT30" s="527"/>
      <c r="BU30" s="528"/>
      <c r="BV30" s="526">
        <v>10588340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10</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14</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18</v>
      </c>
      <c r="BF34" s="597"/>
      <c r="BG34" s="598" t="str">
        <f>IF('各会計、関係団体の財政状況及び健全化判断比率'!B36="","",'各会計、関係団体の財政状況及び健全化判断比率'!B36)</f>
        <v>熱海温泉事業特別会計</v>
      </c>
      <c r="BH34" s="598"/>
      <c r="BI34" s="598"/>
      <c r="BJ34" s="598"/>
      <c r="BK34" s="598"/>
      <c r="BL34" s="598"/>
      <c r="BM34" s="598"/>
      <c r="BN34" s="598"/>
      <c r="BO34" s="598"/>
      <c r="BP34" s="598"/>
      <c r="BQ34" s="598"/>
      <c r="BR34" s="598"/>
      <c r="BS34" s="598"/>
      <c r="BT34" s="598"/>
      <c r="BU34" s="598"/>
      <c r="BV34" s="181"/>
      <c r="BW34" s="597">
        <f>IF(BY34="","",MAX(C34:D43,U34:V43,AM34:AN43,BE34:BF43)+1)</f>
        <v>21</v>
      </c>
      <c r="BX34" s="597"/>
      <c r="BY34" s="598" t="str">
        <f>IF('各会計、関係団体の財政状況及び健全化判断比率'!B68="","",'各会計、関係団体の財政状況及び健全化判断比率'!B68)</f>
        <v>郡山地方広域消防組合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30</v>
      </c>
      <c r="CP34" s="597"/>
      <c r="CQ34" s="598" t="str">
        <f>IF('各会計、関係団体の財政状況及び健全化判断比率'!BS7="","",'各会計、関係団体の財政状況及び健全化判断比率'!BS7)</f>
        <v>公益財団法人郡山市文化・学び振興公社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81"/>
      <c r="U35" s="597">
        <f>IF(W35="","",U34+1)</f>
        <v>11</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15</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81"/>
      <c r="BE35" s="597">
        <f t="shared" ref="BE35:BE43" si="1">IF(BG35="","",BE34+1)</f>
        <v>19</v>
      </c>
      <c r="BF35" s="597"/>
      <c r="BG35" s="598" t="str">
        <f>IF('各会計、関係団体の財政状況及び健全化判断比率'!B37="","",'各会計、関係団体の財政状況及び健全化判断比率'!B37)</f>
        <v>総合地方卸売市場特別会計</v>
      </c>
      <c r="BH35" s="598"/>
      <c r="BI35" s="598"/>
      <c r="BJ35" s="598"/>
      <c r="BK35" s="598"/>
      <c r="BL35" s="598"/>
      <c r="BM35" s="598"/>
      <c r="BN35" s="598"/>
      <c r="BO35" s="598"/>
      <c r="BP35" s="598"/>
      <c r="BQ35" s="598"/>
      <c r="BR35" s="598"/>
      <c r="BS35" s="598"/>
      <c r="BT35" s="598"/>
      <c r="BU35" s="598"/>
      <c r="BV35" s="181"/>
      <c r="BW35" s="597">
        <f t="shared" ref="BW35:BW43" si="2">IF(BY35="","",BW34+1)</f>
        <v>22</v>
      </c>
      <c r="BX35" s="597"/>
      <c r="BY35" s="598" t="str">
        <f>IF('各会計、関係団体の財政状況及び健全化判断比率'!B69="","",'各会計、関係団体の財政状況及び健全化判断比率'!B69)</f>
        <v>福島県後期高齢者医療広域連合　一般会計</v>
      </c>
      <c r="BZ35" s="598"/>
      <c r="CA35" s="598"/>
      <c r="CB35" s="598"/>
      <c r="CC35" s="598"/>
      <c r="CD35" s="598"/>
      <c r="CE35" s="598"/>
      <c r="CF35" s="598"/>
      <c r="CG35" s="598"/>
      <c r="CH35" s="598"/>
      <c r="CI35" s="598"/>
      <c r="CJ35" s="598"/>
      <c r="CK35" s="598"/>
      <c r="CL35" s="598"/>
      <c r="CM35" s="598"/>
      <c r="CN35" s="181"/>
      <c r="CO35" s="597">
        <f t="shared" ref="CO35:CO43" si="3">IF(CQ35="","",CO34+1)</f>
        <v>31</v>
      </c>
      <c r="CP35" s="597"/>
      <c r="CQ35" s="598" t="str">
        <f>IF('各会計、関係団体の財政状況及び健全化判断比率'!BS8="","",'各会計、関係団体の財政状況及び健全化判断比率'!BS8)</f>
        <v>公益財団法人郡山市観光交流振興公社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81"/>
      <c r="U36" s="597">
        <f t="shared" ref="U36:U43" si="4">IF(W36="","",U35+1)</f>
        <v>12</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16</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f t="shared" si="1"/>
        <v>20</v>
      </c>
      <c r="BF36" s="597"/>
      <c r="BG36" s="598" t="str">
        <f>IF('各会計、関係団体の財政状況及び健全化判断比率'!B38="","",'各会計、関係団体の財政状況及び健全化判断比率'!B38)</f>
        <v>工業団地開発事業特別会計</v>
      </c>
      <c r="BH36" s="598"/>
      <c r="BI36" s="598"/>
      <c r="BJ36" s="598"/>
      <c r="BK36" s="598"/>
      <c r="BL36" s="598"/>
      <c r="BM36" s="598"/>
      <c r="BN36" s="598"/>
      <c r="BO36" s="598"/>
      <c r="BP36" s="598"/>
      <c r="BQ36" s="598"/>
      <c r="BR36" s="598"/>
      <c r="BS36" s="598"/>
      <c r="BT36" s="598"/>
      <c r="BU36" s="598"/>
      <c r="BV36" s="181"/>
      <c r="BW36" s="597">
        <f t="shared" si="2"/>
        <v>23</v>
      </c>
      <c r="BX36" s="597"/>
      <c r="BY36" s="598" t="str">
        <f>IF('各会計、関係団体の財政状況及び健全化判断比率'!B70="","",'各会計、関係団体の財政状況及び健全化判断比率'!B70)</f>
        <v>福島県後期高齢者医療広域連合　後期高齢者医療特別会計</v>
      </c>
      <c r="BZ36" s="598"/>
      <c r="CA36" s="598"/>
      <c r="CB36" s="598"/>
      <c r="CC36" s="598"/>
      <c r="CD36" s="598"/>
      <c r="CE36" s="598"/>
      <c r="CF36" s="598"/>
      <c r="CG36" s="598"/>
      <c r="CH36" s="598"/>
      <c r="CI36" s="598"/>
      <c r="CJ36" s="598"/>
      <c r="CK36" s="598"/>
      <c r="CL36" s="598"/>
      <c r="CM36" s="598"/>
      <c r="CN36" s="181"/>
      <c r="CO36" s="597">
        <f t="shared" si="3"/>
        <v>32</v>
      </c>
      <c r="CP36" s="597"/>
      <c r="CQ36" s="598" t="str">
        <f>IF('各会計、関係団体の財政状況及び健全化判断比率'!BS9="","",'各会計、関係団体の財政状況及び健全化判断比率'!BS9)</f>
        <v>公益財団法人郡山市健康振興財団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郡山駅西口市街地再開発事業特別会計</v>
      </c>
      <c r="F37" s="598"/>
      <c r="G37" s="598"/>
      <c r="H37" s="598"/>
      <c r="I37" s="598"/>
      <c r="J37" s="598"/>
      <c r="K37" s="598"/>
      <c r="L37" s="598"/>
      <c r="M37" s="598"/>
      <c r="N37" s="598"/>
      <c r="O37" s="598"/>
      <c r="P37" s="598"/>
      <c r="Q37" s="598"/>
      <c r="R37" s="598"/>
      <c r="S37" s="598"/>
      <c r="T37" s="181"/>
      <c r="U37" s="597">
        <f t="shared" si="4"/>
        <v>13</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f t="shared" si="0"/>
        <v>17</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24</v>
      </c>
      <c r="BX37" s="597"/>
      <c r="BY37" s="598" t="str">
        <f>IF('各会計、関係団体の財政状況及び健全化判断比率'!B71="","",'各会計、関係団体の財政状況及び健全化判断比率'!B71)</f>
        <v>福島県市民交通災害共済組合</v>
      </c>
      <c r="BZ37" s="598"/>
      <c r="CA37" s="598"/>
      <c r="CB37" s="598"/>
      <c r="CC37" s="598"/>
      <c r="CD37" s="598"/>
      <c r="CE37" s="598"/>
      <c r="CF37" s="598"/>
      <c r="CG37" s="598"/>
      <c r="CH37" s="598"/>
      <c r="CI37" s="598"/>
      <c r="CJ37" s="598"/>
      <c r="CK37" s="598"/>
      <c r="CL37" s="598"/>
      <c r="CM37" s="598"/>
      <c r="CN37" s="181"/>
      <c r="CO37" s="597">
        <f t="shared" si="3"/>
        <v>33</v>
      </c>
      <c r="CP37" s="597"/>
      <c r="CQ37" s="598" t="str">
        <f>IF('各会計、関係団体の財政状況及び健全化判断比率'!BS10="","",'各会計、関係団体の財政状況及び健全化判断比率'!BS10)</f>
        <v>公益財団法人郡山コンベンションビューロー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f t="shared" ref="C38:C43" si="5">IF(E38="","",C37+1)</f>
        <v>5</v>
      </c>
      <c r="D38" s="597"/>
      <c r="E38" s="598" t="str">
        <f>IF('各会計、関係団体の財政状況及び健全化判断比率'!B11="","",'各会計、関係団体の財政状況及び健全化判断比率'!B11)</f>
        <v>荒井北井土地区画整理事業特別会計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25</v>
      </c>
      <c r="BX38" s="597"/>
      <c r="BY38" s="598" t="str">
        <f>IF('各会計、関係団体の財政状況及び健全化判断比率'!B72="","",'各会計、関係団体の財政状況及び健全化判断比率'!B72)</f>
        <v>福島県市町村総合事務組合　一般会計</v>
      </c>
      <c r="BZ38" s="598"/>
      <c r="CA38" s="598"/>
      <c r="CB38" s="598"/>
      <c r="CC38" s="598"/>
      <c r="CD38" s="598"/>
      <c r="CE38" s="598"/>
      <c r="CF38" s="598"/>
      <c r="CG38" s="598"/>
      <c r="CH38" s="598"/>
      <c r="CI38" s="598"/>
      <c r="CJ38" s="598"/>
      <c r="CK38" s="598"/>
      <c r="CL38" s="598"/>
      <c r="CM38" s="598"/>
      <c r="CN38" s="181"/>
      <c r="CO38" s="597">
        <f t="shared" si="3"/>
        <v>34</v>
      </c>
      <c r="CP38" s="597"/>
      <c r="CQ38" s="598" t="str">
        <f>IF('各会計、関係団体の財政状況及び健全化判断比率'!BS11="","",'各会計、関係団体の財政状況及び健全化判断比率'!BS11)</f>
        <v>郡山駅西口再開発株式会社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f t="shared" si="5"/>
        <v>6</v>
      </c>
      <c r="D39" s="597"/>
      <c r="E39" s="598" t="str">
        <f>IF('各会計、関係団体の財政状況及び健全化判断比率'!B12="","",'各会計、関係団体の財政状況及び健全化判断比率'!B12)</f>
        <v>富田第二土地区画整理事業特別会計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26</v>
      </c>
      <c r="BX39" s="597"/>
      <c r="BY39" s="598" t="str">
        <f>IF('各会計、関係団体の財政状況及び健全化判断比率'!B73="","",'各会計、関係団体の財政状況及び健全化判断比率'!B73)</f>
        <v>福島県市町村総合事務組合　消防補償等特別会計</v>
      </c>
      <c r="BZ39" s="598"/>
      <c r="CA39" s="598"/>
      <c r="CB39" s="598"/>
      <c r="CC39" s="598"/>
      <c r="CD39" s="598"/>
      <c r="CE39" s="598"/>
      <c r="CF39" s="598"/>
      <c r="CG39" s="598"/>
      <c r="CH39" s="598"/>
      <c r="CI39" s="598"/>
      <c r="CJ39" s="598"/>
      <c r="CK39" s="598"/>
      <c r="CL39" s="598"/>
      <c r="CM39" s="598"/>
      <c r="CN39" s="181"/>
      <c r="CO39" s="597">
        <f t="shared" si="3"/>
        <v>35</v>
      </c>
      <c r="CP39" s="597"/>
      <c r="CQ39" s="598" t="str">
        <f>IF('各会計、関係団体の財政状況及び健全化判断比率'!BS12="","",'各会計、関係団体の財政状況及び健全化判断比率'!BS12)</f>
        <v>郡山地方土地開発公社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f t="shared" si="5"/>
        <v>7</v>
      </c>
      <c r="D40" s="597"/>
      <c r="E40" s="598" t="str">
        <f>IF('各会計、関係団体の財政状況及び健全化判断比率'!B13="","",'各会計、関係団体の財政状況及び健全化判断比率'!B13)</f>
        <v>伊賀河原土地区画整理事業特別会計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27</v>
      </c>
      <c r="BX40" s="597"/>
      <c r="BY40" s="598" t="str">
        <f>IF('各会計、関係団体の財政状況及び健全化判断比率'!B74="","",'各会計、関係団体の財政状況及び健全化判断比率'!B74)</f>
        <v>福島県市町村総合事務組合　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f t="shared" si="5"/>
        <v>8</v>
      </c>
      <c r="D41" s="597"/>
      <c r="E41" s="598" t="str">
        <f>IF('各会計、関係団体の財政状況及び健全化判断比率'!B14="","",'各会計、関係団体の財政状況及び健全化判断比率'!B14)</f>
        <v>徳定土地区画整理事業特別会計</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28</v>
      </c>
      <c r="BX41" s="597"/>
      <c r="BY41" s="598" t="str">
        <f>IF('各会計、関係団体の財政状況及び健全化判断比率'!B75="","",'各会計、関係団体の財政状況及び健全化判断比率'!B75)</f>
        <v>福島県市町村総合事務組合　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f t="shared" si="5"/>
        <v>9</v>
      </c>
      <c r="D42" s="597"/>
      <c r="E42" s="598" t="str">
        <f>IF('各会計、関係団体の財政状況及び健全化判断比率'!B15="","",'各会計、関係団体の財政状況及び健全化判断比率'!B15)</f>
        <v>大町土地区画整理事業特別会計</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29</v>
      </c>
      <c r="BX42" s="597"/>
      <c r="BY42" s="598" t="str">
        <f>IF('各会計、関係団体の財政状況及び健全化判断比率'!B76="","",'各会計、関係団体の財政状況及び健全化判断比率'!B76)</f>
        <v>福島県市町村総合事務組合　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KXU5P5AELsgmBb/h2BgeI6D37lzAE7wQginANSLykRbYCmL/4q6OlVPMx2yuDrpvyoH2lilF13KFQdNSyK6Kg==" saltValue="t0DKiI1fePQRnOBCBycS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51" t="s">
        <v>545</v>
      </c>
      <c r="D34" s="1151"/>
      <c r="E34" s="1152"/>
      <c r="F34" s="32">
        <v>15.82</v>
      </c>
      <c r="G34" s="33">
        <v>16.16</v>
      </c>
      <c r="H34" s="33">
        <v>15.6</v>
      </c>
      <c r="I34" s="33">
        <v>15.24</v>
      </c>
      <c r="J34" s="34">
        <v>14.07</v>
      </c>
      <c r="K34" s="22"/>
      <c r="L34" s="22"/>
      <c r="M34" s="22"/>
      <c r="N34" s="22"/>
      <c r="O34" s="22"/>
      <c r="P34" s="22"/>
    </row>
    <row r="35" spans="1:16" ht="39" customHeight="1" x14ac:dyDescent="0.2">
      <c r="A35" s="22"/>
      <c r="B35" s="35"/>
      <c r="C35" s="1145" t="s">
        <v>546</v>
      </c>
      <c r="D35" s="1146"/>
      <c r="E35" s="1147"/>
      <c r="F35" s="36">
        <v>6.75</v>
      </c>
      <c r="G35" s="37">
        <v>8.6300000000000008</v>
      </c>
      <c r="H35" s="37">
        <v>9.4499999999999993</v>
      </c>
      <c r="I35" s="37">
        <v>9.26</v>
      </c>
      <c r="J35" s="38">
        <v>9.2200000000000006</v>
      </c>
      <c r="K35" s="22"/>
      <c r="L35" s="22"/>
      <c r="M35" s="22"/>
      <c r="N35" s="22"/>
      <c r="O35" s="22"/>
      <c r="P35" s="22"/>
    </row>
    <row r="36" spans="1:16" ht="39" customHeight="1" x14ac:dyDescent="0.2">
      <c r="A36" s="22"/>
      <c r="B36" s="35"/>
      <c r="C36" s="1145" t="s">
        <v>547</v>
      </c>
      <c r="D36" s="1146"/>
      <c r="E36" s="1147"/>
      <c r="F36" s="36">
        <v>0.75</v>
      </c>
      <c r="G36" s="37">
        <v>0.89</v>
      </c>
      <c r="H36" s="37">
        <v>1.1100000000000001</v>
      </c>
      <c r="I36" s="37">
        <v>1.0900000000000001</v>
      </c>
      <c r="J36" s="38">
        <v>1.08</v>
      </c>
      <c r="K36" s="22"/>
      <c r="L36" s="22"/>
      <c r="M36" s="22"/>
      <c r="N36" s="22"/>
      <c r="O36" s="22"/>
      <c r="P36" s="22"/>
    </row>
    <row r="37" spans="1:16" ht="39" customHeight="1" x14ac:dyDescent="0.2">
      <c r="A37" s="22"/>
      <c r="B37" s="35"/>
      <c r="C37" s="1145" t="s">
        <v>548</v>
      </c>
      <c r="D37" s="1146"/>
      <c r="E37" s="1147"/>
      <c r="F37" s="36">
        <v>0.6</v>
      </c>
      <c r="G37" s="37">
        <v>1.1499999999999999</v>
      </c>
      <c r="H37" s="37">
        <v>1.0900000000000001</v>
      </c>
      <c r="I37" s="37">
        <v>1.54</v>
      </c>
      <c r="J37" s="38">
        <v>0.68</v>
      </c>
      <c r="K37" s="22"/>
      <c r="L37" s="22"/>
      <c r="M37" s="22"/>
      <c r="N37" s="22"/>
      <c r="O37" s="22"/>
      <c r="P37" s="22"/>
    </row>
    <row r="38" spans="1:16" ht="39" customHeight="1" x14ac:dyDescent="0.2">
      <c r="A38" s="22"/>
      <c r="B38" s="35"/>
      <c r="C38" s="1145" t="s">
        <v>549</v>
      </c>
      <c r="D38" s="1146"/>
      <c r="E38" s="1147"/>
      <c r="F38" s="36">
        <v>0.22</v>
      </c>
      <c r="G38" s="37">
        <v>0.57999999999999996</v>
      </c>
      <c r="H38" s="37">
        <v>0.54</v>
      </c>
      <c r="I38" s="37">
        <v>0.72</v>
      </c>
      <c r="J38" s="38">
        <v>0.62</v>
      </c>
      <c r="K38" s="22"/>
      <c r="L38" s="22"/>
      <c r="M38" s="22"/>
      <c r="N38" s="22"/>
      <c r="O38" s="22"/>
      <c r="P38" s="22"/>
    </row>
    <row r="39" spans="1:16" ht="39" customHeight="1" x14ac:dyDescent="0.2">
      <c r="A39" s="22"/>
      <c r="B39" s="35"/>
      <c r="C39" s="1145" t="s">
        <v>550</v>
      </c>
      <c r="D39" s="1146"/>
      <c r="E39" s="1147"/>
      <c r="F39" s="36">
        <v>0.79</v>
      </c>
      <c r="G39" s="37">
        <v>0.79</v>
      </c>
      <c r="H39" s="37">
        <v>0.76</v>
      </c>
      <c r="I39" s="37">
        <v>0.73</v>
      </c>
      <c r="J39" s="38">
        <v>0.6</v>
      </c>
      <c r="K39" s="22"/>
      <c r="L39" s="22"/>
      <c r="M39" s="22"/>
      <c r="N39" s="22"/>
      <c r="O39" s="22"/>
      <c r="P39" s="22"/>
    </row>
    <row r="40" spans="1:16" ht="39" customHeight="1" x14ac:dyDescent="0.2">
      <c r="A40" s="22"/>
      <c r="B40" s="35"/>
      <c r="C40" s="1145" t="s">
        <v>551</v>
      </c>
      <c r="D40" s="1146"/>
      <c r="E40" s="1147"/>
      <c r="F40" s="36">
        <v>0.05</v>
      </c>
      <c r="G40" s="37">
        <v>0.05</v>
      </c>
      <c r="H40" s="37">
        <v>0.02</v>
      </c>
      <c r="I40" s="37">
        <v>0.01</v>
      </c>
      <c r="J40" s="38">
        <v>0.01</v>
      </c>
      <c r="K40" s="22"/>
      <c r="L40" s="22"/>
      <c r="M40" s="22"/>
      <c r="N40" s="22"/>
      <c r="O40" s="22"/>
      <c r="P40" s="22"/>
    </row>
    <row r="41" spans="1:16" ht="39" customHeight="1" x14ac:dyDescent="0.2">
      <c r="A41" s="22"/>
      <c r="B41" s="35"/>
      <c r="C41" s="1145" t="s">
        <v>552</v>
      </c>
      <c r="D41" s="1146"/>
      <c r="E41" s="1147"/>
      <c r="F41" s="36">
        <v>0.04</v>
      </c>
      <c r="G41" s="37">
        <v>0.02</v>
      </c>
      <c r="H41" s="37">
        <v>0.02</v>
      </c>
      <c r="I41" s="37">
        <v>0.01</v>
      </c>
      <c r="J41" s="38">
        <v>0.01</v>
      </c>
      <c r="K41" s="22"/>
      <c r="L41" s="22"/>
      <c r="M41" s="22"/>
      <c r="N41" s="22"/>
      <c r="O41" s="22"/>
      <c r="P41" s="22"/>
    </row>
    <row r="42" spans="1:16" ht="39" customHeight="1" x14ac:dyDescent="0.2">
      <c r="A42" s="22"/>
      <c r="B42" s="39"/>
      <c r="C42" s="1145" t="s">
        <v>553</v>
      </c>
      <c r="D42" s="1146"/>
      <c r="E42" s="1147"/>
      <c r="F42" s="36" t="s">
        <v>515</v>
      </c>
      <c r="G42" s="37" t="s">
        <v>554</v>
      </c>
      <c r="H42" s="37" t="s">
        <v>515</v>
      </c>
      <c r="I42" s="37" t="s">
        <v>515</v>
      </c>
      <c r="J42" s="38" t="s">
        <v>515</v>
      </c>
      <c r="K42" s="22"/>
      <c r="L42" s="22"/>
      <c r="M42" s="22"/>
      <c r="N42" s="22"/>
      <c r="O42" s="22"/>
      <c r="P42" s="22"/>
    </row>
    <row r="43" spans="1:16" ht="39" customHeight="1" thickBot="1" x14ac:dyDescent="0.25">
      <c r="A43" s="22"/>
      <c r="B43" s="40"/>
      <c r="C43" s="1148" t="s">
        <v>555</v>
      </c>
      <c r="D43" s="1149"/>
      <c r="E43" s="1150"/>
      <c r="F43" s="41">
        <v>0.08</v>
      </c>
      <c r="G43" s="42">
        <v>0.1</v>
      </c>
      <c r="H43" s="42">
        <v>0.6</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u5wrtUERRwQxUaXfB010mUO6HLA9VfVpOtN55LBH43zcOWxAyVu6tu1ql5Ks5oXmL61G/51O6DjpfEWp6ytOQ==" saltValue="WRbgNrERS5PejTCX2yn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70" zoomScaleNormal="70" zoomScaleSheetLayoutView="55" workbookViewId="0">
      <selection activeCell="R62" sqref="R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9459</v>
      </c>
      <c r="L45" s="60">
        <v>9147</v>
      </c>
      <c r="M45" s="60">
        <v>8887</v>
      </c>
      <c r="N45" s="60">
        <v>8438</v>
      </c>
      <c r="O45" s="61">
        <v>8142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2">
      <c r="A48" s="48"/>
      <c r="B48" s="1155"/>
      <c r="C48" s="1156"/>
      <c r="D48" s="62"/>
      <c r="E48" s="1161" t="s">
        <v>13</v>
      </c>
      <c r="F48" s="1161"/>
      <c r="G48" s="1161"/>
      <c r="H48" s="1161"/>
      <c r="I48" s="1161"/>
      <c r="J48" s="1162"/>
      <c r="K48" s="63">
        <v>4489</v>
      </c>
      <c r="L48" s="64">
        <v>3790</v>
      </c>
      <c r="M48" s="64">
        <v>3840</v>
      </c>
      <c r="N48" s="64">
        <v>3416</v>
      </c>
      <c r="O48" s="65">
        <v>3528</v>
      </c>
      <c r="P48" s="48"/>
      <c r="Q48" s="48"/>
      <c r="R48" s="48"/>
      <c r="S48" s="48"/>
      <c r="T48" s="48"/>
      <c r="U48" s="48"/>
    </row>
    <row r="49" spans="1:21" ht="30.75" customHeight="1" x14ac:dyDescent="0.2">
      <c r="A49" s="48"/>
      <c r="B49" s="1155"/>
      <c r="C49" s="1156"/>
      <c r="D49" s="62"/>
      <c r="E49" s="1161" t="s">
        <v>14</v>
      </c>
      <c r="F49" s="1161"/>
      <c r="G49" s="1161"/>
      <c r="H49" s="1161"/>
      <c r="I49" s="1161"/>
      <c r="J49" s="1162"/>
      <c r="K49" s="63">
        <v>142</v>
      </c>
      <c r="L49" s="64">
        <v>152</v>
      </c>
      <c r="M49" s="64">
        <v>138</v>
      </c>
      <c r="N49" s="64">
        <v>152</v>
      </c>
      <c r="O49" s="65">
        <v>105</v>
      </c>
      <c r="P49" s="48"/>
      <c r="Q49" s="48"/>
      <c r="R49" s="48"/>
      <c r="S49" s="48"/>
      <c r="T49" s="48"/>
      <c r="U49" s="48"/>
    </row>
    <row r="50" spans="1:21" ht="30.75" customHeight="1" x14ac:dyDescent="0.2">
      <c r="A50" s="48"/>
      <c r="B50" s="1155"/>
      <c r="C50" s="1156"/>
      <c r="D50" s="62"/>
      <c r="E50" s="1161" t="s">
        <v>15</v>
      </c>
      <c r="F50" s="1161"/>
      <c r="G50" s="1161"/>
      <c r="H50" s="1161"/>
      <c r="I50" s="1161"/>
      <c r="J50" s="1162"/>
      <c r="K50" s="63">
        <v>66</v>
      </c>
      <c r="L50" s="64">
        <v>64</v>
      </c>
      <c r="M50" s="64">
        <v>94</v>
      </c>
      <c r="N50" s="64">
        <v>139</v>
      </c>
      <c r="O50" s="65">
        <v>200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515</v>
      </c>
      <c r="L51" s="64" t="s">
        <v>515</v>
      </c>
      <c r="M51" s="64" t="s">
        <v>515</v>
      </c>
      <c r="N51" s="64" t="s">
        <v>515</v>
      </c>
      <c r="O51" s="65" t="s">
        <v>515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11858</v>
      </c>
      <c r="L52" s="64">
        <v>11745</v>
      </c>
      <c r="M52" s="64">
        <v>11607</v>
      </c>
      <c r="N52" s="64">
        <v>11143</v>
      </c>
      <c r="O52" s="65">
        <v>11127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2298</v>
      </c>
      <c r="L53" s="69">
        <v>1408</v>
      </c>
      <c r="M53" s="69">
        <v>1352</v>
      </c>
      <c r="N53" s="69">
        <v>1002</v>
      </c>
      <c r="O53" s="70">
        <v>848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556</v>
      </c>
      <c r="L57" s="81" t="s">
        <v>557</v>
      </c>
      <c r="M57" s="81" t="s">
        <v>558</v>
      </c>
      <c r="N57" s="81" t="s">
        <v>559</v>
      </c>
      <c r="O57" s="82" t="s">
        <v>560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uDbjPjyxZiLpd+34nBtB52r7aL79um2hN5YGPuurbsrkKSQaO/ghYutidBF36vDX5BLHMoPUL1c6uz5PUq6hg==" saltValue="dFLCvaA7qd5K/tTjuffI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539</v>
      </c>
      <c r="J40" s="103" t="s">
        <v>540</v>
      </c>
      <c r="K40" s="103" t="s">
        <v>541</v>
      </c>
      <c r="L40" s="103" t="s">
        <v>542</v>
      </c>
      <c r="M40" s="104" t="s">
        <v>543</v>
      </c>
    </row>
    <row r="41" spans="2:13" ht="27.75" customHeight="1" x14ac:dyDescent="0.2">
      <c r="B41" s="1184" t="s">
        <v>30</v>
      </c>
      <c r="C41" s="1185"/>
      <c r="D41" s="105"/>
      <c r="E41" s="1190" t="s">
        <v>31</v>
      </c>
      <c r="F41" s="1190"/>
      <c r="G41" s="1190"/>
      <c r="H41" s="1191"/>
      <c r="I41" s="355">
        <v>80937</v>
      </c>
      <c r="J41" s="356">
        <v>83949</v>
      </c>
      <c r="K41" s="356">
        <v>89094</v>
      </c>
      <c r="L41" s="356">
        <v>92645</v>
      </c>
      <c r="M41" s="357">
        <v>94490</v>
      </c>
    </row>
    <row r="42" spans="2:13" ht="27.75" customHeight="1" x14ac:dyDescent="0.2">
      <c r="B42" s="1186"/>
      <c r="C42" s="1187"/>
      <c r="D42" s="106"/>
      <c r="E42" s="1192" t="s">
        <v>32</v>
      </c>
      <c r="F42" s="1192"/>
      <c r="G42" s="1192"/>
      <c r="H42" s="1193"/>
      <c r="I42" s="358">
        <v>411</v>
      </c>
      <c r="J42" s="359">
        <v>351</v>
      </c>
      <c r="K42" s="359">
        <v>292</v>
      </c>
      <c r="L42" s="359">
        <v>232</v>
      </c>
      <c r="M42" s="360">
        <v>173</v>
      </c>
    </row>
    <row r="43" spans="2:13" ht="27.75" customHeight="1" x14ac:dyDescent="0.2">
      <c r="B43" s="1186"/>
      <c r="C43" s="1187"/>
      <c r="D43" s="106"/>
      <c r="E43" s="1192" t="s">
        <v>33</v>
      </c>
      <c r="F43" s="1192"/>
      <c r="G43" s="1192"/>
      <c r="H43" s="1193"/>
      <c r="I43" s="358">
        <v>34631</v>
      </c>
      <c r="J43" s="359">
        <v>47626</v>
      </c>
      <c r="K43" s="359">
        <v>49954</v>
      </c>
      <c r="L43" s="359">
        <v>42772</v>
      </c>
      <c r="M43" s="360">
        <v>41682</v>
      </c>
    </row>
    <row r="44" spans="2:13" ht="27.75" customHeight="1" x14ac:dyDescent="0.2">
      <c r="B44" s="1186"/>
      <c r="C44" s="1187"/>
      <c r="D44" s="106"/>
      <c r="E44" s="1192" t="s">
        <v>34</v>
      </c>
      <c r="F44" s="1192"/>
      <c r="G44" s="1192"/>
      <c r="H44" s="1193"/>
      <c r="I44" s="358">
        <v>543</v>
      </c>
      <c r="J44" s="359">
        <v>437</v>
      </c>
      <c r="K44" s="359">
        <v>422</v>
      </c>
      <c r="L44" s="359">
        <v>563</v>
      </c>
      <c r="M44" s="360">
        <v>473</v>
      </c>
    </row>
    <row r="45" spans="2:13" ht="27.75" customHeight="1" x14ac:dyDescent="0.2">
      <c r="B45" s="1186"/>
      <c r="C45" s="1187"/>
      <c r="D45" s="106"/>
      <c r="E45" s="1192" t="s">
        <v>35</v>
      </c>
      <c r="F45" s="1192"/>
      <c r="G45" s="1192"/>
      <c r="H45" s="1193"/>
      <c r="I45" s="358">
        <v>14951</v>
      </c>
      <c r="J45" s="359">
        <v>15137</v>
      </c>
      <c r="K45" s="359">
        <v>15054</v>
      </c>
      <c r="L45" s="359">
        <v>15077</v>
      </c>
      <c r="M45" s="360">
        <v>15911</v>
      </c>
    </row>
    <row r="46" spans="2:13" ht="27.75" customHeight="1" x14ac:dyDescent="0.2">
      <c r="B46" s="1186"/>
      <c r="C46" s="1187"/>
      <c r="D46" s="107"/>
      <c r="E46" s="1192" t="s">
        <v>36</v>
      </c>
      <c r="F46" s="1192"/>
      <c r="G46" s="1192"/>
      <c r="H46" s="1193"/>
      <c r="I46" s="358" t="s">
        <v>515</v>
      </c>
      <c r="J46" s="359" t="s">
        <v>515</v>
      </c>
      <c r="K46" s="359" t="s">
        <v>515</v>
      </c>
      <c r="L46" s="359" t="s">
        <v>515</v>
      </c>
      <c r="M46" s="360" t="s">
        <v>515</v>
      </c>
    </row>
    <row r="47" spans="2:13" ht="27.75" customHeight="1" x14ac:dyDescent="0.2">
      <c r="B47" s="1186"/>
      <c r="C47" s="1187"/>
      <c r="D47" s="108"/>
      <c r="E47" s="1194" t="s">
        <v>37</v>
      </c>
      <c r="F47" s="1195"/>
      <c r="G47" s="1195"/>
      <c r="H47" s="1196"/>
      <c r="I47" s="358" t="s">
        <v>515</v>
      </c>
      <c r="J47" s="359" t="s">
        <v>515</v>
      </c>
      <c r="K47" s="359" t="s">
        <v>515</v>
      </c>
      <c r="L47" s="359" t="s">
        <v>515</v>
      </c>
      <c r="M47" s="360" t="s">
        <v>515</v>
      </c>
    </row>
    <row r="48" spans="2:13" ht="27.75" customHeight="1" x14ac:dyDescent="0.2">
      <c r="B48" s="1186"/>
      <c r="C48" s="1187"/>
      <c r="D48" s="106"/>
      <c r="E48" s="1192" t="s">
        <v>38</v>
      </c>
      <c r="F48" s="1192"/>
      <c r="G48" s="1192"/>
      <c r="H48" s="1193"/>
      <c r="I48" s="358" t="s">
        <v>515</v>
      </c>
      <c r="J48" s="359" t="s">
        <v>515</v>
      </c>
      <c r="K48" s="359" t="s">
        <v>515</v>
      </c>
      <c r="L48" s="359" t="s">
        <v>515</v>
      </c>
      <c r="M48" s="360" t="s">
        <v>515</v>
      </c>
    </row>
    <row r="49" spans="2:13" ht="27.75" customHeight="1" x14ac:dyDescent="0.2">
      <c r="B49" s="1188"/>
      <c r="C49" s="1189"/>
      <c r="D49" s="106"/>
      <c r="E49" s="1192" t="s">
        <v>39</v>
      </c>
      <c r="F49" s="1192"/>
      <c r="G49" s="1192"/>
      <c r="H49" s="1193"/>
      <c r="I49" s="358" t="s">
        <v>515</v>
      </c>
      <c r="J49" s="359" t="s">
        <v>515</v>
      </c>
      <c r="K49" s="359" t="s">
        <v>515</v>
      </c>
      <c r="L49" s="359" t="s">
        <v>515</v>
      </c>
      <c r="M49" s="360" t="s">
        <v>515</v>
      </c>
    </row>
    <row r="50" spans="2:13" ht="27.75" customHeight="1" x14ac:dyDescent="0.2">
      <c r="B50" s="1197" t="s">
        <v>40</v>
      </c>
      <c r="C50" s="1198"/>
      <c r="D50" s="109"/>
      <c r="E50" s="1192" t="s">
        <v>41</v>
      </c>
      <c r="F50" s="1192"/>
      <c r="G50" s="1192"/>
      <c r="H50" s="1193"/>
      <c r="I50" s="358">
        <v>25247</v>
      </c>
      <c r="J50" s="359">
        <v>25953</v>
      </c>
      <c r="K50" s="359">
        <v>31081</v>
      </c>
      <c r="L50" s="359">
        <v>31837</v>
      </c>
      <c r="M50" s="360">
        <v>36368</v>
      </c>
    </row>
    <row r="51" spans="2:13" ht="27.75" customHeight="1" x14ac:dyDescent="0.2">
      <c r="B51" s="1186"/>
      <c r="C51" s="1187"/>
      <c r="D51" s="106"/>
      <c r="E51" s="1192" t="s">
        <v>42</v>
      </c>
      <c r="F51" s="1192"/>
      <c r="G51" s="1192"/>
      <c r="H51" s="1193"/>
      <c r="I51" s="358">
        <v>18557</v>
      </c>
      <c r="J51" s="359">
        <v>21150</v>
      </c>
      <c r="K51" s="359">
        <v>29977</v>
      </c>
      <c r="L51" s="359">
        <v>29052</v>
      </c>
      <c r="M51" s="360">
        <v>29221</v>
      </c>
    </row>
    <row r="52" spans="2:13" ht="27.75" customHeight="1" x14ac:dyDescent="0.2">
      <c r="B52" s="1188"/>
      <c r="C52" s="1189"/>
      <c r="D52" s="106"/>
      <c r="E52" s="1192" t="s">
        <v>43</v>
      </c>
      <c r="F52" s="1192"/>
      <c r="G52" s="1192"/>
      <c r="H52" s="1193"/>
      <c r="I52" s="358">
        <v>103215</v>
      </c>
      <c r="J52" s="359">
        <v>105436</v>
      </c>
      <c r="K52" s="359">
        <v>105576</v>
      </c>
      <c r="L52" s="359">
        <v>104694</v>
      </c>
      <c r="M52" s="360">
        <v>105789</v>
      </c>
    </row>
    <row r="53" spans="2:13" ht="27.75" customHeight="1" thickBot="1" x14ac:dyDescent="0.25">
      <c r="B53" s="1199" t="s">
        <v>19</v>
      </c>
      <c r="C53" s="1200"/>
      <c r="D53" s="110"/>
      <c r="E53" s="1201" t="s">
        <v>44</v>
      </c>
      <c r="F53" s="1201"/>
      <c r="G53" s="1201"/>
      <c r="H53" s="1202"/>
      <c r="I53" s="361">
        <v>-15545</v>
      </c>
      <c r="J53" s="362">
        <v>-5039</v>
      </c>
      <c r="K53" s="362">
        <v>-11818</v>
      </c>
      <c r="L53" s="362">
        <v>-14295</v>
      </c>
      <c r="M53" s="363">
        <v>-18650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LWqPN+kK6sC6JxNHoXHop5qpHSD6VE9PmIVKrTrdE6dbLJcKsb8ewpUKolGpTPuNo+znE5JEJ+N6lbjJ2rpUw==" saltValue="ipUofEkQ8wXLPnw9O9xf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G64" sqref="G6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541</v>
      </c>
      <c r="G54" s="119" t="s">
        <v>542</v>
      </c>
      <c r="H54" s="120" t="s">
        <v>543</v>
      </c>
    </row>
    <row r="55" spans="2:8" ht="52.5" customHeight="1" x14ac:dyDescent="0.2">
      <c r="B55" s="121"/>
      <c r="C55" s="1211" t="s">
        <v>46</v>
      </c>
      <c r="D55" s="1211"/>
      <c r="E55" s="1212"/>
      <c r="F55" s="122">
        <v>15581</v>
      </c>
      <c r="G55" s="122">
        <v>16177</v>
      </c>
      <c r="H55" s="123">
        <v>16277</v>
      </c>
    </row>
    <row r="56" spans="2:8" ht="52.5" customHeight="1" x14ac:dyDescent="0.2">
      <c r="B56" s="124"/>
      <c r="C56" s="1213" t="s">
        <v>47</v>
      </c>
      <c r="D56" s="1213"/>
      <c r="E56" s="1214"/>
      <c r="F56" s="125">
        <v>1804</v>
      </c>
      <c r="G56" s="125">
        <v>1792</v>
      </c>
      <c r="H56" s="126">
        <v>2139</v>
      </c>
    </row>
    <row r="57" spans="2:8" ht="53.25" customHeight="1" x14ac:dyDescent="0.2">
      <c r="B57" s="124"/>
      <c r="C57" s="1215" t="s">
        <v>48</v>
      </c>
      <c r="D57" s="1215"/>
      <c r="E57" s="1216"/>
      <c r="F57" s="127">
        <v>10057</v>
      </c>
      <c r="G57" s="127">
        <v>10588</v>
      </c>
      <c r="H57" s="128">
        <v>14142</v>
      </c>
    </row>
    <row r="58" spans="2:8" ht="45.75" customHeight="1" x14ac:dyDescent="0.2">
      <c r="B58" s="129"/>
      <c r="C58" s="1203" t="s">
        <v>578</v>
      </c>
      <c r="D58" s="1204"/>
      <c r="E58" s="1205"/>
      <c r="F58" s="130">
        <v>2998</v>
      </c>
      <c r="G58" s="130">
        <v>3099</v>
      </c>
      <c r="H58" s="131">
        <v>6527</v>
      </c>
    </row>
    <row r="59" spans="2:8" ht="45.75" customHeight="1" x14ac:dyDescent="0.2">
      <c r="B59" s="129"/>
      <c r="C59" s="1203" t="s">
        <v>579</v>
      </c>
      <c r="D59" s="1204"/>
      <c r="E59" s="1205"/>
      <c r="F59" s="130">
        <v>1370</v>
      </c>
      <c r="G59" s="130">
        <v>1371</v>
      </c>
      <c r="H59" s="131">
        <v>1375</v>
      </c>
    </row>
    <row r="60" spans="2:8" ht="45.75" customHeight="1" x14ac:dyDescent="0.2">
      <c r="B60" s="129"/>
      <c r="C60" s="1203" t="s">
        <v>580</v>
      </c>
      <c r="D60" s="1204"/>
      <c r="E60" s="1205"/>
      <c r="F60" s="130">
        <v>853</v>
      </c>
      <c r="G60" s="130">
        <v>863</v>
      </c>
      <c r="H60" s="131">
        <v>870</v>
      </c>
    </row>
    <row r="61" spans="2:8" ht="45.75" customHeight="1" x14ac:dyDescent="0.2">
      <c r="B61" s="129"/>
      <c r="C61" s="1203" t="s">
        <v>581</v>
      </c>
      <c r="D61" s="1204"/>
      <c r="E61" s="1205"/>
      <c r="F61" s="130">
        <v>836</v>
      </c>
      <c r="G61" s="130">
        <v>837</v>
      </c>
      <c r="H61" s="131">
        <v>838</v>
      </c>
    </row>
    <row r="62" spans="2:8" ht="45.75" customHeight="1" thickBot="1" x14ac:dyDescent="0.25">
      <c r="B62" s="132"/>
      <c r="C62" s="1206" t="s">
        <v>582</v>
      </c>
      <c r="D62" s="1207"/>
      <c r="E62" s="1208"/>
      <c r="F62" s="133">
        <v>502</v>
      </c>
      <c r="G62" s="133">
        <v>703</v>
      </c>
      <c r="H62" s="134">
        <v>759</v>
      </c>
    </row>
    <row r="63" spans="2:8" ht="52.5" customHeight="1" thickBot="1" x14ac:dyDescent="0.25">
      <c r="B63" s="135"/>
      <c r="C63" s="1209" t="s">
        <v>49</v>
      </c>
      <c r="D63" s="1209"/>
      <c r="E63" s="1210"/>
      <c r="F63" s="136">
        <v>27442</v>
      </c>
      <c r="G63" s="136">
        <v>28557</v>
      </c>
      <c r="H63" s="137">
        <v>32559</v>
      </c>
    </row>
    <row r="64" spans="2:8" ht="13.2" x14ac:dyDescent="0.2"/>
  </sheetData>
  <sheetProtection algorithmName="SHA-512" hashValue="ERb2HIOPCFaL0cyPAn5WUtGLjeYcXJ9qF71ulBlDcH9JAJMqy0tuFEmIRwo90/ujsSnd1Jby5vvdNuYwFCWexQ==" saltValue="NGsjncDMtlipn8ZOTE/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538</v>
      </c>
      <c r="G2" s="151"/>
      <c r="H2" s="152"/>
    </row>
    <row r="3" spans="1:8" x14ac:dyDescent="0.2">
      <c r="A3" s="148" t="s">
        <v>531</v>
      </c>
      <c r="B3" s="153"/>
      <c r="C3" s="154"/>
      <c r="D3" s="155">
        <v>29717</v>
      </c>
      <c r="E3" s="156"/>
      <c r="F3" s="157">
        <v>51849</v>
      </c>
      <c r="G3" s="158"/>
      <c r="H3" s="159"/>
    </row>
    <row r="4" spans="1:8" x14ac:dyDescent="0.2">
      <c r="A4" s="160"/>
      <c r="B4" s="161"/>
      <c r="C4" s="162"/>
      <c r="D4" s="163">
        <v>10625</v>
      </c>
      <c r="E4" s="164"/>
      <c r="F4" s="165">
        <v>26326</v>
      </c>
      <c r="G4" s="166"/>
      <c r="H4" s="167"/>
    </row>
    <row r="5" spans="1:8" x14ac:dyDescent="0.2">
      <c r="A5" s="148" t="s">
        <v>533</v>
      </c>
      <c r="B5" s="153"/>
      <c r="C5" s="154"/>
      <c r="D5" s="155">
        <v>33004</v>
      </c>
      <c r="E5" s="156"/>
      <c r="F5" s="157">
        <v>52191</v>
      </c>
      <c r="G5" s="158"/>
      <c r="H5" s="159"/>
    </row>
    <row r="6" spans="1:8" x14ac:dyDescent="0.2">
      <c r="A6" s="160"/>
      <c r="B6" s="161"/>
      <c r="C6" s="162"/>
      <c r="D6" s="163">
        <v>14631</v>
      </c>
      <c r="E6" s="164"/>
      <c r="F6" s="165">
        <v>26807</v>
      </c>
      <c r="G6" s="166"/>
      <c r="H6" s="167"/>
    </row>
    <row r="7" spans="1:8" x14ac:dyDescent="0.2">
      <c r="A7" s="148" t="s">
        <v>534</v>
      </c>
      <c r="B7" s="153"/>
      <c r="C7" s="154"/>
      <c r="D7" s="155">
        <v>48479</v>
      </c>
      <c r="E7" s="156"/>
      <c r="F7" s="157">
        <v>48105</v>
      </c>
      <c r="G7" s="158"/>
      <c r="H7" s="159"/>
    </row>
    <row r="8" spans="1:8" x14ac:dyDescent="0.2">
      <c r="A8" s="160"/>
      <c r="B8" s="161"/>
      <c r="C8" s="162"/>
      <c r="D8" s="163">
        <v>19396</v>
      </c>
      <c r="E8" s="164"/>
      <c r="F8" s="165">
        <v>24072</v>
      </c>
      <c r="G8" s="166"/>
      <c r="H8" s="167"/>
    </row>
    <row r="9" spans="1:8" x14ac:dyDescent="0.2">
      <c r="A9" s="148" t="s">
        <v>535</v>
      </c>
      <c r="B9" s="153"/>
      <c r="C9" s="154"/>
      <c r="D9" s="155">
        <v>65876</v>
      </c>
      <c r="E9" s="156"/>
      <c r="F9" s="157">
        <v>47446</v>
      </c>
      <c r="G9" s="158"/>
      <c r="H9" s="159"/>
    </row>
    <row r="10" spans="1:8" x14ac:dyDescent="0.2">
      <c r="A10" s="160"/>
      <c r="B10" s="161"/>
      <c r="C10" s="162"/>
      <c r="D10" s="163">
        <v>30792</v>
      </c>
      <c r="E10" s="164"/>
      <c r="F10" s="165">
        <v>24371</v>
      </c>
      <c r="G10" s="166"/>
      <c r="H10" s="167"/>
    </row>
    <row r="11" spans="1:8" x14ac:dyDescent="0.2">
      <c r="A11" s="148" t="s">
        <v>536</v>
      </c>
      <c r="B11" s="153"/>
      <c r="C11" s="154"/>
      <c r="D11" s="155">
        <v>54136</v>
      </c>
      <c r="E11" s="156"/>
      <c r="F11" s="157">
        <v>48387</v>
      </c>
      <c r="G11" s="158"/>
      <c r="H11" s="159"/>
    </row>
    <row r="12" spans="1:8" x14ac:dyDescent="0.2">
      <c r="A12" s="160"/>
      <c r="B12" s="161"/>
      <c r="C12" s="168"/>
      <c r="D12" s="163">
        <v>24382</v>
      </c>
      <c r="E12" s="164"/>
      <c r="F12" s="165">
        <v>25592</v>
      </c>
      <c r="G12" s="166"/>
      <c r="H12" s="167"/>
    </row>
    <row r="13" spans="1:8" x14ac:dyDescent="0.2">
      <c r="A13" s="148"/>
      <c r="B13" s="153"/>
      <c r="C13" s="169"/>
      <c r="D13" s="170">
        <v>46242</v>
      </c>
      <c r="E13" s="171"/>
      <c r="F13" s="172">
        <v>49596</v>
      </c>
      <c r="G13" s="173"/>
      <c r="H13" s="159"/>
    </row>
    <row r="14" spans="1:8" x14ac:dyDescent="0.2">
      <c r="A14" s="160"/>
      <c r="B14" s="161"/>
      <c r="C14" s="162"/>
      <c r="D14" s="163">
        <v>19965</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6.48</v>
      </c>
      <c r="C19" s="174">
        <f>ROUND(VALUE(SUBSTITUTE(実質収支比率等に係る経年分析!G$48,"▲","-")),2)</f>
        <v>8.6199999999999992</v>
      </c>
      <c r="D19" s="174">
        <f>ROUND(VALUE(SUBSTITUTE(実質収支比率等に係る経年分析!H$48,"▲","-")),2)</f>
        <v>9.43</v>
      </c>
      <c r="E19" s="174">
        <f>ROUND(VALUE(SUBSTITUTE(実質収支比率等に係る経年分析!I$48,"▲","-")),2)</f>
        <v>9.2899999999999991</v>
      </c>
      <c r="F19" s="174">
        <f>ROUND(VALUE(SUBSTITUTE(実質収支比率等に係る経年分析!J$48,"▲","-")),2)</f>
        <v>9.24</v>
      </c>
    </row>
    <row r="20" spans="1:11" x14ac:dyDescent="0.2">
      <c r="A20" s="174" t="s">
        <v>53</v>
      </c>
      <c r="B20" s="174">
        <f>ROUND(VALUE(SUBSTITUTE(実質収支比率等に係る経年分析!F$47,"▲","-")),2)</f>
        <v>15.94</v>
      </c>
      <c r="C20" s="174">
        <f>ROUND(VALUE(SUBSTITUTE(実質収支比率等に係る経年分析!G$47,"▲","-")),2)</f>
        <v>17.940000000000001</v>
      </c>
      <c r="D20" s="174">
        <f>ROUND(VALUE(SUBSTITUTE(実質収支比率等に係る経年分析!H$47,"▲","-")),2)</f>
        <v>21.29</v>
      </c>
      <c r="E20" s="174">
        <f>ROUND(VALUE(SUBSTITUTE(実質収支比率等に係る経年分析!I$47,"▲","-")),2)</f>
        <v>22.58</v>
      </c>
      <c r="F20" s="174">
        <f>ROUND(VALUE(SUBSTITUTE(実質収支比率等に係る経年分析!J$47,"▲","-")),2)</f>
        <v>22.29</v>
      </c>
    </row>
    <row r="21" spans="1:11" x14ac:dyDescent="0.2">
      <c r="A21" s="174" t="s">
        <v>54</v>
      </c>
      <c r="B21" s="174">
        <f>IF(ISNUMBER(VALUE(SUBSTITUTE(実質収支比率等に係る経年分析!F$49,"▲","-"))),ROUND(VALUE(SUBSTITUTE(実質収支比率等に係る経年分析!F$49,"▲","-")),2),NA())</f>
        <v>-3.11</v>
      </c>
      <c r="C21" s="174">
        <f>IF(ISNUMBER(VALUE(SUBSTITUTE(実質収支比率等に係る経年分析!G$49,"▲","-"))),ROUND(VALUE(SUBSTITUTE(実質収支比率等に係る経年分析!G$49,"▲","-")),2),NA())</f>
        <v>4.38</v>
      </c>
      <c r="D21" s="174">
        <f>IF(ISNUMBER(VALUE(SUBSTITUTE(実質収支比率等に係る経年分析!H$49,"▲","-"))),ROUND(VALUE(SUBSTITUTE(実質収支比率等に係る経年分析!H$49,"▲","-")),2),NA())</f>
        <v>5.2</v>
      </c>
      <c r="E21" s="174">
        <f>IF(ISNUMBER(VALUE(SUBSTITUTE(実質収支比率等に係る経年分析!I$49,"▲","-"))),ROUND(VALUE(SUBSTITUTE(実質収支比率等に係る経年分析!I$49,"▲","-")),2),NA())</f>
        <v>0.49</v>
      </c>
      <c r="F21" s="174">
        <f>IF(ISNUMBER(VALUE(SUBSTITUTE(実質収支比率等に係る経年分析!J$49,"▲","-"))),ROUND(VALUE(SUBSTITUTE(実質収支比率等に係る経年分析!J$49,"▲","-")),2),NA())</f>
        <v>0.27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0.18</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母子父子寡婦福祉資金貸付金特別会計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熱海温泉事業特別会計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1.1499999999999999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1.0900000000000001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1.0900000000000001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9.4499999999999993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9.2200000000000006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11858</v>
      </c>
      <c r="E42" s="176"/>
      <c r="F42" s="176"/>
      <c r="G42" s="176">
        <f>'実質公債費比率（分子）の構造'!L$52</f>
        <v>11745</v>
      </c>
      <c r="H42" s="176"/>
      <c r="I42" s="176"/>
      <c r="J42" s="176">
        <f>'実質公債費比率（分子）の構造'!M$52</f>
        <v>11607</v>
      </c>
      <c r="K42" s="176"/>
      <c r="L42" s="176"/>
      <c r="M42" s="176">
        <f>'実質公債費比率（分子）の構造'!N$52</f>
        <v>11143</v>
      </c>
      <c r="N42" s="176"/>
      <c r="O42" s="176"/>
      <c r="P42" s="176">
        <f>'実質公債費比率（分子）の構造'!O$52</f>
        <v>11127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66</v>
      </c>
      <c r="C44" s="176"/>
      <c r="D44" s="176"/>
      <c r="E44" s="176">
        <f>'実質公債費比率（分子）の構造'!L$50</f>
        <v>64</v>
      </c>
      <c r="F44" s="176"/>
      <c r="G44" s="176"/>
      <c r="H44" s="176">
        <f>'実質公債費比率（分子）の構造'!M$50</f>
        <v>94</v>
      </c>
      <c r="I44" s="176"/>
      <c r="J44" s="176"/>
      <c r="K44" s="176">
        <f>'実質公債費比率（分子）の構造'!N$50</f>
        <v>139</v>
      </c>
      <c r="L44" s="176"/>
      <c r="M44" s="176"/>
      <c r="N44" s="176">
        <f>'実質公債費比率（分子）の構造'!O$50</f>
        <v>200</v>
      </c>
      <c r="O44" s="176"/>
      <c r="P44" s="176"/>
    </row>
    <row r="45" spans="1:16" x14ac:dyDescent="0.2">
      <c r="A45" s="176" t="s">
        <v>63</v>
      </c>
      <c r="B45" s="176">
        <f>'実質公債費比率（分子）の構造'!K$49</f>
        <v>142</v>
      </c>
      <c r="C45" s="176"/>
      <c r="D45" s="176"/>
      <c r="E45" s="176">
        <f>'実質公債費比率（分子）の構造'!L$49</f>
        <v>152</v>
      </c>
      <c r="F45" s="176"/>
      <c r="G45" s="176"/>
      <c r="H45" s="176">
        <f>'実質公債費比率（分子）の構造'!M$49</f>
        <v>138</v>
      </c>
      <c r="I45" s="176"/>
      <c r="J45" s="176"/>
      <c r="K45" s="176">
        <f>'実質公債費比率（分子）の構造'!N$49</f>
        <v>152</v>
      </c>
      <c r="L45" s="176"/>
      <c r="M45" s="176"/>
      <c r="N45" s="176">
        <f>'実質公債費比率（分子）の構造'!O$49</f>
        <v>105</v>
      </c>
      <c r="O45" s="176"/>
      <c r="P45" s="176"/>
    </row>
    <row r="46" spans="1:16" x14ac:dyDescent="0.2">
      <c r="A46" s="176" t="s">
        <v>64</v>
      </c>
      <c r="B46" s="176">
        <f>'実質公債費比率（分子）の構造'!K$48</f>
        <v>4489</v>
      </c>
      <c r="C46" s="176"/>
      <c r="D46" s="176"/>
      <c r="E46" s="176">
        <f>'実質公債費比率（分子）の構造'!L$48</f>
        <v>3790</v>
      </c>
      <c r="F46" s="176"/>
      <c r="G46" s="176"/>
      <c r="H46" s="176">
        <f>'実質公債費比率（分子）の構造'!M$48</f>
        <v>3840</v>
      </c>
      <c r="I46" s="176"/>
      <c r="J46" s="176"/>
      <c r="K46" s="176">
        <f>'実質公債費比率（分子）の構造'!N$48</f>
        <v>3416</v>
      </c>
      <c r="L46" s="176"/>
      <c r="M46" s="176"/>
      <c r="N46" s="176">
        <f>'実質公債費比率（分子）の構造'!O$48</f>
        <v>3528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9459</v>
      </c>
      <c r="C49" s="176"/>
      <c r="D49" s="176"/>
      <c r="E49" s="176">
        <f>'実質公債費比率（分子）の構造'!L$45</f>
        <v>9147</v>
      </c>
      <c r="F49" s="176"/>
      <c r="G49" s="176"/>
      <c r="H49" s="176">
        <f>'実質公債費比率（分子）の構造'!M$45</f>
        <v>8887</v>
      </c>
      <c r="I49" s="176"/>
      <c r="J49" s="176"/>
      <c r="K49" s="176">
        <f>'実質公債費比率（分子）の構造'!N$45</f>
        <v>8438</v>
      </c>
      <c r="L49" s="176"/>
      <c r="M49" s="176"/>
      <c r="N49" s="176">
        <f>'実質公債費比率（分子）の構造'!O$45</f>
        <v>8142</v>
      </c>
      <c r="O49" s="176"/>
      <c r="P49" s="176"/>
    </row>
    <row r="50" spans="1:16" x14ac:dyDescent="0.2">
      <c r="A50" s="176" t="s">
        <v>67</v>
      </c>
      <c r="B50" s="176" t="e">
        <f>NA()</f>
        <v>#N/A</v>
      </c>
      <c r="C50" s="176">
        <f>IF(ISNUMBER('実質公債費比率（分子）の構造'!K$53),'実質公債費比率（分子）の構造'!K$53,NA())</f>
        <v>2298</v>
      </c>
      <c r="D50" s="176" t="e">
        <f>NA()</f>
        <v>#N/A</v>
      </c>
      <c r="E50" s="176" t="e">
        <f>NA()</f>
        <v>#N/A</v>
      </c>
      <c r="F50" s="176">
        <f>IF(ISNUMBER('実質公債費比率（分子）の構造'!L$53),'実質公債費比率（分子）の構造'!L$53,NA())</f>
        <v>1408</v>
      </c>
      <c r="G50" s="176" t="e">
        <f>NA()</f>
        <v>#N/A</v>
      </c>
      <c r="H50" s="176" t="e">
        <f>NA()</f>
        <v>#N/A</v>
      </c>
      <c r="I50" s="176">
        <f>IF(ISNUMBER('実質公債費比率（分子）の構造'!M$53),'実質公債費比率（分子）の構造'!M$53,NA())</f>
        <v>1352</v>
      </c>
      <c r="J50" s="176" t="e">
        <f>NA()</f>
        <v>#N/A</v>
      </c>
      <c r="K50" s="176" t="e">
        <f>NA()</f>
        <v>#N/A</v>
      </c>
      <c r="L50" s="176">
        <f>IF(ISNUMBER('実質公債費比率（分子）の構造'!N$53),'実質公債費比率（分子）の構造'!N$53,NA())</f>
        <v>1002</v>
      </c>
      <c r="M50" s="176" t="e">
        <f>NA()</f>
        <v>#N/A</v>
      </c>
      <c r="N50" s="176" t="e">
        <f>NA()</f>
        <v>#N/A</v>
      </c>
      <c r="O50" s="176">
        <f>IF(ISNUMBER('実質公債費比率（分子）の構造'!O$53),'実質公債費比率（分子）の構造'!O$53,NA())</f>
        <v>848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103215</v>
      </c>
      <c r="E56" s="175"/>
      <c r="F56" s="175"/>
      <c r="G56" s="175">
        <f>'将来負担比率（分子）の構造'!J$52</f>
        <v>105436</v>
      </c>
      <c r="H56" s="175"/>
      <c r="I56" s="175"/>
      <c r="J56" s="175">
        <f>'将来負担比率（分子）の構造'!K$52</f>
        <v>105576</v>
      </c>
      <c r="K56" s="175"/>
      <c r="L56" s="175"/>
      <c r="M56" s="175">
        <f>'将来負担比率（分子）の構造'!L$52</f>
        <v>104694</v>
      </c>
      <c r="N56" s="175"/>
      <c r="O56" s="175"/>
      <c r="P56" s="175">
        <f>'将来負担比率（分子）の構造'!M$52</f>
        <v>105789</v>
      </c>
    </row>
    <row r="57" spans="1:16" x14ac:dyDescent="0.2">
      <c r="A57" s="175" t="s">
        <v>42</v>
      </c>
      <c r="B57" s="175"/>
      <c r="C57" s="175"/>
      <c r="D57" s="175">
        <f>'将来負担比率（分子）の構造'!I$51</f>
        <v>18557</v>
      </c>
      <c r="E57" s="175"/>
      <c r="F57" s="175"/>
      <c r="G57" s="175">
        <f>'将来負担比率（分子）の構造'!J$51</f>
        <v>21150</v>
      </c>
      <c r="H57" s="175"/>
      <c r="I57" s="175"/>
      <c r="J57" s="175">
        <f>'将来負担比率（分子）の構造'!K$51</f>
        <v>29977</v>
      </c>
      <c r="K57" s="175"/>
      <c r="L57" s="175"/>
      <c r="M57" s="175">
        <f>'将来負担比率（分子）の構造'!L$51</f>
        <v>29052</v>
      </c>
      <c r="N57" s="175"/>
      <c r="O57" s="175"/>
      <c r="P57" s="175">
        <f>'将来負担比率（分子）の構造'!M$51</f>
        <v>29221</v>
      </c>
    </row>
    <row r="58" spans="1:16" x14ac:dyDescent="0.2">
      <c r="A58" s="175" t="s">
        <v>41</v>
      </c>
      <c r="B58" s="175"/>
      <c r="C58" s="175"/>
      <c r="D58" s="175">
        <f>'将来負担比率（分子）の構造'!I$50</f>
        <v>25247</v>
      </c>
      <c r="E58" s="175"/>
      <c r="F58" s="175"/>
      <c r="G58" s="175">
        <f>'将来負担比率（分子）の構造'!J$50</f>
        <v>25953</v>
      </c>
      <c r="H58" s="175"/>
      <c r="I58" s="175"/>
      <c r="J58" s="175">
        <f>'将来負担比率（分子）の構造'!K$50</f>
        <v>31081</v>
      </c>
      <c r="K58" s="175"/>
      <c r="L58" s="175"/>
      <c r="M58" s="175">
        <f>'将来負担比率（分子）の構造'!L$50</f>
        <v>31837</v>
      </c>
      <c r="N58" s="175"/>
      <c r="O58" s="175"/>
      <c r="P58" s="175">
        <f>'将来負担比率（分子）の構造'!M$50</f>
        <v>36368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14951</v>
      </c>
      <c r="C62" s="175"/>
      <c r="D62" s="175"/>
      <c r="E62" s="175">
        <f>'将来負担比率（分子）の構造'!J$45</f>
        <v>15137</v>
      </c>
      <c r="F62" s="175"/>
      <c r="G62" s="175"/>
      <c r="H62" s="175">
        <f>'将来負担比率（分子）の構造'!K$45</f>
        <v>15054</v>
      </c>
      <c r="I62" s="175"/>
      <c r="J62" s="175"/>
      <c r="K62" s="175">
        <f>'将来負担比率（分子）の構造'!L$45</f>
        <v>15077</v>
      </c>
      <c r="L62" s="175"/>
      <c r="M62" s="175"/>
      <c r="N62" s="175">
        <f>'将来負担比率（分子）の構造'!M$45</f>
        <v>15911</v>
      </c>
      <c r="O62" s="175"/>
      <c r="P62" s="175"/>
    </row>
    <row r="63" spans="1:16" x14ac:dyDescent="0.2">
      <c r="A63" s="175" t="s">
        <v>34</v>
      </c>
      <c r="B63" s="175">
        <f>'将来負担比率（分子）の構造'!I$44</f>
        <v>543</v>
      </c>
      <c r="C63" s="175"/>
      <c r="D63" s="175"/>
      <c r="E63" s="175">
        <f>'将来負担比率（分子）の構造'!J$44</f>
        <v>437</v>
      </c>
      <c r="F63" s="175"/>
      <c r="G63" s="175"/>
      <c r="H63" s="175">
        <f>'将来負担比率（分子）の構造'!K$44</f>
        <v>422</v>
      </c>
      <c r="I63" s="175"/>
      <c r="J63" s="175"/>
      <c r="K63" s="175">
        <f>'将来負担比率（分子）の構造'!L$44</f>
        <v>563</v>
      </c>
      <c r="L63" s="175"/>
      <c r="M63" s="175"/>
      <c r="N63" s="175">
        <f>'将来負担比率（分子）の構造'!M$44</f>
        <v>473</v>
      </c>
      <c r="O63" s="175"/>
      <c r="P63" s="175"/>
    </row>
    <row r="64" spans="1:16" x14ac:dyDescent="0.2">
      <c r="A64" s="175" t="s">
        <v>33</v>
      </c>
      <c r="B64" s="175">
        <f>'将来負担比率（分子）の構造'!I$43</f>
        <v>34631</v>
      </c>
      <c r="C64" s="175"/>
      <c r="D64" s="175"/>
      <c r="E64" s="175">
        <f>'将来負担比率（分子）の構造'!J$43</f>
        <v>47626</v>
      </c>
      <c r="F64" s="175"/>
      <c r="G64" s="175"/>
      <c r="H64" s="175">
        <f>'将来負担比率（分子）の構造'!K$43</f>
        <v>49954</v>
      </c>
      <c r="I64" s="175"/>
      <c r="J64" s="175"/>
      <c r="K64" s="175">
        <f>'将来負担比率（分子）の構造'!L$43</f>
        <v>42772</v>
      </c>
      <c r="L64" s="175"/>
      <c r="M64" s="175"/>
      <c r="N64" s="175">
        <f>'将来負担比率（分子）の構造'!M$43</f>
        <v>41682</v>
      </c>
      <c r="O64" s="175"/>
      <c r="P64" s="175"/>
    </row>
    <row r="65" spans="1:16" x14ac:dyDescent="0.2">
      <c r="A65" s="175" t="s">
        <v>32</v>
      </c>
      <c r="B65" s="175">
        <f>'将来負担比率（分子）の構造'!I$42</f>
        <v>411</v>
      </c>
      <c r="C65" s="175"/>
      <c r="D65" s="175"/>
      <c r="E65" s="175">
        <f>'将来負担比率（分子）の構造'!J$42</f>
        <v>351</v>
      </c>
      <c r="F65" s="175"/>
      <c r="G65" s="175"/>
      <c r="H65" s="175">
        <f>'将来負担比率（分子）の構造'!K$42</f>
        <v>292</v>
      </c>
      <c r="I65" s="175"/>
      <c r="J65" s="175"/>
      <c r="K65" s="175">
        <f>'将来負担比率（分子）の構造'!L$42</f>
        <v>232</v>
      </c>
      <c r="L65" s="175"/>
      <c r="M65" s="175"/>
      <c r="N65" s="175">
        <f>'将来負担比率（分子）の構造'!M$42</f>
        <v>173</v>
      </c>
      <c r="O65" s="175"/>
      <c r="P65" s="175"/>
    </row>
    <row r="66" spans="1:16" x14ac:dyDescent="0.2">
      <c r="A66" s="175" t="s">
        <v>31</v>
      </c>
      <c r="B66" s="175">
        <f>'将来負担比率（分子）の構造'!I$41</f>
        <v>80937</v>
      </c>
      <c r="C66" s="175"/>
      <c r="D66" s="175"/>
      <c r="E66" s="175">
        <f>'将来負担比率（分子）の構造'!J$41</f>
        <v>83949</v>
      </c>
      <c r="F66" s="175"/>
      <c r="G66" s="175"/>
      <c r="H66" s="175">
        <f>'将来負担比率（分子）の構造'!K$41</f>
        <v>89094</v>
      </c>
      <c r="I66" s="175"/>
      <c r="J66" s="175"/>
      <c r="K66" s="175">
        <f>'将来負担比率（分子）の構造'!L$41</f>
        <v>92645</v>
      </c>
      <c r="L66" s="175"/>
      <c r="M66" s="175"/>
      <c r="N66" s="175">
        <f>'将来負担比率（分子）の構造'!M$41</f>
        <v>94490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15581</v>
      </c>
      <c r="C72" s="179">
        <f>基金残高に係る経年分析!G55</f>
        <v>16177</v>
      </c>
      <c r="D72" s="179">
        <f>基金残高に係る経年分析!H55</f>
        <v>16277</v>
      </c>
    </row>
    <row r="73" spans="1:16" x14ac:dyDescent="0.2">
      <c r="A73" s="178" t="s">
        <v>74</v>
      </c>
      <c r="B73" s="179">
        <f>基金残高に係る経年分析!F56</f>
        <v>1804</v>
      </c>
      <c r="C73" s="179">
        <f>基金残高に係る経年分析!G56</f>
        <v>1792</v>
      </c>
      <c r="D73" s="179">
        <f>基金残高に係る経年分析!H56</f>
        <v>2139</v>
      </c>
    </row>
    <row r="74" spans="1:16" x14ac:dyDescent="0.2">
      <c r="A74" s="178" t="s">
        <v>75</v>
      </c>
      <c r="B74" s="179">
        <f>基金残高に係る経年分析!F57</f>
        <v>10057</v>
      </c>
      <c r="C74" s="179">
        <f>基金残高に係る経年分析!G57</f>
        <v>10588</v>
      </c>
      <c r="D74" s="179">
        <f>基金残高に係る経年分析!H57</f>
        <v>14142</v>
      </c>
    </row>
  </sheetData>
  <sheetProtection algorithmName="SHA-512" hashValue="fE9hJhVYJpyrT8Kx1z6G31kJ7BI/1hgD/4TIyGp0mUNJOUIAOuqJgCns3nePikHwJjORef4RpY+GI/R0AgbD8Q==" saltValue="X5PDjQaShfUoGAW3r1E7R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28"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52259347</v>
      </c>
      <c r="S5" s="613"/>
      <c r="T5" s="613"/>
      <c r="U5" s="613"/>
      <c r="V5" s="613"/>
      <c r="W5" s="613"/>
      <c r="X5" s="613"/>
      <c r="Y5" s="614"/>
      <c r="Z5" s="615">
        <v>34.799999999999997</v>
      </c>
      <c r="AA5" s="615"/>
      <c r="AB5" s="615"/>
      <c r="AC5" s="615"/>
      <c r="AD5" s="616">
        <v>48509427</v>
      </c>
      <c r="AE5" s="616"/>
      <c r="AF5" s="616"/>
      <c r="AG5" s="616"/>
      <c r="AH5" s="616"/>
      <c r="AI5" s="616"/>
      <c r="AJ5" s="616"/>
      <c r="AK5" s="616"/>
      <c r="AL5" s="617">
        <v>68</v>
      </c>
      <c r="AM5" s="618"/>
      <c r="AN5" s="618"/>
      <c r="AO5" s="619"/>
      <c r="AP5" s="609" t="s">
        <v>216</v>
      </c>
      <c r="AQ5" s="610"/>
      <c r="AR5" s="610"/>
      <c r="AS5" s="610"/>
      <c r="AT5" s="610"/>
      <c r="AU5" s="610"/>
      <c r="AV5" s="610"/>
      <c r="AW5" s="610"/>
      <c r="AX5" s="610"/>
      <c r="AY5" s="610"/>
      <c r="AZ5" s="610"/>
      <c r="BA5" s="610"/>
      <c r="BB5" s="610"/>
      <c r="BC5" s="610"/>
      <c r="BD5" s="610"/>
      <c r="BE5" s="610"/>
      <c r="BF5" s="611"/>
      <c r="BG5" s="623">
        <v>46410425</v>
      </c>
      <c r="BH5" s="624"/>
      <c r="BI5" s="624"/>
      <c r="BJ5" s="624"/>
      <c r="BK5" s="624"/>
      <c r="BL5" s="624"/>
      <c r="BM5" s="624"/>
      <c r="BN5" s="625"/>
      <c r="BO5" s="626">
        <v>88.8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1232434</v>
      </c>
      <c r="S6" s="624"/>
      <c r="T6" s="624"/>
      <c r="U6" s="624"/>
      <c r="V6" s="624"/>
      <c r="W6" s="624"/>
      <c r="X6" s="624"/>
      <c r="Y6" s="625"/>
      <c r="Z6" s="626">
        <v>0.8</v>
      </c>
      <c r="AA6" s="626"/>
      <c r="AB6" s="626"/>
      <c r="AC6" s="626"/>
      <c r="AD6" s="627">
        <v>1232434</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46410425</v>
      </c>
      <c r="BH6" s="624"/>
      <c r="BI6" s="624"/>
      <c r="BJ6" s="624"/>
      <c r="BK6" s="624"/>
      <c r="BL6" s="624"/>
      <c r="BM6" s="624"/>
      <c r="BN6" s="625"/>
      <c r="BO6" s="626">
        <v>88.8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665140</v>
      </c>
      <c r="CS6" s="624"/>
      <c r="CT6" s="624"/>
      <c r="CU6" s="624"/>
      <c r="CV6" s="624"/>
      <c r="CW6" s="624"/>
      <c r="CX6" s="624"/>
      <c r="CY6" s="625"/>
      <c r="CZ6" s="617">
        <v>0.5</v>
      </c>
      <c r="DA6" s="618"/>
      <c r="DB6" s="618"/>
      <c r="DC6" s="634"/>
      <c r="DD6" s="632">
        <v>44990</v>
      </c>
      <c r="DE6" s="624"/>
      <c r="DF6" s="624"/>
      <c r="DG6" s="624"/>
      <c r="DH6" s="624"/>
      <c r="DI6" s="624"/>
      <c r="DJ6" s="624"/>
      <c r="DK6" s="624"/>
      <c r="DL6" s="624"/>
      <c r="DM6" s="624"/>
      <c r="DN6" s="624"/>
      <c r="DO6" s="624"/>
      <c r="DP6" s="625"/>
      <c r="DQ6" s="632">
        <v>665120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14120</v>
      </c>
      <c r="S7" s="624"/>
      <c r="T7" s="624"/>
      <c r="U7" s="624"/>
      <c r="V7" s="624"/>
      <c r="W7" s="624"/>
      <c r="X7" s="624"/>
      <c r="Y7" s="625"/>
      <c r="Z7" s="626">
        <v>0</v>
      </c>
      <c r="AA7" s="626"/>
      <c r="AB7" s="626"/>
      <c r="AC7" s="626"/>
      <c r="AD7" s="627">
        <v>14120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21368710</v>
      </c>
      <c r="BH7" s="624"/>
      <c r="BI7" s="624"/>
      <c r="BJ7" s="624"/>
      <c r="BK7" s="624"/>
      <c r="BL7" s="624"/>
      <c r="BM7" s="624"/>
      <c r="BN7" s="625"/>
      <c r="BO7" s="626">
        <v>40.9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19716392</v>
      </c>
      <c r="CS7" s="624"/>
      <c r="CT7" s="624"/>
      <c r="CU7" s="624"/>
      <c r="CV7" s="624"/>
      <c r="CW7" s="624"/>
      <c r="CX7" s="624"/>
      <c r="CY7" s="625"/>
      <c r="CZ7" s="626">
        <v>13.9</v>
      </c>
      <c r="DA7" s="626"/>
      <c r="DB7" s="626"/>
      <c r="DC7" s="626"/>
      <c r="DD7" s="632">
        <v>269341</v>
      </c>
      <c r="DE7" s="624"/>
      <c r="DF7" s="624"/>
      <c r="DG7" s="624"/>
      <c r="DH7" s="624"/>
      <c r="DI7" s="624"/>
      <c r="DJ7" s="624"/>
      <c r="DK7" s="624"/>
      <c r="DL7" s="624"/>
      <c r="DM7" s="624"/>
      <c r="DN7" s="624"/>
      <c r="DO7" s="624"/>
      <c r="DP7" s="625"/>
      <c r="DQ7" s="632">
        <v>18167829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187554</v>
      </c>
      <c r="S8" s="624"/>
      <c r="T8" s="624"/>
      <c r="U8" s="624"/>
      <c r="V8" s="624"/>
      <c r="W8" s="624"/>
      <c r="X8" s="624"/>
      <c r="Y8" s="625"/>
      <c r="Z8" s="626">
        <v>0.1</v>
      </c>
      <c r="AA8" s="626"/>
      <c r="AB8" s="626"/>
      <c r="AC8" s="626"/>
      <c r="AD8" s="627">
        <v>187554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588858</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50753187</v>
      </c>
      <c r="CS8" s="624"/>
      <c r="CT8" s="624"/>
      <c r="CU8" s="624"/>
      <c r="CV8" s="624"/>
      <c r="CW8" s="624"/>
      <c r="CX8" s="624"/>
      <c r="CY8" s="625"/>
      <c r="CZ8" s="626">
        <v>35.700000000000003</v>
      </c>
      <c r="DA8" s="626"/>
      <c r="DB8" s="626"/>
      <c r="DC8" s="626"/>
      <c r="DD8" s="632">
        <v>343000</v>
      </c>
      <c r="DE8" s="624"/>
      <c r="DF8" s="624"/>
      <c r="DG8" s="624"/>
      <c r="DH8" s="624"/>
      <c r="DI8" s="624"/>
      <c r="DJ8" s="624"/>
      <c r="DK8" s="624"/>
      <c r="DL8" s="624"/>
      <c r="DM8" s="624"/>
      <c r="DN8" s="624"/>
      <c r="DO8" s="624"/>
      <c r="DP8" s="625"/>
      <c r="DQ8" s="632">
        <v>27340529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203151</v>
      </c>
      <c r="S9" s="624"/>
      <c r="T9" s="624"/>
      <c r="U9" s="624"/>
      <c r="V9" s="624"/>
      <c r="W9" s="624"/>
      <c r="X9" s="624"/>
      <c r="Y9" s="625"/>
      <c r="Z9" s="626">
        <v>0.1</v>
      </c>
      <c r="AA9" s="626"/>
      <c r="AB9" s="626"/>
      <c r="AC9" s="626"/>
      <c r="AD9" s="627">
        <v>203151</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17347536</v>
      </c>
      <c r="BH9" s="624"/>
      <c r="BI9" s="624"/>
      <c r="BJ9" s="624"/>
      <c r="BK9" s="624"/>
      <c r="BL9" s="624"/>
      <c r="BM9" s="624"/>
      <c r="BN9" s="625"/>
      <c r="BO9" s="626">
        <v>33.200000000000003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10836022</v>
      </c>
      <c r="CS9" s="624"/>
      <c r="CT9" s="624"/>
      <c r="CU9" s="624"/>
      <c r="CV9" s="624"/>
      <c r="CW9" s="624"/>
      <c r="CX9" s="624"/>
      <c r="CY9" s="625"/>
      <c r="CZ9" s="626">
        <v>7.6</v>
      </c>
      <c r="DA9" s="626"/>
      <c r="DB9" s="626"/>
      <c r="DC9" s="626"/>
      <c r="DD9" s="632">
        <v>250549</v>
      </c>
      <c r="DE9" s="624"/>
      <c r="DF9" s="624"/>
      <c r="DG9" s="624"/>
      <c r="DH9" s="624"/>
      <c r="DI9" s="624"/>
      <c r="DJ9" s="624"/>
      <c r="DK9" s="624"/>
      <c r="DL9" s="624"/>
      <c r="DM9" s="624"/>
      <c r="DN9" s="624"/>
      <c r="DO9" s="624"/>
      <c r="DP9" s="625"/>
      <c r="DQ9" s="632">
        <v>7778962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1308874</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128806</v>
      </c>
      <c r="CS10" s="624"/>
      <c r="CT10" s="624"/>
      <c r="CU10" s="624"/>
      <c r="CV10" s="624"/>
      <c r="CW10" s="624"/>
      <c r="CX10" s="624"/>
      <c r="CY10" s="625"/>
      <c r="CZ10" s="626">
        <v>0.1</v>
      </c>
      <c r="DA10" s="626"/>
      <c r="DB10" s="626"/>
      <c r="DC10" s="626"/>
      <c r="DD10" s="632">
        <v>902</v>
      </c>
      <c r="DE10" s="624"/>
      <c r="DF10" s="624"/>
      <c r="DG10" s="624"/>
      <c r="DH10" s="624"/>
      <c r="DI10" s="624"/>
      <c r="DJ10" s="624"/>
      <c r="DK10" s="624"/>
      <c r="DL10" s="624"/>
      <c r="DM10" s="624"/>
      <c r="DN10" s="624"/>
      <c r="DO10" s="624"/>
      <c r="DP10" s="625"/>
      <c r="DQ10" s="632">
        <v>120163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8805289</v>
      </c>
      <c r="S11" s="624"/>
      <c r="T11" s="624"/>
      <c r="U11" s="624"/>
      <c r="V11" s="624"/>
      <c r="W11" s="624"/>
      <c r="X11" s="624"/>
      <c r="Y11" s="625"/>
      <c r="Z11" s="628">
        <v>5.9</v>
      </c>
      <c r="AA11" s="629"/>
      <c r="AB11" s="629"/>
      <c r="AC11" s="635"/>
      <c r="AD11" s="632">
        <v>8805289</v>
      </c>
      <c r="AE11" s="624"/>
      <c r="AF11" s="624"/>
      <c r="AG11" s="624"/>
      <c r="AH11" s="624"/>
      <c r="AI11" s="624"/>
      <c r="AJ11" s="624"/>
      <c r="AK11" s="625"/>
      <c r="AL11" s="628">
        <v>12.3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2123442</v>
      </c>
      <c r="BH11" s="624"/>
      <c r="BI11" s="624"/>
      <c r="BJ11" s="624"/>
      <c r="BK11" s="624"/>
      <c r="BL11" s="624"/>
      <c r="BM11" s="624"/>
      <c r="BN11" s="625"/>
      <c r="BO11" s="626">
        <v>4.0999999999999996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4215539</v>
      </c>
      <c r="CS11" s="624"/>
      <c r="CT11" s="624"/>
      <c r="CU11" s="624"/>
      <c r="CV11" s="624"/>
      <c r="CW11" s="624"/>
      <c r="CX11" s="624"/>
      <c r="CY11" s="625"/>
      <c r="CZ11" s="626">
        <v>3</v>
      </c>
      <c r="DA11" s="626"/>
      <c r="DB11" s="626"/>
      <c r="DC11" s="626"/>
      <c r="DD11" s="632">
        <v>1862936</v>
      </c>
      <c r="DE11" s="624"/>
      <c r="DF11" s="624"/>
      <c r="DG11" s="624"/>
      <c r="DH11" s="624"/>
      <c r="DI11" s="624"/>
      <c r="DJ11" s="624"/>
      <c r="DK11" s="624"/>
      <c r="DL11" s="624"/>
      <c r="DM11" s="624"/>
      <c r="DN11" s="624"/>
      <c r="DO11" s="624"/>
      <c r="DP11" s="625"/>
      <c r="DQ11" s="632">
        <v>1951879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19367</v>
      </c>
      <c r="S12" s="624"/>
      <c r="T12" s="624"/>
      <c r="U12" s="624"/>
      <c r="V12" s="624"/>
      <c r="W12" s="624"/>
      <c r="X12" s="624"/>
      <c r="Y12" s="625"/>
      <c r="Z12" s="626">
        <v>0</v>
      </c>
      <c r="AA12" s="626"/>
      <c r="AB12" s="626"/>
      <c r="AC12" s="626"/>
      <c r="AD12" s="627">
        <v>19367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21051137</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6729089</v>
      </c>
      <c r="CS12" s="624"/>
      <c r="CT12" s="624"/>
      <c r="CU12" s="624"/>
      <c r="CV12" s="624"/>
      <c r="CW12" s="624"/>
      <c r="CX12" s="624"/>
      <c r="CY12" s="625"/>
      <c r="CZ12" s="626">
        <v>4.7</v>
      </c>
      <c r="DA12" s="626"/>
      <c r="DB12" s="626"/>
      <c r="DC12" s="626"/>
      <c r="DD12" s="632">
        <v>733276</v>
      </c>
      <c r="DE12" s="624"/>
      <c r="DF12" s="624"/>
      <c r="DG12" s="624"/>
      <c r="DH12" s="624"/>
      <c r="DI12" s="624"/>
      <c r="DJ12" s="624"/>
      <c r="DK12" s="624"/>
      <c r="DL12" s="624"/>
      <c r="DM12" s="624"/>
      <c r="DN12" s="624"/>
      <c r="DO12" s="624"/>
      <c r="DP12" s="625"/>
      <c r="DQ12" s="632">
        <v>2312481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20957469</v>
      </c>
      <c r="BH13" s="624"/>
      <c r="BI13" s="624"/>
      <c r="BJ13" s="624"/>
      <c r="BK13" s="624"/>
      <c r="BL13" s="624"/>
      <c r="BM13" s="624"/>
      <c r="BN13" s="625"/>
      <c r="BO13" s="626">
        <v>40.1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18577385</v>
      </c>
      <c r="CS13" s="624"/>
      <c r="CT13" s="624"/>
      <c r="CU13" s="624"/>
      <c r="CV13" s="624"/>
      <c r="CW13" s="624"/>
      <c r="CX13" s="624"/>
      <c r="CY13" s="625"/>
      <c r="CZ13" s="626">
        <v>13.1</v>
      </c>
      <c r="DA13" s="626"/>
      <c r="DB13" s="626"/>
      <c r="DC13" s="626"/>
      <c r="DD13" s="632">
        <v>8369448</v>
      </c>
      <c r="DE13" s="624"/>
      <c r="DF13" s="624"/>
      <c r="DG13" s="624"/>
      <c r="DH13" s="624"/>
      <c r="DI13" s="624"/>
      <c r="DJ13" s="624"/>
      <c r="DK13" s="624"/>
      <c r="DL13" s="624"/>
      <c r="DM13" s="624"/>
      <c r="DN13" s="624"/>
      <c r="DO13" s="624"/>
      <c r="DP13" s="625"/>
      <c r="DQ13" s="632">
        <v>11110160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13823</v>
      </c>
      <c r="S14" s="624"/>
      <c r="T14" s="624"/>
      <c r="U14" s="624"/>
      <c r="V14" s="624"/>
      <c r="W14" s="624"/>
      <c r="X14" s="624"/>
      <c r="Y14" s="625"/>
      <c r="Z14" s="626">
        <v>0</v>
      </c>
      <c r="AA14" s="626"/>
      <c r="AB14" s="626"/>
      <c r="AC14" s="626"/>
      <c r="AD14" s="627">
        <v>13823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979053</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3667533</v>
      </c>
      <c r="CS14" s="624"/>
      <c r="CT14" s="624"/>
      <c r="CU14" s="624"/>
      <c r="CV14" s="624"/>
      <c r="CW14" s="624"/>
      <c r="CX14" s="624"/>
      <c r="CY14" s="625"/>
      <c r="CZ14" s="626">
        <v>2.6</v>
      </c>
      <c r="DA14" s="626"/>
      <c r="DB14" s="626"/>
      <c r="DC14" s="626"/>
      <c r="DD14" s="632">
        <v>89725</v>
      </c>
      <c r="DE14" s="624"/>
      <c r="DF14" s="624"/>
      <c r="DG14" s="624"/>
      <c r="DH14" s="624"/>
      <c r="DI14" s="624"/>
      <c r="DJ14" s="624"/>
      <c r="DK14" s="624"/>
      <c r="DL14" s="624"/>
      <c r="DM14" s="624"/>
      <c r="DN14" s="624"/>
      <c r="DO14" s="624"/>
      <c r="DP14" s="625"/>
      <c r="DQ14" s="632">
        <v>3592320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3011525</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17942339</v>
      </c>
      <c r="CS15" s="624"/>
      <c r="CT15" s="624"/>
      <c r="CU15" s="624"/>
      <c r="CV15" s="624"/>
      <c r="CW15" s="624"/>
      <c r="CX15" s="624"/>
      <c r="CY15" s="625"/>
      <c r="CZ15" s="626">
        <v>12.6</v>
      </c>
      <c r="DA15" s="626"/>
      <c r="DB15" s="626"/>
      <c r="DC15" s="626"/>
      <c r="DD15" s="632">
        <v>5021050</v>
      </c>
      <c r="DE15" s="624"/>
      <c r="DF15" s="624"/>
      <c r="DG15" s="624"/>
      <c r="DH15" s="624"/>
      <c r="DI15" s="624"/>
      <c r="DJ15" s="624"/>
      <c r="DK15" s="624"/>
      <c r="DL15" s="624"/>
      <c r="DM15" s="624"/>
      <c r="DN15" s="624"/>
      <c r="DO15" s="624"/>
      <c r="DP15" s="625"/>
      <c r="DQ15" s="632">
        <v>11914621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101674</v>
      </c>
      <c r="S16" s="624"/>
      <c r="T16" s="624"/>
      <c r="U16" s="624"/>
      <c r="V16" s="624"/>
      <c r="W16" s="624"/>
      <c r="X16" s="624"/>
      <c r="Y16" s="625"/>
      <c r="Z16" s="626">
        <v>0.1</v>
      </c>
      <c r="AA16" s="626"/>
      <c r="AB16" s="626"/>
      <c r="AC16" s="626"/>
      <c r="AD16" s="627">
        <v>101674</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587611</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955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988903</v>
      </c>
      <c r="S17" s="624"/>
      <c r="T17" s="624"/>
      <c r="U17" s="624"/>
      <c r="V17" s="624"/>
      <c r="W17" s="624"/>
      <c r="X17" s="624"/>
      <c r="Y17" s="625"/>
      <c r="Z17" s="626">
        <v>0.7</v>
      </c>
      <c r="AA17" s="626"/>
      <c r="AB17" s="626"/>
      <c r="AC17" s="626"/>
      <c r="AD17" s="627">
        <v>988903</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8141555</v>
      </c>
      <c r="CS17" s="624"/>
      <c r="CT17" s="624"/>
      <c r="CU17" s="624"/>
      <c r="CV17" s="624"/>
      <c r="CW17" s="624"/>
      <c r="CX17" s="624"/>
      <c r="CY17" s="625"/>
      <c r="CZ17" s="626">
        <v>5.7</v>
      </c>
      <c r="DA17" s="626"/>
      <c r="DB17" s="626"/>
      <c r="DC17" s="626"/>
      <c r="DD17" s="632" t="s">
        <v>122</v>
      </c>
      <c r="DE17" s="624"/>
      <c r="DF17" s="624"/>
      <c r="DG17" s="624"/>
      <c r="DH17" s="624"/>
      <c r="DI17" s="624"/>
      <c r="DJ17" s="624"/>
      <c r="DK17" s="624"/>
      <c r="DL17" s="624"/>
      <c r="DM17" s="624"/>
      <c r="DN17" s="624"/>
      <c r="DO17" s="624"/>
      <c r="DP17" s="625"/>
      <c r="DQ17" s="632">
        <v>7783688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376316</v>
      </c>
      <c r="S18" s="624"/>
      <c r="T18" s="624"/>
      <c r="U18" s="624"/>
      <c r="V18" s="624"/>
      <c r="W18" s="624"/>
      <c r="X18" s="624"/>
      <c r="Y18" s="625"/>
      <c r="Z18" s="626">
        <v>0.3</v>
      </c>
      <c r="AA18" s="626"/>
      <c r="AB18" s="626"/>
      <c r="AC18" s="626"/>
      <c r="AD18" s="627">
        <v>376316</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76025</v>
      </c>
      <c r="CS18" s="624"/>
      <c r="CT18" s="624"/>
      <c r="CU18" s="624"/>
      <c r="CV18" s="624"/>
      <c r="CW18" s="624"/>
      <c r="CX18" s="624"/>
      <c r="CY18" s="625"/>
      <c r="CZ18" s="626">
        <v>0.1</v>
      </c>
      <c r="DA18" s="626"/>
      <c r="DB18" s="626"/>
      <c r="DC18" s="626"/>
      <c r="DD18" s="632">
        <v>76025</v>
      </c>
      <c r="DE18" s="624"/>
      <c r="DF18" s="624"/>
      <c r="DG18" s="624"/>
      <c r="DH18" s="624"/>
      <c r="DI18" s="624"/>
      <c r="DJ18" s="624"/>
      <c r="DK18" s="624"/>
      <c r="DL18" s="624"/>
      <c r="DM18" s="624"/>
      <c r="DN18" s="624"/>
      <c r="DO18" s="624"/>
      <c r="DP18" s="625"/>
      <c r="DQ18" s="632">
        <v>76025</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360537</v>
      </c>
      <c r="S19" s="624"/>
      <c r="T19" s="624"/>
      <c r="U19" s="624"/>
      <c r="V19" s="624"/>
      <c r="W19" s="624"/>
      <c r="X19" s="624"/>
      <c r="Y19" s="625"/>
      <c r="Z19" s="626">
        <v>0.2</v>
      </c>
      <c r="AA19" s="626"/>
      <c r="AB19" s="626"/>
      <c r="AC19" s="626"/>
      <c r="AD19" s="627">
        <v>360537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5848922</v>
      </c>
      <c r="BH19" s="624"/>
      <c r="BI19" s="624"/>
      <c r="BJ19" s="624"/>
      <c r="BK19" s="624"/>
      <c r="BL19" s="624"/>
      <c r="BM19" s="624"/>
      <c r="BN19" s="625"/>
      <c r="BO19" s="626">
        <v>11.2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15779</v>
      </c>
      <c r="S20" s="624"/>
      <c r="T20" s="624"/>
      <c r="U20" s="624"/>
      <c r="V20" s="624"/>
      <c r="W20" s="624"/>
      <c r="X20" s="624"/>
      <c r="Y20" s="625"/>
      <c r="Z20" s="626">
        <v>0</v>
      </c>
      <c r="AA20" s="626"/>
      <c r="AB20" s="626"/>
      <c r="AC20" s="626"/>
      <c r="AD20" s="627">
        <v>15779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5848922</v>
      </c>
      <c r="BH20" s="624"/>
      <c r="BI20" s="624"/>
      <c r="BJ20" s="624"/>
      <c r="BK20" s="624"/>
      <c r="BL20" s="624"/>
      <c r="BM20" s="624"/>
      <c r="BN20" s="625"/>
      <c r="BO20" s="626">
        <v>11.2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142036623</v>
      </c>
      <c r="CS20" s="624"/>
      <c r="CT20" s="624"/>
      <c r="CU20" s="624"/>
      <c r="CV20" s="624"/>
      <c r="CW20" s="624"/>
      <c r="CX20" s="624"/>
      <c r="CY20" s="625"/>
      <c r="CZ20" s="626">
        <v>100</v>
      </c>
      <c r="DA20" s="626"/>
      <c r="DB20" s="626"/>
      <c r="DC20" s="626"/>
      <c r="DD20" s="632">
        <v>17061242</v>
      </c>
      <c r="DE20" s="624"/>
      <c r="DF20" s="624"/>
      <c r="DG20" s="624"/>
      <c r="DH20" s="624"/>
      <c r="DI20" s="624"/>
      <c r="DJ20" s="624"/>
      <c r="DK20" s="624"/>
      <c r="DL20" s="624"/>
      <c r="DM20" s="624"/>
      <c r="DN20" s="624"/>
      <c r="DO20" s="624"/>
      <c r="DP20" s="625"/>
      <c r="DQ20" s="632">
        <v>92814732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12197788</v>
      </c>
      <c r="S21" s="624"/>
      <c r="T21" s="624"/>
      <c r="U21" s="624"/>
      <c r="V21" s="624"/>
      <c r="W21" s="624"/>
      <c r="X21" s="624"/>
      <c r="Y21" s="625"/>
      <c r="Z21" s="626">
        <v>8.1</v>
      </c>
      <c r="AA21" s="626"/>
      <c r="AB21" s="626"/>
      <c r="AC21" s="626"/>
      <c r="AD21" s="627">
        <v>10677140</v>
      </c>
      <c r="AE21" s="627"/>
      <c r="AF21" s="627"/>
      <c r="AG21" s="627"/>
      <c r="AH21" s="627"/>
      <c r="AI21" s="627"/>
      <c r="AJ21" s="627"/>
      <c r="AK21" s="627"/>
      <c r="AL21" s="628">
        <v>15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51613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10677140</v>
      </c>
      <c r="S22" s="624"/>
      <c r="T22" s="624"/>
      <c r="U22" s="624"/>
      <c r="V22" s="624"/>
      <c r="W22" s="624"/>
      <c r="X22" s="624"/>
      <c r="Y22" s="625"/>
      <c r="Z22" s="626">
        <v>7.1</v>
      </c>
      <c r="AA22" s="626"/>
      <c r="AB22" s="626"/>
      <c r="AC22" s="626"/>
      <c r="AD22" s="627">
        <v>10677140</v>
      </c>
      <c r="AE22" s="627"/>
      <c r="AF22" s="627"/>
      <c r="AG22" s="627"/>
      <c r="AH22" s="627"/>
      <c r="AI22" s="627"/>
      <c r="AJ22" s="627"/>
      <c r="AK22" s="627"/>
      <c r="AL22" s="628">
        <v>15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2047389</v>
      </c>
      <c r="BH22" s="624"/>
      <c r="BI22" s="624"/>
      <c r="BJ22" s="624"/>
      <c r="BK22" s="624"/>
      <c r="BL22" s="624"/>
      <c r="BM22" s="624"/>
      <c r="BN22" s="625"/>
      <c r="BO22" s="626">
        <v>3.9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1242887</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3749920</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277761</v>
      </c>
      <c r="S24" s="624"/>
      <c r="T24" s="624"/>
      <c r="U24" s="624"/>
      <c r="V24" s="624"/>
      <c r="W24" s="624"/>
      <c r="X24" s="624"/>
      <c r="Y24" s="625"/>
      <c r="Z24" s="626">
        <v>0.2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58965198</v>
      </c>
      <c r="CS24" s="613"/>
      <c r="CT24" s="613"/>
      <c r="CU24" s="613"/>
      <c r="CV24" s="613"/>
      <c r="CW24" s="613"/>
      <c r="CX24" s="613"/>
      <c r="CY24" s="614"/>
      <c r="CZ24" s="617">
        <v>41.5</v>
      </c>
      <c r="DA24" s="618"/>
      <c r="DB24" s="618"/>
      <c r="DC24" s="634"/>
      <c r="DD24" s="653">
        <v>35990213</v>
      </c>
      <c r="DE24" s="613"/>
      <c r="DF24" s="613"/>
      <c r="DG24" s="613"/>
      <c r="DH24" s="613"/>
      <c r="DI24" s="613"/>
      <c r="DJ24" s="613"/>
      <c r="DK24" s="614"/>
      <c r="DL24" s="653">
        <v>32522592</v>
      </c>
      <c r="DM24" s="613"/>
      <c r="DN24" s="613"/>
      <c r="DO24" s="613"/>
      <c r="DP24" s="613"/>
      <c r="DQ24" s="613"/>
      <c r="DR24" s="613"/>
      <c r="DS24" s="613"/>
      <c r="DT24" s="613"/>
      <c r="DU24" s="613"/>
      <c r="DV24" s="614"/>
      <c r="DW24" s="617">
        <v>44.5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76399766</v>
      </c>
      <c r="S25" s="624"/>
      <c r="T25" s="624"/>
      <c r="U25" s="624"/>
      <c r="V25" s="624"/>
      <c r="W25" s="624"/>
      <c r="X25" s="624"/>
      <c r="Y25" s="625"/>
      <c r="Z25" s="626">
        <v>50.8</v>
      </c>
      <c r="AA25" s="626"/>
      <c r="AB25" s="626"/>
      <c r="AC25" s="626"/>
      <c r="AD25" s="627">
        <v>71129198</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17787034</v>
      </c>
      <c r="CS25" s="656"/>
      <c r="CT25" s="656"/>
      <c r="CU25" s="656"/>
      <c r="CV25" s="656"/>
      <c r="CW25" s="656"/>
      <c r="CX25" s="656"/>
      <c r="CY25" s="657"/>
      <c r="CZ25" s="628">
        <v>12.5</v>
      </c>
      <c r="DA25" s="654"/>
      <c r="DB25" s="654"/>
      <c r="DC25" s="658"/>
      <c r="DD25" s="632">
        <v>16073822</v>
      </c>
      <c r="DE25" s="656"/>
      <c r="DF25" s="656"/>
      <c r="DG25" s="656"/>
      <c r="DH25" s="656"/>
      <c r="DI25" s="656"/>
      <c r="DJ25" s="656"/>
      <c r="DK25" s="657"/>
      <c r="DL25" s="632">
        <v>15726631</v>
      </c>
      <c r="DM25" s="656"/>
      <c r="DN25" s="656"/>
      <c r="DO25" s="656"/>
      <c r="DP25" s="656"/>
      <c r="DQ25" s="656"/>
      <c r="DR25" s="656"/>
      <c r="DS25" s="656"/>
      <c r="DT25" s="656"/>
      <c r="DU25" s="656"/>
      <c r="DV25" s="657"/>
      <c r="DW25" s="628">
        <v>21.5</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42837</v>
      </c>
      <c r="S26" s="624"/>
      <c r="T26" s="624"/>
      <c r="U26" s="624"/>
      <c r="V26" s="624"/>
      <c r="W26" s="624"/>
      <c r="X26" s="624"/>
      <c r="Y26" s="625"/>
      <c r="Z26" s="626">
        <v>0</v>
      </c>
      <c r="AA26" s="626"/>
      <c r="AB26" s="626"/>
      <c r="AC26" s="626"/>
      <c r="AD26" s="627">
        <v>42837</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11420114</v>
      </c>
      <c r="CS26" s="624"/>
      <c r="CT26" s="624"/>
      <c r="CU26" s="624"/>
      <c r="CV26" s="624"/>
      <c r="CW26" s="624"/>
      <c r="CX26" s="624"/>
      <c r="CY26" s="625"/>
      <c r="CZ26" s="628">
        <v>8</v>
      </c>
      <c r="DA26" s="654"/>
      <c r="DB26" s="654"/>
      <c r="DC26" s="658"/>
      <c r="DD26" s="632">
        <v>10592323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460966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52259347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33036609</v>
      </c>
      <c r="CS27" s="656"/>
      <c r="CT27" s="656"/>
      <c r="CU27" s="656"/>
      <c r="CV27" s="656"/>
      <c r="CW27" s="656"/>
      <c r="CX27" s="656"/>
      <c r="CY27" s="657"/>
      <c r="CZ27" s="628">
        <v>23.3</v>
      </c>
      <c r="DA27" s="654"/>
      <c r="DB27" s="654"/>
      <c r="DC27" s="658"/>
      <c r="DD27" s="632">
        <v>12132703</v>
      </c>
      <c r="DE27" s="656"/>
      <c r="DF27" s="656"/>
      <c r="DG27" s="656"/>
      <c r="DH27" s="656"/>
      <c r="DI27" s="656"/>
      <c r="DJ27" s="656"/>
      <c r="DK27" s="657"/>
      <c r="DL27" s="632">
        <v>9012273</v>
      </c>
      <c r="DM27" s="656"/>
      <c r="DN27" s="656"/>
      <c r="DO27" s="656"/>
      <c r="DP27" s="656"/>
      <c r="DQ27" s="656"/>
      <c r="DR27" s="656"/>
      <c r="DS27" s="656"/>
      <c r="DT27" s="656"/>
      <c r="DU27" s="656"/>
      <c r="DV27" s="657"/>
      <c r="DW27" s="628">
        <v>12.3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1703558</v>
      </c>
      <c r="S28" s="624"/>
      <c r="T28" s="624"/>
      <c r="U28" s="624"/>
      <c r="V28" s="624"/>
      <c r="W28" s="624"/>
      <c r="X28" s="624"/>
      <c r="Y28" s="625"/>
      <c r="Z28" s="626">
        <v>1.1000000000000001</v>
      </c>
      <c r="AA28" s="626"/>
      <c r="AB28" s="626"/>
      <c r="AC28" s="626"/>
      <c r="AD28" s="627">
        <v>133388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8141555</v>
      </c>
      <c r="CS28" s="624"/>
      <c r="CT28" s="624"/>
      <c r="CU28" s="624"/>
      <c r="CV28" s="624"/>
      <c r="CW28" s="624"/>
      <c r="CX28" s="624"/>
      <c r="CY28" s="625"/>
      <c r="CZ28" s="628">
        <v>5.7</v>
      </c>
      <c r="DA28" s="654"/>
      <c r="DB28" s="654"/>
      <c r="DC28" s="658"/>
      <c r="DD28" s="632">
        <v>7783688</v>
      </c>
      <c r="DE28" s="624"/>
      <c r="DF28" s="624"/>
      <c r="DG28" s="624"/>
      <c r="DH28" s="624"/>
      <c r="DI28" s="624"/>
      <c r="DJ28" s="624"/>
      <c r="DK28" s="625"/>
      <c r="DL28" s="632">
        <v>7783688</v>
      </c>
      <c r="DM28" s="624"/>
      <c r="DN28" s="624"/>
      <c r="DO28" s="624"/>
      <c r="DP28" s="624"/>
      <c r="DQ28" s="624"/>
      <c r="DR28" s="624"/>
      <c r="DS28" s="624"/>
      <c r="DT28" s="624"/>
      <c r="DU28" s="624"/>
      <c r="DV28" s="625"/>
      <c r="DW28" s="628">
        <v>10.7</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908099</v>
      </c>
      <c r="S29" s="624"/>
      <c r="T29" s="624"/>
      <c r="U29" s="624"/>
      <c r="V29" s="624"/>
      <c r="W29" s="624"/>
      <c r="X29" s="624"/>
      <c r="Y29" s="625"/>
      <c r="Z29" s="626">
        <v>0.6</v>
      </c>
      <c r="AA29" s="626"/>
      <c r="AB29" s="626"/>
      <c r="AC29" s="626"/>
      <c r="AD29" s="627">
        <v>11203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8141555</v>
      </c>
      <c r="CS29" s="656"/>
      <c r="CT29" s="656"/>
      <c r="CU29" s="656"/>
      <c r="CV29" s="656"/>
      <c r="CW29" s="656"/>
      <c r="CX29" s="656"/>
      <c r="CY29" s="657"/>
      <c r="CZ29" s="628">
        <v>5.7</v>
      </c>
      <c r="DA29" s="654"/>
      <c r="DB29" s="654"/>
      <c r="DC29" s="658"/>
      <c r="DD29" s="632">
        <v>7783688</v>
      </c>
      <c r="DE29" s="656"/>
      <c r="DF29" s="656"/>
      <c r="DG29" s="656"/>
      <c r="DH29" s="656"/>
      <c r="DI29" s="656"/>
      <c r="DJ29" s="656"/>
      <c r="DK29" s="657"/>
      <c r="DL29" s="632">
        <v>7783688</v>
      </c>
      <c r="DM29" s="656"/>
      <c r="DN29" s="656"/>
      <c r="DO29" s="656"/>
      <c r="DP29" s="656"/>
      <c r="DQ29" s="656"/>
      <c r="DR29" s="656"/>
      <c r="DS29" s="656"/>
      <c r="DT29" s="656"/>
      <c r="DU29" s="656"/>
      <c r="DV29" s="657"/>
      <c r="DW29" s="628">
        <v>10.7</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28908899</v>
      </c>
      <c r="S30" s="624"/>
      <c r="T30" s="624"/>
      <c r="U30" s="624"/>
      <c r="V30" s="624"/>
      <c r="W30" s="624"/>
      <c r="X30" s="624"/>
      <c r="Y30" s="625"/>
      <c r="Z30" s="626">
        <v>19.2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7822042</v>
      </c>
      <c r="CS30" s="624"/>
      <c r="CT30" s="624"/>
      <c r="CU30" s="624"/>
      <c r="CV30" s="624"/>
      <c r="CW30" s="624"/>
      <c r="CX30" s="624"/>
      <c r="CY30" s="625"/>
      <c r="CZ30" s="628">
        <v>5.5</v>
      </c>
      <c r="DA30" s="654"/>
      <c r="DB30" s="654"/>
      <c r="DC30" s="658"/>
      <c r="DD30" s="632">
        <v>7485820</v>
      </c>
      <c r="DE30" s="624"/>
      <c r="DF30" s="624"/>
      <c r="DG30" s="624"/>
      <c r="DH30" s="624"/>
      <c r="DI30" s="624"/>
      <c r="DJ30" s="624"/>
      <c r="DK30" s="625"/>
      <c r="DL30" s="632">
        <v>7485820</v>
      </c>
      <c r="DM30" s="624"/>
      <c r="DN30" s="624"/>
      <c r="DO30" s="624"/>
      <c r="DP30" s="624"/>
      <c r="DQ30" s="624"/>
      <c r="DR30" s="624"/>
      <c r="DS30" s="624"/>
      <c r="DT30" s="624"/>
      <c r="DU30" s="624"/>
      <c r="DV30" s="625"/>
      <c r="DW30" s="628">
        <v>10.3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3067</v>
      </c>
      <c r="S31" s="624"/>
      <c r="T31" s="624"/>
      <c r="U31" s="624"/>
      <c r="V31" s="624"/>
      <c r="W31" s="624"/>
      <c r="X31" s="624"/>
      <c r="Y31" s="625"/>
      <c r="Z31" s="626">
        <v>0</v>
      </c>
      <c r="AA31" s="626"/>
      <c r="AB31" s="626"/>
      <c r="AC31" s="626"/>
      <c r="AD31" s="627">
        <v>3067</v>
      </c>
      <c r="AE31" s="627"/>
      <c r="AF31" s="627"/>
      <c r="AG31" s="627"/>
      <c r="AH31" s="627"/>
      <c r="AI31" s="627"/>
      <c r="AJ31" s="627"/>
      <c r="AK31" s="627"/>
      <c r="AL31" s="628">
        <v>0</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97.1</v>
      </c>
      <c r="BN31" s="667"/>
      <c r="BO31" s="667"/>
      <c r="BP31" s="667"/>
      <c r="BQ31" s="668"/>
      <c r="BR31" s="679">
        <v>99.3</v>
      </c>
      <c r="BS31" s="667"/>
      <c r="BT31" s="667"/>
      <c r="BU31" s="667"/>
      <c r="BV31" s="667"/>
      <c r="BW31" s="667"/>
      <c r="BX31" s="618">
        <v>96.9</v>
      </c>
      <c r="BY31" s="667"/>
      <c r="BZ31" s="667"/>
      <c r="CA31" s="667"/>
      <c r="CB31" s="668"/>
      <c r="CD31" s="661"/>
      <c r="CE31" s="662"/>
      <c r="CF31" s="620" t="s">
        <v>300</v>
      </c>
      <c r="CG31" s="621"/>
      <c r="CH31" s="621"/>
      <c r="CI31" s="621"/>
      <c r="CJ31" s="621"/>
      <c r="CK31" s="621"/>
      <c r="CL31" s="621"/>
      <c r="CM31" s="621"/>
      <c r="CN31" s="621"/>
      <c r="CO31" s="621"/>
      <c r="CP31" s="621"/>
      <c r="CQ31" s="622"/>
      <c r="CR31" s="623">
        <v>319513</v>
      </c>
      <c r="CS31" s="656"/>
      <c r="CT31" s="656"/>
      <c r="CU31" s="656"/>
      <c r="CV31" s="656"/>
      <c r="CW31" s="656"/>
      <c r="CX31" s="656"/>
      <c r="CY31" s="657"/>
      <c r="CZ31" s="628">
        <v>0.2</v>
      </c>
      <c r="DA31" s="654"/>
      <c r="DB31" s="654"/>
      <c r="DC31" s="658"/>
      <c r="DD31" s="632">
        <v>297868</v>
      </c>
      <c r="DE31" s="656"/>
      <c r="DF31" s="656"/>
      <c r="DG31" s="656"/>
      <c r="DH31" s="656"/>
      <c r="DI31" s="656"/>
      <c r="DJ31" s="656"/>
      <c r="DK31" s="657"/>
      <c r="DL31" s="632">
        <v>297868</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9674541</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6"/>
      <c r="BI32" s="656"/>
      <c r="BJ32" s="656"/>
      <c r="BK32" s="656"/>
      <c r="BL32" s="656"/>
      <c r="BM32" s="629">
        <v>96.2</v>
      </c>
      <c r="BN32" s="656"/>
      <c r="BO32" s="656"/>
      <c r="BP32" s="656"/>
      <c r="BQ32" s="678"/>
      <c r="BR32" s="680">
        <v>99.1</v>
      </c>
      <c r="BS32" s="656"/>
      <c r="BT32" s="656"/>
      <c r="BU32" s="656"/>
      <c r="BV32" s="656"/>
      <c r="BW32" s="656"/>
      <c r="BX32" s="629">
        <v>96</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2652591</v>
      </c>
      <c r="S33" s="624"/>
      <c r="T33" s="624"/>
      <c r="U33" s="624"/>
      <c r="V33" s="624"/>
      <c r="W33" s="624"/>
      <c r="X33" s="624"/>
      <c r="Y33" s="625"/>
      <c r="Z33" s="626">
        <v>1.8</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99.4</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65422572</v>
      </c>
      <c r="CS33" s="656"/>
      <c r="CT33" s="656"/>
      <c r="CU33" s="656"/>
      <c r="CV33" s="656"/>
      <c r="CW33" s="656"/>
      <c r="CX33" s="656"/>
      <c r="CY33" s="657"/>
      <c r="CZ33" s="628">
        <v>46.1</v>
      </c>
      <c r="DA33" s="654"/>
      <c r="DB33" s="654"/>
      <c r="DC33" s="658"/>
      <c r="DD33" s="632">
        <v>53290753</v>
      </c>
      <c r="DE33" s="656"/>
      <c r="DF33" s="656"/>
      <c r="DG33" s="656"/>
      <c r="DH33" s="656"/>
      <c r="DI33" s="656"/>
      <c r="DJ33" s="656"/>
      <c r="DK33" s="657"/>
      <c r="DL33" s="632">
        <v>32356064</v>
      </c>
      <c r="DM33" s="656"/>
      <c r="DN33" s="656"/>
      <c r="DO33" s="656"/>
      <c r="DP33" s="656"/>
      <c r="DQ33" s="656"/>
      <c r="DR33" s="656"/>
      <c r="DS33" s="656"/>
      <c r="DT33" s="656"/>
      <c r="DU33" s="656"/>
      <c r="DV33" s="657"/>
      <c r="DW33" s="628">
        <v>44.3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243808</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21017432</v>
      </c>
      <c r="CS34" s="624"/>
      <c r="CT34" s="624"/>
      <c r="CU34" s="624"/>
      <c r="CV34" s="624"/>
      <c r="CW34" s="624"/>
      <c r="CX34" s="624"/>
      <c r="CY34" s="625"/>
      <c r="CZ34" s="628">
        <v>14.8</v>
      </c>
      <c r="DA34" s="654"/>
      <c r="DB34" s="654"/>
      <c r="DC34" s="658"/>
      <c r="DD34" s="632">
        <v>17029369</v>
      </c>
      <c r="DE34" s="624"/>
      <c r="DF34" s="624"/>
      <c r="DG34" s="624"/>
      <c r="DH34" s="624"/>
      <c r="DI34" s="624"/>
      <c r="DJ34" s="624"/>
      <c r="DK34" s="625"/>
      <c r="DL34" s="632">
        <v>14651100</v>
      </c>
      <c r="DM34" s="624"/>
      <c r="DN34" s="624"/>
      <c r="DO34" s="624"/>
      <c r="DP34" s="624"/>
      <c r="DQ34" s="624"/>
      <c r="DR34" s="624"/>
      <c r="DS34" s="624"/>
      <c r="DT34" s="624"/>
      <c r="DU34" s="624"/>
      <c r="DV34" s="625"/>
      <c r="DW34" s="628">
        <v>20.100000000000001</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6059533</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2476161</v>
      </c>
      <c r="CS35" s="656"/>
      <c r="CT35" s="656"/>
      <c r="CU35" s="656"/>
      <c r="CV35" s="656"/>
      <c r="CW35" s="656"/>
      <c r="CX35" s="656"/>
      <c r="CY35" s="657"/>
      <c r="CZ35" s="628">
        <v>1.7</v>
      </c>
      <c r="DA35" s="654"/>
      <c r="DB35" s="654"/>
      <c r="DC35" s="658"/>
      <c r="DD35" s="632">
        <v>1568391</v>
      </c>
      <c r="DE35" s="656"/>
      <c r="DF35" s="656"/>
      <c r="DG35" s="656"/>
      <c r="DH35" s="656"/>
      <c r="DI35" s="656"/>
      <c r="DJ35" s="656"/>
      <c r="DK35" s="657"/>
      <c r="DL35" s="632">
        <v>1554740</v>
      </c>
      <c r="DM35" s="656"/>
      <c r="DN35" s="656"/>
      <c r="DO35" s="656"/>
      <c r="DP35" s="656"/>
      <c r="DQ35" s="656"/>
      <c r="DR35" s="656"/>
      <c r="DS35" s="656"/>
      <c r="DT35" s="656"/>
      <c r="DU35" s="656"/>
      <c r="DV35" s="657"/>
      <c r="DW35" s="628">
        <v>2.1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7367554</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17591934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502562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14110721</v>
      </c>
      <c r="CS36" s="624"/>
      <c r="CT36" s="624"/>
      <c r="CU36" s="624"/>
      <c r="CV36" s="624"/>
      <c r="CW36" s="624"/>
      <c r="CX36" s="624"/>
      <c r="CY36" s="625"/>
      <c r="CZ36" s="628">
        <v>9.9</v>
      </c>
      <c r="DA36" s="654"/>
      <c r="DB36" s="654"/>
      <c r="DC36" s="658"/>
      <c r="DD36" s="632">
        <v>13088165</v>
      </c>
      <c r="DE36" s="624"/>
      <c r="DF36" s="624"/>
      <c r="DG36" s="624"/>
      <c r="DH36" s="624"/>
      <c r="DI36" s="624"/>
      <c r="DJ36" s="624"/>
      <c r="DK36" s="625"/>
      <c r="DL36" s="632">
        <v>7453443</v>
      </c>
      <c r="DM36" s="624"/>
      <c r="DN36" s="624"/>
      <c r="DO36" s="624"/>
      <c r="DP36" s="624"/>
      <c r="DQ36" s="624"/>
      <c r="DR36" s="624"/>
      <c r="DS36" s="624"/>
      <c r="DT36" s="624"/>
      <c r="DU36" s="624"/>
      <c r="DV36" s="625"/>
      <c r="DW36" s="628">
        <v>10.199999999999999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6263436</v>
      </c>
      <c r="S37" s="624"/>
      <c r="T37" s="624"/>
      <c r="U37" s="624"/>
      <c r="V37" s="624"/>
      <c r="W37" s="624"/>
      <c r="X37" s="624"/>
      <c r="Y37" s="625"/>
      <c r="Z37" s="626">
        <v>4.2</v>
      </c>
      <c r="AA37" s="626"/>
      <c r="AB37" s="626"/>
      <c r="AC37" s="626"/>
      <c r="AD37" s="627">
        <v>21866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5202421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57756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3144284</v>
      </c>
      <c r="CS37" s="656"/>
      <c r="CT37" s="656"/>
      <c r="CU37" s="656"/>
      <c r="CV37" s="656"/>
      <c r="CW37" s="656"/>
      <c r="CX37" s="656"/>
      <c r="CY37" s="657"/>
      <c r="CZ37" s="628">
        <v>2.2000000000000002</v>
      </c>
      <c r="DA37" s="654"/>
      <c r="DB37" s="654"/>
      <c r="DC37" s="658"/>
      <c r="DD37" s="632">
        <v>3144284</v>
      </c>
      <c r="DE37" s="656"/>
      <c r="DF37" s="656"/>
      <c r="DG37" s="656"/>
      <c r="DH37" s="656"/>
      <c r="DI37" s="656"/>
      <c r="DJ37" s="656"/>
      <c r="DK37" s="657"/>
      <c r="DL37" s="632">
        <v>3108351</v>
      </c>
      <c r="DM37" s="656"/>
      <c r="DN37" s="656"/>
      <c r="DO37" s="656"/>
      <c r="DP37" s="656"/>
      <c r="DQ37" s="656"/>
      <c r="DR37" s="656"/>
      <c r="DS37" s="656"/>
      <c r="DT37" s="656"/>
      <c r="DU37" s="656"/>
      <c r="DV37" s="657"/>
      <c r="DW37" s="628">
        <v>4.3</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9689300</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673338</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39390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12134417</v>
      </c>
      <c r="CS38" s="624"/>
      <c r="CT38" s="624"/>
      <c r="CU38" s="624"/>
      <c r="CV38" s="624"/>
      <c r="CW38" s="624"/>
      <c r="CX38" s="624"/>
      <c r="CY38" s="625"/>
      <c r="CZ38" s="628">
        <v>8.5</v>
      </c>
      <c r="DA38" s="654"/>
      <c r="DB38" s="654"/>
      <c r="DC38" s="658"/>
      <c r="DD38" s="632">
        <v>10062308</v>
      </c>
      <c r="DE38" s="624"/>
      <c r="DF38" s="624"/>
      <c r="DG38" s="624"/>
      <c r="DH38" s="624"/>
      <c r="DI38" s="624"/>
      <c r="DJ38" s="624"/>
      <c r="DK38" s="625"/>
      <c r="DL38" s="632">
        <v>8696781</v>
      </c>
      <c r="DM38" s="624"/>
      <c r="DN38" s="624"/>
      <c r="DO38" s="624"/>
      <c r="DP38" s="624"/>
      <c r="DQ38" s="624"/>
      <c r="DR38" s="624"/>
      <c r="DS38" s="624"/>
      <c r="DT38" s="624"/>
      <c r="DU38" s="624"/>
      <c r="DV38" s="625"/>
      <c r="DW38" s="628">
        <v>11.9</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559976</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57712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9909571</v>
      </c>
      <c r="CS39" s="656"/>
      <c r="CT39" s="656"/>
      <c r="CU39" s="656"/>
      <c r="CV39" s="656"/>
      <c r="CW39" s="656"/>
      <c r="CX39" s="656"/>
      <c r="CY39" s="657"/>
      <c r="CZ39" s="628">
        <v>7</v>
      </c>
      <c r="DA39" s="654"/>
      <c r="DB39" s="654"/>
      <c r="DC39" s="658"/>
      <c r="DD39" s="632">
        <v>9710995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1688100</v>
      </c>
      <c r="S40" s="624"/>
      <c r="T40" s="624"/>
      <c r="U40" s="624"/>
      <c r="V40" s="624"/>
      <c r="W40" s="624"/>
      <c r="X40" s="624"/>
      <c r="Y40" s="625"/>
      <c r="Z40" s="626">
        <v>1.1000000000000001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143279</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5774270</v>
      </c>
      <c r="CS40" s="624"/>
      <c r="CT40" s="624"/>
      <c r="CU40" s="624"/>
      <c r="CV40" s="624"/>
      <c r="CW40" s="624"/>
      <c r="CX40" s="624"/>
      <c r="CY40" s="625"/>
      <c r="CZ40" s="628">
        <v>4.0999999999999996</v>
      </c>
      <c r="DA40" s="654"/>
      <c r="DB40" s="654"/>
      <c r="DC40" s="658"/>
      <c r="DD40" s="632">
        <v>1831525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150377955</v>
      </c>
      <c r="S41" s="696"/>
      <c r="T41" s="696"/>
      <c r="U41" s="696"/>
      <c r="V41" s="696"/>
      <c r="W41" s="696"/>
      <c r="X41" s="696"/>
      <c r="Y41" s="700"/>
      <c r="Z41" s="701">
        <v>100</v>
      </c>
      <c r="AA41" s="701"/>
      <c r="AB41" s="701"/>
      <c r="AC41" s="701"/>
      <c r="AD41" s="702">
        <v>71341559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2833124</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8179796</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17648853</v>
      </c>
      <c r="CS42" s="656"/>
      <c r="CT42" s="656"/>
      <c r="CU42" s="656"/>
      <c r="CV42" s="656"/>
      <c r="CW42" s="656"/>
      <c r="CX42" s="656"/>
      <c r="CY42" s="657"/>
      <c r="CZ42" s="628">
        <v>12.4</v>
      </c>
      <c r="DA42" s="654"/>
      <c r="DB42" s="654"/>
      <c r="DC42" s="658"/>
      <c r="DD42" s="632">
        <v>3533766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370007</v>
      </c>
      <c r="CS43" s="656"/>
      <c r="CT43" s="656"/>
      <c r="CU43" s="656"/>
      <c r="CV43" s="656"/>
      <c r="CW43" s="656"/>
      <c r="CX43" s="656"/>
      <c r="CY43" s="657"/>
      <c r="CZ43" s="628">
        <v>0.3</v>
      </c>
      <c r="DA43" s="654"/>
      <c r="DB43" s="654"/>
      <c r="DC43" s="658"/>
      <c r="DD43" s="632">
        <v>366970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17061242</v>
      </c>
      <c r="CS44" s="624"/>
      <c r="CT44" s="624"/>
      <c r="CU44" s="624"/>
      <c r="CV44" s="624"/>
      <c r="CW44" s="624"/>
      <c r="CX44" s="624"/>
      <c r="CY44" s="625"/>
      <c r="CZ44" s="628">
        <v>12</v>
      </c>
      <c r="DA44" s="629"/>
      <c r="DB44" s="629"/>
      <c r="DC44" s="635"/>
      <c r="DD44" s="632">
        <v>3532811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9294432</v>
      </c>
      <c r="CS45" s="656"/>
      <c r="CT45" s="656"/>
      <c r="CU45" s="656"/>
      <c r="CV45" s="656"/>
      <c r="CW45" s="656"/>
      <c r="CX45" s="656"/>
      <c r="CY45" s="657"/>
      <c r="CZ45" s="628">
        <v>6.5</v>
      </c>
      <c r="DA45" s="654"/>
      <c r="DB45" s="654"/>
      <c r="DC45" s="658"/>
      <c r="DD45" s="632">
        <v>697097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7684255</v>
      </c>
      <c r="CS46" s="624"/>
      <c r="CT46" s="624"/>
      <c r="CU46" s="624"/>
      <c r="CV46" s="624"/>
      <c r="CW46" s="624"/>
      <c r="CX46" s="624"/>
      <c r="CY46" s="625"/>
      <c r="CZ46" s="628">
        <v>5.4</v>
      </c>
      <c r="DA46" s="629"/>
      <c r="DB46" s="629"/>
      <c r="DC46" s="635"/>
      <c r="DD46" s="632">
        <v>2824159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587611</v>
      </c>
      <c r="CS47" s="656"/>
      <c r="CT47" s="656"/>
      <c r="CU47" s="656"/>
      <c r="CV47" s="656"/>
      <c r="CW47" s="656"/>
      <c r="CX47" s="656"/>
      <c r="CY47" s="657"/>
      <c r="CZ47" s="628">
        <v>0.4</v>
      </c>
      <c r="DA47" s="654"/>
      <c r="DB47" s="654"/>
      <c r="DC47" s="658"/>
      <c r="DD47" s="632">
        <v>955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142036623</v>
      </c>
      <c r="CS49" s="682"/>
      <c r="CT49" s="682"/>
      <c r="CU49" s="682"/>
      <c r="CV49" s="682"/>
      <c r="CW49" s="682"/>
      <c r="CX49" s="682"/>
      <c r="CY49" s="711"/>
      <c r="CZ49" s="703">
        <v>100</v>
      </c>
      <c r="DA49" s="712"/>
      <c r="DB49" s="712"/>
      <c r="DC49" s="713"/>
      <c r="DD49" s="714">
        <v>92814732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zug8nagq4RCuU0u3dHOY6M08SPJgETH9ws2ar5lRyaaK3IQI8AJ19M32A0+HVWUlIHtfOumQ4okhtx5eBD1kw==" saltValue="TVl7YZadji4KB+DPNuUm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5" zoomScale="70" zoomScaleNormal="25" zoomScaleSheetLayoutView="70" workbookViewId="0">
      <selection activeCell="AA38" sqref="AA38:AE3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149140</v>
      </c>
      <c r="R7" s="753"/>
      <c r="S7" s="753"/>
      <c r="T7" s="753"/>
      <c r="U7" s="753"/>
      <c r="V7" s="753">
        <v>141307</v>
      </c>
      <c r="W7" s="753"/>
      <c r="X7" s="753"/>
      <c r="Y7" s="753"/>
      <c r="Z7" s="753"/>
      <c r="AA7" s="753">
        <v>7833</v>
      </c>
      <c r="AB7" s="753"/>
      <c r="AC7" s="753"/>
      <c r="AD7" s="753"/>
      <c r="AE7" s="754"/>
      <c r="AF7" s="755">
        <v>6741</v>
      </c>
      <c r="AG7" s="756"/>
      <c r="AH7" s="756"/>
      <c r="AI7" s="756"/>
      <c r="AJ7" s="757"/>
      <c r="AK7" s="758">
        <v>6053</v>
      </c>
      <c r="AL7" s="759"/>
      <c r="AM7" s="759"/>
      <c r="AN7" s="759"/>
      <c r="AO7" s="759"/>
      <c r="AP7" s="759">
        <v>89800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572</v>
      </c>
      <c r="BT7" s="747"/>
      <c r="BU7" s="747"/>
      <c r="BV7" s="747"/>
      <c r="BW7" s="747"/>
      <c r="BX7" s="747"/>
      <c r="BY7" s="747"/>
      <c r="BZ7" s="747"/>
      <c r="CA7" s="747"/>
      <c r="CB7" s="747"/>
      <c r="CC7" s="747"/>
      <c r="CD7" s="747"/>
      <c r="CE7" s="747"/>
      <c r="CF7" s="747"/>
      <c r="CG7" s="762"/>
      <c r="CH7" s="743">
        <v>21</v>
      </c>
      <c r="CI7" s="744"/>
      <c r="CJ7" s="744"/>
      <c r="CK7" s="744"/>
      <c r="CL7" s="745"/>
      <c r="CM7" s="743">
        <v>522</v>
      </c>
      <c r="CN7" s="744"/>
      <c r="CO7" s="744"/>
      <c r="CP7" s="744"/>
      <c r="CQ7" s="745"/>
      <c r="CR7" s="743">
        <v>155</v>
      </c>
      <c r="CS7" s="744"/>
      <c r="CT7" s="744"/>
      <c r="CU7" s="744"/>
      <c r="CV7" s="745"/>
      <c r="CW7" s="743">
        <v>60</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561</v>
      </c>
      <c r="AB8" s="784"/>
      <c r="AC8" s="784"/>
      <c r="AD8" s="784"/>
      <c r="AE8" s="785"/>
      <c r="AF8" s="786" t="s">
        <v>122</v>
      </c>
      <c r="AG8" s="787"/>
      <c r="AH8" s="787"/>
      <c r="AI8" s="787"/>
      <c r="AJ8" s="788"/>
      <c r="AK8" s="769" t="s">
        <v>561</v>
      </c>
      <c r="AL8" s="770"/>
      <c r="AM8" s="770"/>
      <c r="AN8" s="770"/>
      <c r="AO8" s="770"/>
      <c r="AP8" s="770" t="s">
        <v>561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573</v>
      </c>
      <c r="BT8" s="774"/>
      <c r="BU8" s="774"/>
      <c r="BV8" s="774"/>
      <c r="BW8" s="774"/>
      <c r="BX8" s="774"/>
      <c r="BY8" s="774"/>
      <c r="BZ8" s="774"/>
      <c r="CA8" s="774"/>
      <c r="CB8" s="774"/>
      <c r="CC8" s="774"/>
      <c r="CD8" s="774"/>
      <c r="CE8" s="774"/>
      <c r="CF8" s="774"/>
      <c r="CG8" s="775"/>
      <c r="CH8" s="776">
        <v>12</v>
      </c>
      <c r="CI8" s="777"/>
      <c r="CJ8" s="777"/>
      <c r="CK8" s="777"/>
      <c r="CL8" s="778"/>
      <c r="CM8" s="776">
        <v>234</v>
      </c>
      <c r="CN8" s="777"/>
      <c r="CO8" s="777"/>
      <c r="CP8" s="777"/>
      <c r="CQ8" s="778"/>
      <c r="CR8" s="776">
        <v>125</v>
      </c>
      <c r="CS8" s="777"/>
      <c r="CT8" s="777"/>
      <c r="CU8" s="777"/>
      <c r="CV8" s="778"/>
      <c r="CW8" s="776">
        <v>98</v>
      </c>
      <c r="CX8" s="777"/>
      <c r="CY8" s="777"/>
      <c r="CZ8" s="777"/>
      <c r="DA8" s="778"/>
      <c r="DB8" s="776" t="s">
        <v>561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23</v>
      </c>
      <c r="R9" s="784"/>
      <c r="S9" s="784"/>
      <c r="T9" s="784"/>
      <c r="U9" s="784"/>
      <c r="V9" s="784">
        <v>13</v>
      </c>
      <c r="W9" s="784"/>
      <c r="X9" s="784"/>
      <c r="Y9" s="784"/>
      <c r="Z9" s="784"/>
      <c r="AA9" s="784">
        <v>10</v>
      </c>
      <c r="AB9" s="784"/>
      <c r="AC9" s="784"/>
      <c r="AD9" s="784"/>
      <c r="AE9" s="785"/>
      <c r="AF9" s="786">
        <v>10</v>
      </c>
      <c r="AG9" s="787"/>
      <c r="AH9" s="787"/>
      <c r="AI9" s="787"/>
      <c r="AJ9" s="788"/>
      <c r="AK9" s="769">
        <v>0</v>
      </c>
      <c r="AL9" s="770"/>
      <c r="AM9" s="770"/>
      <c r="AN9" s="770"/>
      <c r="AO9" s="770"/>
      <c r="AP9" s="770">
        <v>21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574</v>
      </c>
      <c r="BT9" s="774"/>
      <c r="BU9" s="774"/>
      <c r="BV9" s="774"/>
      <c r="BW9" s="774"/>
      <c r="BX9" s="774"/>
      <c r="BY9" s="774"/>
      <c r="BZ9" s="774"/>
      <c r="CA9" s="774"/>
      <c r="CB9" s="774"/>
      <c r="CC9" s="774"/>
      <c r="CD9" s="774"/>
      <c r="CE9" s="774"/>
      <c r="CF9" s="774"/>
      <c r="CG9" s="775"/>
      <c r="CH9" s="776">
        <v>-3</v>
      </c>
      <c r="CI9" s="777"/>
      <c r="CJ9" s="777"/>
      <c r="CK9" s="777"/>
      <c r="CL9" s="778"/>
      <c r="CM9" s="776">
        <v>51</v>
      </c>
      <c r="CN9" s="777"/>
      <c r="CO9" s="777"/>
      <c r="CP9" s="777"/>
      <c r="CQ9" s="778"/>
      <c r="CR9" s="776">
        <v>15</v>
      </c>
      <c r="CS9" s="777"/>
      <c r="CT9" s="777"/>
      <c r="CU9" s="777"/>
      <c r="CV9" s="778"/>
      <c r="CW9" s="776">
        <v>62</v>
      </c>
      <c r="CX9" s="777"/>
      <c r="CY9" s="777"/>
      <c r="CZ9" s="777"/>
      <c r="DA9" s="778"/>
      <c r="DB9" s="776" t="s">
        <v>561</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34"/>
    </row>
    <row r="10" spans="1:131" s="235" customFormat="1" ht="26.25" customHeight="1" x14ac:dyDescent="0.2">
      <c r="A10" s="238">
        <v>4</v>
      </c>
      <c r="B10" s="780" t="s">
        <v>377</v>
      </c>
      <c r="C10" s="781"/>
      <c r="D10" s="781"/>
      <c r="E10" s="781"/>
      <c r="F10" s="781"/>
      <c r="G10" s="781"/>
      <c r="H10" s="781"/>
      <c r="I10" s="781"/>
      <c r="J10" s="781"/>
      <c r="K10" s="781"/>
      <c r="L10" s="781"/>
      <c r="M10" s="781"/>
      <c r="N10" s="781"/>
      <c r="O10" s="781"/>
      <c r="P10" s="782"/>
      <c r="Q10" s="783">
        <v>24</v>
      </c>
      <c r="R10" s="784"/>
      <c r="S10" s="784"/>
      <c r="T10" s="784"/>
      <c r="U10" s="784"/>
      <c r="V10" s="784">
        <v>24</v>
      </c>
      <c r="W10" s="784"/>
      <c r="X10" s="784"/>
      <c r="Y10" s="784"/>
      <c r="Z10" s="784"/>
      <c r="AA10" s="784" t="s">
        <v>561</v>
      </c>
      <c r="AB10" s="784"/>
      <c r="AC10" s="784"/>
      <c r="AD10" s="784"/>
      <c r="AE10" s="785"/>
      <c r="AF10" s="786" t="s">
        <v>122</v>
      </c>
      <c r="AG10" s="787"/>
      <c r="AH10" s="787"/>
      <c r="AI10" s="787"/>
      <c r="AJ10" s="788"/>
      <c r="AK10" s="769" t="s">
        <v>561</v>
      </c>
      <c r="AL10" s="770"/>
      <c r="AM10" s="770"/>
      <c r="AN10" s="770"/>
      <c r="AO10" s="770"/>
      <c r="AP10" s="770" t="s">
        <v>561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575</v>
      </c>
      <c r="BT10" s="774"/>
      <c r="BU10" s="774"/>
      <c r="BV10" s="774"/>
      <c r="BW10" s="774"/>
      <c r="BX10" s="774"/>
      <c r="BY10" s="774"/>
      <c r="BZ10" s="774"/>
      <c r="CA10" s="774"/>
      <c r="CB10" s="774"/>
      <c r="CC10" s="774"/>
      <c r="CD10" s="774"/>
      <c r="CE10" s="774"/>
      <c r="CF10" s="774"/>
      <c r="CG10" s="775"/>
      <c r="CH10" s="776">
        <v>0</v>
      </c>
      <c r="CI10" s="777"/>
      <c r="CJ10" s="777"/>
      <c r="CK10" s="777"/>
      <c r="CL10" s="778"/>
      <c r="CM10" s="776">
        <v>135</v>
      </c>
      <c r="CN10" s="777"/>
      <c r="CO10" s="777"/>
      <c r="CP10" s="777"/>
      <c r="CQ10" s="778"/>
      <c r="CR10" s="776">
        <v>70</v>
      </c>
      <c r="CS10" s="777"/>
      <c r="CT10" s="777"/>
      <c r="CU10" s="777"/>
      <c r="CV10" s="778"/>
      <c r="CW10" s="776">
        <v>33</v>
      </c>
      <c r="CX10" s="777"/>
      <c r="CY10" s="777"/>
      <c r="CZ10" s="777"/>
      <c r="DA10" s="778"/>
      <c r="DB10" s="776" t="s">
        <v>561</v>
      </c>
      <c r="DC10" s="777"/>
      <c r="DD10" s="777"/>
      <c r="DE10" s="777"/>
      <c r="DF10" s="778"/>
      <c r="DG10" s="776" t="s">
        <v>561</v>
      </c>
      <c r="DH10" s="777"/>
      <c r="DI10" s="777"/>
      <c r="DJ10" s="777"/>
      <c r="DK10" s="778"/>
      <c r="DL10" s="776" t="s">
        <v>561</v>
      </c>
      <c r="DM10" s="777"/>
      <c r="DN10" s="777"/>
      <c r="DO10" s="777"/>
      <c r="DP10" s="778"/>
      <c r="DQ10" s="776" t="s">
        <v>561</v>
      </c>
      <c r="DR10" s="777"/>
      <c r="DS10" s="777"/>
      <c r="DT10" s="777"/>
      <c r="DU10" s="778"/>
      <c r="DV10" s="773"/>
      <c r="DW10" s="774"/>
      <c r="DX10" s="774"/>
      <c r="DY10" s="774"/>
      <c r="DZ10" s="779"/>
      <c r="EA10" s="234"/>
    </row>
    <row r="11" spans="1:131" s="235" customFormat="1" ht="26.25" customHeight="1" x14ac:dyDescent="0.2">
      <c r="A11" s="238">
        <v>5</v>
      </c>
      <c r="B11" s="780" t="s">
        <v>378</v>
      </c>
      <c r="C11" s="781"/>
      <c r="D11" s="781"/>
      <c r="E11" s="781"/>
      <c r="F11" s="781"/>
      <c r="G11" s="781"/>
      <c r="H11" s="781"/>
      <c r="I11" s="781"/>
      <c r="J11" s="781"/>
      <c r="K11" s="781"/>
      <c r="L11" s="781"/>
      <c r="M11" s="781"/>
      <c r="N11" s="781"/>
      <c r="O11" s="781"/>
      <c r="P11" s="782"/>
      <c r="Q11" s="783">
        <v>2</v>
      </c>
      <c r="R11" s="784"/>
      <c r="S11" s="784"/>
      <c r="T11" s="784"/>
      <c r="U11" s="784"/>
      <c r="V11" s="784">
        <v>2</v>
      </c>
      <c r="W11" s="784"/>
      <c r="X11" s="784"/>
      <c r="Y11" s="784"/>
      <c r="Z11" s="784"/>
      <c r="AA11" s="784" t="s">
        <v>561</v>
      </c>
      <c r="AB11" s="784"/>
      <c r="AC11" s="784"/>
      <c r="AD11" s="784"/>
      <c r="AE11" s="785"/>
      <c r="AF11" s="786" t="s">
        <v>122</v>
      </c>
      <c r="AG11" s="787"/>
      <c r="AH11" s="787"/>
      <c r="AI11" s="787"/>
      <c r="AJ11" s="788"/>
      <c r="AK11" s="769" t="s">
        <v>561</v>
      </c>
      <c r="AL11" s="770"/>
      <c r="AM11" s="770"/>
      <c r="AN11" s="770"/>
      <c r="AO11" s="770"/>
      <c r="AP11" s="770" t="s">
        <v>561</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576</v>
      </c>
      <c r="BT11" s="774"/>
      <c r="BU11" s="774"/>
      <c r="BV11" s="774"/>
      <c r="BW11" s="774"/>
      <c r="BX11" s="774"/>
      <c r="BY11" s="774"/>
      <c r="BZ11" s="774"/>
      <c r="CA11" s="774"/>
      <c r="CB11" s="774"/>
      <c r="CC11" s="774"/>
      <c r="CD11" s="774"/>
      <c r="CE11" s="774"/>
      <c r="CF11" s="774"/>
      <c r="CG11" s="775"/>
      <c r="CH11" s="776">
        <v>3</v>
      </c>
      <c r="CI11" s="777"/>
      <c r="CJ11" s="777"/>
      <c r="CK11" s="777"/>
      <c r="CL11" s="778"/>
      <c r="CM11" s="776">
        <v>394</v>
      </c>
      <c r="CN11" s="777"/>
      <c r="CO11" s="777"/>
      <c r="CP11" s="777"/>
      <c r="CQ11" s="778"/>
      <c r="CR11" s="776">
        <v>102</v>
      </c>
      <c r="CS11" s="777"/>
      <c r="CT11" s="777"/>
      <c r="CU11" s="777"/>
      <c r="CV11" s="778"/>
      <c r="CW11" s="776" t="s">
        <v>561</v>
      </c>
      <c r="CX11" s="777"/>
      <c r="CY11" s="777"/>
      <c r="CZ11" s="777"/>
      <c r="DA11" s="778"/>
      <c r="DB11" s="776">
        <v>29</v>
      </c>
      <c r="DC11" s="777"/>
      <c r="DD11" s="777"/>
      <c r="DE11" s="777"/>
      <c r="DF11" s="778"/>
      <c r="DG11" s="776" t="s">
        <v>561</v>
      </c>
      <c r="DH11" s="777"/>
      <c r="DI11" s="777"/>
      <c r="DJ11" s="777"/>
      <c r="DK11" s="778"/>
      <c r="DL11" s="776" t="s">
        <v>561</v>
      </c>
      <c r="DM11" s="777"/>
      <c r="DN11" s="777"/>
      <c r="DO11" s="777"/>
      <c r="DP11" s="778"/>
      <c r="DQ11" s="776" t="s">
        <v>561</v>
      </c>
      <c r="DR11" s="777"/>
      <c r="DS11" s="777"/>
      <c r="DT11" s="777"/>
      <c r="DU11" s="778"/>
      <c r="DV11" s="773"/>
      <c r="DW11" s="774"/>
      <c r="DX11" s="774"/>
      <c r="DY11" s="774"/>
      <c r="DZ11" s="779"/>
      <c r="EA11" s="234"/>
    </row>
    <row r="12" spans="1:131" s="235" customFormat="1" ht="26.25" customHeight="1" x14ac:dyDescent="0.2">
      <c r="A12" s="238">
        <v>6</v>
      </c>
      <c r="B12" s="780" t="s">
        <v>379</v>
      </c>
      <c r="C12" s="781"/>
      <c r="D12" s="781"/>
      <c r="E12" s="781"/>
      <c r="F12" s="781"/>
      <c r="G12" s="781"/>
      <c r="H12" s="781"/>
      <c r="I12" s="781"/>
      <c r="J12" s="781"/>
      <c r="K12" s="781"/>
      <c r="L12" s="781"/>
      <c r="M12" s="781"/>
      <c r="N12" s="781"/>
      <c r="O12" s="781"/>
      <c r="P12" s="782"/>
      <c r="Q12" s="783">
        <v>34</v>
      </c>
      <c r="R12" s="784"/>
      <c r="S12" s="784"/>
      <c r="T12" s="784"/>
      <c r="U12" s="784"/>
      <c r="V12" s="784">
        <v>34</v>
      </c>
      <c r="W12" s="784"/>
      <c r="X12" s="784"/>
      <c r="Y12" s="784"/>
      <c r="Z12" s="784"/>
      <c r="AA12" s="784" t="s">
        <v>561</v>
      </c>
      <c r="AB12" s="784"/>
      <c r="AC12" s="784"/>
      <c r="AD12" s="784"/>
      <c r="AE12" s="785"/>
      <c r="AF12" s="786" t="s">
        <v>122</v>
      </c>
      <c r="AG12" s="787"/>
      <c r="AH12" s="787"/>
      <c r="AI12" s="787"/>
      <c r="AJ12" s="788"/>
      <c r="AK12" s="769">
        <v>33</v>
      </c>
      <c r="AL12" s="770"/>
      <c r="AM12" s="770"/>
      <c r="AN12" s="770"/>
      <c r="AO12" s="770"/>
      <c r="AP12" s="770" t="s">
        <v>561</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571</v>
      </c>
      <c r="BT12" s="774"/>
      <c r="BU12" s="774"/>
      <c r="BV12" s="774"/>
      <c r="BW12" s="774"/>
      <c r="BX12" s="774"/>
      <c r="BY12" s="774"/>
      <c r="BZ12" s="774"/>
      <c r="CA12" s="774"/>
      <c r="CB12" s="774"/>
      <c r="CC12" s="774"/>
      <c r="CD12" s="774"/>
      <c r="CE12" s="774"/>
      <c r="CF12" s="774"/>
      <c r="CG12" s="775"/>
      <c r="CH12" s="776">
        <v>-2</v>
      </c>
      <c r="CI12" s="777"/>
      <c r="CJ12" s="777"/>
      <c r="CK12" s="777"/>
      <c r="CL12" s="778"/>
      <c r="CM12" s="776">
        <v>90</v>
      </c>
      <c r="CN12" s="777"/>
      <c r="CO12" s="777"/>
      <c r="CP12" s="777"/>
      <c r="CQ12" s="778"/>
      <c r="CR12" s="776">
        <v>10</v>
      </c>
      <c r="CS12" s="777"/>
      <c r="CT12" s="777"/>
      <c r="CU12" s="777"/>
      <c r="CV12" s="778"/>
      <c r="CW12" s="776" t="s">
        <v>561</v>
      </c>
      <c r="CX12" s="777"/>
      <c r="CY12" s="777"/>
      <c r="CZ12" s="777"/>
      <c r="DA12" s="778"/>
      <c r="DB12" s="776" t="s">
        <v>561</v>
      </c>
      <c r="DC12" s="777"/>
      <c r="DD12" s="777"/>
      <c r="DE12" s="777"/>
      <c r="DF12" s="778"/>
      <c r="DG12" s="776" t="s">
        <v>561</v>
      </c>
      <c r="DH12" s="777"/>
      <c r="DI12" s="777"/>
      <c r="DJ12" s="777"/>
      <c r="DK12" s="778"/>
      <c r="DL12" s="776" t="s">
        <v>561</v>
      </c>
      <c r="DM12" s="777"/>
      <c r="DN12" s="777"/>
      <c r="DO12" s="777"/>
      <c r="DP12" s="778"/>
      <c r="DQ12" s="776" t="s">
        <v>561</v>
      </c>
      <c r="DR12" s="777"/>
      <c r="DS12" s="777"/>
      <c r="DT12" s="777"/>
      <c r="DU12" s="778"/>
      <c r="DV12" s="773"/>
      <c r="DW12" s="774"/>
      <c r="DX12" s="774"/>
      <c r="DY12" s="774"/>
      <c r="DZ12" s="779"/>
      <c r="EA12" s="234"/>
    </row>
    <row r="13" spans="1:131" s="235" customFormat="1" ht="26.25" customHeight="1" x14ac:dyDescent="0.2">
      <c r="A13" s="238">
        <v>7</v>
      </c>
      <c r="B13" s="780" t="s">
        <v>380</v>
      </c>
      <c r="C13" s="781"/>
      <c r="D13" s="781"/>
      <c r="E13" s="781"/>
      <c r="F13" s="781"/>
      <c r="G13" s="781"/>
      <c r="H13" s="781"/>
      <c r="I13" s="781"/>
      <c r="J13" s="781"/>
      <c r="K13" s="781"/>
      <c r="L13" s="781"/>
      <c r="M13" s="781"/>
      <c r="N13" s="781"/>
      <c r="O13" s="781"/>
      <c r="P13" s="782"/>
      <c r="Q13" s="783">
        <v>912</v>
      </c>
      <c r="R13" s="784"/>
      <c r="S13" s="784"/>
      <c r="T13" s="784"/>
      <c r="U13" s="784"/>
      <c r="V13" s="784">
        <v>821</v>
      </c>
      <c r="W13" s="784"/>
      <c r="X13" s="784"/>
      <c r="Y13" s="784"/>
      <c r="Z13" s="784"/>
      <c r="AA13" s="784">
        <v>91</v>
      </c>
      <c r="AB13" s="784"/>
      <c r="AC13" s="784"/>
      <c r="AD13" s="784"/>
      <c r="AE13" s="785"/>
      <c r="AF13" s="786" t="s">
        <v>122</v>
      </c>
      <c r="AG13" s="787"/>
      <c r="AH13" s="787"/>
      <c r="AI13" s="787"/>
      <c r="AJ13" s="788"/>
      <c r="AK13" s="769">
        <v>436</v>
      </c>
      <c r="AL13" s="770"/>
      <c r="AM13" s="770"/>
      <c r="AN13" s="770"/>
      <c r="AO13" s="770"/>
      <c r="AP13" s="770">
        <v>1532</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t="s">
        <v>381</v>
      </c>
      <c r="C14" s="781"/>
      <c r="D14" s="781"/>
      <c r="E14" s="781"/>
      <c r="F14" s="781"/>
      <c r="G14" s="781"/>
      <c r="H14" s="781"/>
      <c r="I14" s="781"/>
      <c r="J14" s="781"/>
      <c r="K14" s="781"/>
      <c r="L14" s="781"/>
      <c r="M14" s="781"/>
      <c r="N14" s="781"/>
      <c r="O14" s="781"/>
      <c r="P14" s="782"/>
      <c r="Q14" s="783">
        <v>800</v>
      </c>
      <c r="R14" s="784"/>
      <c r="S14" s="784"/>
      <c r="T14" s="784"/>
      <c r="U14" s="784"/>
      <c r="V14" s="784">
        <v>653</v>
      </c>
      <c r="W14" s="784"/>
      <c r="X14" s="784"/>
      <c r="Y14" s="784"/>
      <c r="Z14" s="784"/>
      <c r="AA14" s="784">
        <v>147</v>
      </c>
      <c r="AB14" s="784"/>
      <c r="AC14" s="784"/>
      <c r="AD14" s="784"/>
      <c r="AE14" s="785"/>
      <c r="AF14" s="786" t="s">
        <v>122</v>
      </c>
      <c r="AG14" s="787"/>
      <c r="AH14" s="787"/>
      <c r="AI14" s="787"/>
      <c r="AJ14" s="788"/>
      <c r="AK14" s="769">
        <v>395</v>
      </c>
      <c r="AL14" s="770"/>
      <c r="AM14" s="770"/>
      <c r="AN14" s="770"/>
      <c r="AO14" s="770"/>
      <c r="AP14" s="770">
        <v>1694</v>
      </c>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t="s">
        <v>382</v>
      </c>
      <c r="C15" s="781"/>
      <c r="D15" s="781"/>
      <c r="E15" s="781"/>
      <c r="F15" s="781"/>
      <c r="G15" s="781"/>
      <c r="H15" s="781"/>
      <c r="I15" s="781"/>
      <c r="J15" s="781"/>
      <c r="K15" s="781"/>
      <c r="L15" s="781"/>
      <c r="M15" s="781"/>
      <c r="N15" s="781"/>
      <c r="O15" s="781"/>
      <c r="P15" s="782"/>
      <c r="Q15" s="783">
        <v>475</v>
      </c>
      <c r="R15" s="784"/>
      <c r="S15" s="784"/>
      <c r="T15" s="784"/>
      <c r="U15" s="784"/>
      <c r="V15" s="784">
        <v>439</v>
      </c>
      <c r="W15" s="784"/>
      <c r="X15" s="784"/>
      <c r="Y15" s="784"/>
      <c r="Z15" s="784"/>
      <c r="AA15" s="784">
        <v>37</v>
      </c>
      <c r="AB15" s="784"/>
      <c r="AC15" s="784"/>
      <c r="AD15" s="784"/>
      <c r="AE15" s="785"/>
      <c r="AF15" s="786" t="s">
        <v>122</v>
      </c>
      <c r="AG15" s="787"/>
      <c r="AH15" s="787"/>
      <c r="AI15" s="787"/>
      <c r="AJ15" s="788"/>
      <c r="AK15" s="769">
        <v>141</v>
      </c>
      <c r="AL15" s="770"/>
      <c r="AM15" s="770"/>
      <c r="AN15" s="770"/>
      <c r="AO15" s="770"/>
      <c r="AP15" s="770">
        <v>1441</v>
      </c>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384</v>
      </c>
      <c r="B23" s="789" t="s">
        <v>385</v>
      </c>
      <c r="C23" s="790"/>
      <c r="D23" s="790"/>
      <c r="E23" s="790"/>
      <c r="F23" s="790"/>
      <c r="G23" s="790"/>
      <c r="H23" s="790"/>
      <c r="I23" s="790"/>
      <c r="J23" s="790"/>
      <c r="K23" s="790"/>
      <c r="L23" s="790"/>
      <c r="M23" s="790"/>
      <c r="N23" s="790"/>
      <c r="O23" s="790"/>
      <c r="P23" s="791"/>
      <c r="Q23" s="792">
        <v>151006</v>
      </c>
      <c r="R23" s="793"/>
      <c r="S23" s="793"/>
      <c r="T23" s="793"/>
      <c r="U23" s="793"/>
      <c r="V23" s="793">
        <v>142888</v>
      </c>
      <c r="W23" s="793"/>
      <c r="X23" s="793"/>
      <c r="Y23" s="793"/>
      <c r="Z23" s="793"/>
      <c r="AA23" s="793">
        <v>8118</v>
      </c>
      <c r="AB23" s="793"/>
      <c r="AC23" s="793"/>
      <c r="AD23" s="793"/>
      <c r="AE23" s="794"/>
      <c r="AF23" s="795">
        <v>6751</v>
      </c>
      <c r="AG23" s="793"/>
      <c r="AH23" s="793"/>
      <c r="AI23" s="793"/>
      <c r="AJ23" s="796"/>
      <c r="AK23" s="797"/>
      <c r="AL23" s="798"/>
      <c r="AM23" s="798"/>
      <c r="AN23" s="798"/>
      <c r="AO23" s="798"/>
      <c r="AP23" s="793">
        <v>94490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388</v>
      </c>
      <c r="R26" s="734"/>
      <c r="S26" s="734"/>
      <c r="T26" s="734"/>
      <c r="U26" s="735"/>
      <c r="V26" s="733" t="s">
        <v>389</v>
      </c>
      <c r="W26" s="734"/>
      <c r="X26" s="734"/>
      <c r="Y26" s="734"/>
      <c r="Z26" s="735"/>
      <c r="AA26" s="733" t="s">
        <v>390</v>
      </c>
      <c r="AB26" s="734"/>
      <c r="AC26" s="734"/>
      <c r="AD26" s="734"/>
      <c r="AE26" s="734"/>
      <c r="AF26" s="814" t="s">
        <v>391</v>
      </c>
      <c r="AG26" s="815"/>
      <c r="AH26" s="815"/>
      <c r="AI26" s="815"/>
      <c r="AJ26" s="816"/>
      <c r="AK26" s="734" t="s">
        <v>392</v>
      </c>
      <c r="AL26" s="734"/>
      <c r="AM26" s="734"/>
      <c r="AN26" s="734"/>
      <c r="AO26" s="735"/>
      <c r="AP26" s="733" t="s">
        <v>393</v>
      </c>
      <c r="AQ26" s="734"/>
      <c r="AR26" s="734"/>
      <c r="AS26" s="734"/>
      <c r="AT26" s="735"/>
      <c r="AU26" s="733" t="s">
        <v>394</v>
      </c>
      <c r="AV26" s="734"/>
      <c r="AW26" s="734"/>
      <c r="AX26" s="734"/>
      <c r="AY26" s="735"/>
      <c r="AZ26" s="733" t="s">
        <v>395</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396</v>
      </c>
      <c r="C28" s="750"/>
      <c r="D28" s="750"/>
      <c r="E28" s="750"/>
      <c r="F28" s="750"/>
      <c r="G28" s="750"/>
      <c r="H28" s="750"/>
      <c r="I28" s="750"/>
      <c r="J28" s="750"/>
      <c r="K28" s="750"/>
      <c r="L28" s="750"/>
      <c r="M28" s="750"/>
      <c r="N28" s="750"/>
      <c r="O28" s="750"/>
      <c r="P28" s="751"/>
      <c r="Q28" s="822">
        <v>29484</v>
      </c>
      <c r="R28" s="823"/>
      <c r="S28" s="823"/>
      <c r="T28" s="823"/>
      <c r="U28" s="823"/>
      <c r="V28" s="823">
        <v>28981</v>
      </c>
      <c r="W28" s="823"/>
      <c r="X28" s="823"/>
      <c r="Y28" s="823"/>
      <c r="Z28" s="823"/>
      <c r="AA28" s="823">
        <v>503</v>
      </c>
      <c r="AB28" s="823"/>
      <c r="AC28" s="823"/>
      <c r="AD28" s="823"/>
      <c r="AE28" s="824"/>
      <c r="AF28" s="825">
        <v>503</v>
      </c>
      <c r="AG28" s="823"/>
      <c r="AH28" s="823"/>
      <c r="AI28" s="823"/>
      <c r="AJ28" s="826"/>
      <c r="AK28" s="827">
        <v>3161</v>
      </c>
      <c r="AL28" s="828"/>
      <c r="AM28" s="828"/>
      <c r="AN28" s="828"/>
      <c r="AO28" s="828"/>
      <c r="AP28" s="828" t="s">
        <v>561</v>
      </c>
      <c r="AQ28" s="828"/>
      <c r="AR28" s="828"/>
      <c r="AS28" s="828"/>
      <c r="AT28" s="828"/>
      <c r="AU28" s="828" t="s">
        <v>561</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397</v>
      </c>
      <c r="C29" s="781"/>
      <c r="D29" s="781"/>
      <c r="E29" s="781"/>
      <c r="F29" s="781"/>
      <c r="G29" s="781"/>
      <c r="H29" s="781"/>
      <c r="I29" s="781"/>
      <c r="J29" s="781"/>
      <c r="K29" s="781"/>
      <c r="L29" s="781"/>
      <c r="M29" s="781"/>
      <c r="N29" s="781"/>
      <c r="O29" s="781"/>
      <c r="P29" s="782"/>
      <c r="Q29" s="783">
        <v>27723</v>
      </c>
      <c r="R29" s="784"/>
      <c r="S29" s="784"/>
      <c r="T29" s="784"/>
      <c r="U29" s="784"/>
      <c r="V29" s="784">
        <v>26928</v>
      </c>
      <c r="W29" s="784"/>
      <c r="X29" s="784"/>
      <c r="Y29" s="784"/>
      <c r="Z29" s="784"/>
      <c r="AA29" s="784">
        <v>795</v>
      </c>
      <c r="AB29" s="784"/>
      <c r="AC29" s="784"/>
      <c r="AD29" s="784"/>
      <c r="AE29" s="785"/>
      <c r="AF29" s="786">
        <v>795</v>
      </c>
      <c r="AG29" s="787"/>
      <c r="AH29" s="787"/>
      <c r="AI29" s="787"/>
      <c r="AJ29" s="788"/>
      <c r="AK29" s="834">
        <v>4979</v>
      </c>
      <c r="AL29" s="830"/>
      <c r="AM29" s="830"/>
      <c r="AN29" s="830"/>
      <c r="AO29" s="830"/>
      <c r="AP29" s="830" t="s">
        <v>561</v>
      </c>
      <c r="AQ29" s="830"/>
      <c r="AR29" s="830"/>
      <c r="AS29" s="830"/>
      <c r="AT29" s="830"/>
      <c r="AU29" s="830" t="s">
        <v>561</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398</v>
      </c>
      <c r="C30" s="781"/>
      <c r="D30" s="781"/>
      <c r="E30" s="781"/>
      <c r="F30" s="781"/>
      <c r="G30" s="781"/>
      <c r="H30" s="781"/>
      <c r="I30" s="781"/>
      <c r="J30" s="781"/>
      <c r="K30" s="781"/>
      <c r="L30" s="781"/>
      <c r="M30" s="781"/>
      <c r="N30" s="781"/>
      <c r="O30" s="781"/>
      <c r="P30" s="782"/>
      <c r="Q30" s="783">
        <v>3902</v>
      </c>
      <c r="R30" s="784"/>
      <c r="S30" s="784"/>
      <c r="T30" s="784"/>
      <c r="U30" s="784"/>
      <c r="V30" s="784">
        <v>3893</v>
      </c>
      <c r="W30" s="784"/>
      <c r="X30" s="784"/>
      <c r="Y30" s="784"/>
      <c r="Z30" s="784"/>
      <c r="AA30" s="784">
        <v>9</v>
      </c>
      <c r="AB30" s="784"/>
      <c r="AC30" s="784"/>
      <c r="AD30" s="784"/>
      <c r="AE30" s="785"/>
      <c r="AF30" s="786">
        <v>9</v>
      </c>
      <c r="AG30" s="787"/>
      <c r="AH30" s="787"/>
      <c r="AI30" s="787"/>
      <c r="AJ30" s="788"/>
      <c r="AK30" s="834">
        <v>862</v>
      </c>
      <c r="AL30" s="830"/>
      <c r="AM30" s="830"/>
      <c r="AN30" s="830"/>
      <c r="AO30" s="830"/>
      <c r="AP30" s="830" t="s">
        <v>561</v>
      </c>
      <c r="AQ30" s="830"/>
      <c r="AR30" s="830"/>
      <c r="AS30" s="830"/>
      <c r="AT30" s="830"/>
      <c r="AU30" s="830" t="s">
        <v>561</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399</v>
      </c>
      <c r="C31" s="781"/>
      <c r="D31" s="781"/>
      <c r="E31" s="781"/>
      <c r="F31" s="781"/>
      <c r="G31" s="781"/>
      <c r="H31" s="781"/>
      <c r="I31" s="781"/>
      <c r="J31" s="781"/>
      <c r="K31" s="781"/>
      <c r="L31" s="781"/>
      <c r="M31" s="781"/>
      <c r="N31" s="781"/>
      <c r="O31" s="781"/>
      <c r="P31" s="782"/>
      <c r="Q31" s="783">
        <v>168</v>
      </c>
      <c r="R31" s="784"/>
      <c r="S31" s="784"/>
      <c r="T31" s="784"/>
      <c r="U31" s="784"/>
      <c r="V31" s="784">
        <v>168</v>
      </c>
      <c r="W31" s="784"/>
      <c r="X31" s="784"/>
      <c r="Y31" s="784"/>
      <c r="Z31" s="784"/>
      <c r="AA31" s="784" t="s">
        <v>561</v>
      </c>
      <c r="AB31" s="784"/>
      <c r="AC31" s="784"/>
      <c r="AD31" s="784"/>
      <c r="AE31" s="785"/>
      <c r="AF31" s="786" t="s">
        <v>122</v>
      </c>
      <c r="AG31" s="787"/>
      <c r="AH31" s="787"/>
      <c r="AI31" s="787"/>
      <c r="AJ31" s="788"/>
      <c r="AK31" s="834" t="s">
        <v>561</v>
      </c>
      <c r="AL31" s="830"/>
      <c r="AM31" s="830"/>
      <c r="AN31" s="830"/>
      <c r="AO31" s="830"/>
      <c r="AP31" s="830" t="s">
        <v>561</v>
      </c>
      <c r="AQ31" s="830"/>
      <c r="AR31" s="830"/>
      <c r="AS31" s="830"/>
      <c r="AT31" s="830"/>
      <c r="AU31" s="830" t="s">
        <v>561</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400</v>
      </c>
      <c r="C32" s="781"/>
      <c r="D32" s="781"/>
      <c r="E32" s="781"/>
      <c r="F32" s="781"/>
      <c r="G32" s="781"/>
      <c r="H32" s="781"/>
      <c r="I32" s="781"/>
      <c r="J32" s="781"/>
      <c r="K32" s="781"/>
      <c r="L32" s="781"/>
      <c r="M32" s="781"/>
      <c r="N32" s="781"/>
      <c r="O32" s="781"/>
      <c r="P32" s="782"/>
      <c r="Q32" s="783">
        <v>9032</v>
      </c>
      <c r="R32" s="784"/>
      <c r="S32" s="784"/>
      <c r="T32" s="784"/>
      <c r="U32" s="784"/>
      <c r="V32" s="784">
        <v>6562</v>
      </c>
      <c r="W32" s="784"/>
      <c r="X32" s="784"/>
      <c r="Y32" s="784"/>
      <c r="Z32" s="784"/>
      <c r="AA32" s="784">
        <v>2470</v>
      </c>
      <c r="AB32" s="784"/>
      <c r="AC32" s="784"/>
      <c r="AD32" s="784"/>
      <c r="AE32" s="785"/>
      <c r="AF32" s="786">
        <v>10282</v>
      </c>
      <c r="AG32" s="787"/>
      <c r="AH32" s="787"/>
      <c r="AI32" s="787"/>
      <c r="AJ32" s="788"/>
      <c r="AK32" s="834">
        <v>313</v>
      </c>
      <c r="AL32" s="830"/>
      <c r="AM32" s="830"/>
      <c r="AN32" s="830"/>
      <c r="AO32" s="830"/>
      <c r="AP32" s="830">
        <v>5222</v>
      </c>
      <c r="AQ32" s="830"/>
      <c r="AR32" s="830"/>
      <c r="AS32" s="830"/>
      <c r="AT32" s="830"/>
      <c r="AU32" s="830">
        <v>31</v>
      </c>
      <c r="AV32" s="830"/>
      <c r="AW32" s="830"/>
      <c r="AX32" s="830"/>
      <c r="AY32" s="830"/>
      <c r="AZ32" s="831" t="s">
        <v>561</v>
      </c>
      <c r="BA32" s="831"/>
      <c r="BB32" s="831"/>
      <c r="BC32" s="831"/>
      <c r="BD32" s="831"/>
      <c r="BE32" s="832" t="s">
        <v>401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402</v>
      </c>
      <c r="C33" s="781"/>
      <c r="D33" s="781"/>
      <c r="E33" s="781"/>
      <c r="F33" s="781"/>
      <c r="G33" s="781"/>
      <c r="H33" s="781"/>
      <c r="I33" s="781"/>
      <c r="J33" s="781"/>
      <c r="K33" s="781"/>
      <c r="L33" s="781"/>
      <c r="M33" s="781"/>
      <c r="N33" s="781"/>
      <c r="O33" s="781"/>
      <c r="P33" s="782"/>
      <c r="Q33" s="783">
        <v>211</v>
      </c>
      <c r="R33" s="784"/>
      <c r="S33" s="784"/>
      <c r="T33" s="784"/>
      <c r="U33" s="784"/>
      <c r="V33" s="784">
        <v>211</v>
      </c>
      <c r="W33" s="784"/>
      <c r="X33" s="784"/>
      <c r="Y33" s="784"/>
      <c r="Z33" s="784"/>
      <c r="AA33" s="784" t="s">
        <v>561</v>
      </c>
      <c r="AB33" s="784"/>
      <c r="AC33" s="784"/>
      <c r="AD33" s="784"/>
      <c r="AE33" s="785"/>
      <c r="AF33" s="786">
        <v>0</v>
      </c>
      <c r="AG33" s="787"/>
      <c r="AH33" s="787"/>
      <c r="AI33" s="787"/>
      <c r="AJ33" s="788"/>
      <c r="AK33" s="834">
        <v>144</v>
      </c>
      <c r="AL33" s="830"/>
      <c r="AM33" s="830"/>
      <c r="AN33" s="830"/>
      <c r="AO33" s="830"/>
      <c r="AP33" s="830">
        <v>300</v>
      </c>
      <c r="AQ33" s="830"/>
      <c r="AR33" s="830"/>
      <c r="AS33" s="830"/>
      <c r="AT33" s="830"/>
      <c r="AU33" s="830">
        <v>252</v>
      </c>
      <c r="AV33" s="830"/>
      <c r="AW33" s="830"/>
      <c r="AX33" s="830"/>
      <c r="AY33" s="830"/>
      <c r="AZ33" s="831" t="s">
        <v>561</v>
      </c>
      <c r="BA33" s="831"/>
      <c r="BB33" s="831"/>
      <c r="BC33" s="831"/>
      <c r="BD33" s="831"/>
      <c r="BE33" s="832" t="s">
        <v>401</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403</v>
      </c>
      <c r="C34" s="781"/>
      <c r="D34" s="781"/>
      <c r="E34" s="781"/>
      <c r="F34" s="781"/>
      <c r="G34" s="781"/>
      <c r="H34" s="781"/>
      <c r="I34" s="781"/>
      <c r="J34" s="781"/>
      <c r="K34" s="781"/>
      <c r="L34" s="781"/>
      <c r="M34" s="781"/>
      <c r="N34" s="781"/>
      <c r="O34" s="781"/>
      <c r="P34" s="782"/>
      <c r="Q34" s="783">
        <v>8347</v>
      </c>
      <c r="R34" s="784"/>
      <c r="S34" s="784"/>
      <c r="T34" s="784"/>
      <c r="U34" s="784"/>
      <c r="V34" s="784">
        <v>8309</v>
      </c>
      <c r="W34" s="784"/>
      <c r="X34" s="784"/>
      <c r="Y34" s="784"/>
      <c r="Z34" s="784"/>
      <c r="AA34" s="784">
        <v>39</v>
      </c>
      <c r="AB34" s="784"/>
      <c r="AC34" s="784"/>
      <c r="AD34" s="784"/>
      <c r="AE34" s="785"/>
      <c r="AF34" s="786">
        <v>455</v>
      </c>
      <c r="AG34" s="787"/>
      <c r="AH34" s="787"/>
      <c r="AI34" s="787"/>
      <c r="AJ34" s="788"/>
      <c r="AK34" s="834">
        <v>4680</v>
      </c>
      <c r="AL34" s="830"/>
      <c r="AM34" s="830"/>
      <c r="AN34" s="830"/>
      <c r="AO34" s="830"/>
      <c r="AP34" s="830">
        <v>57052</v>
      </c>
      <c r="AQ34" s="830"/>
      <c r="AR34" s="830"/>
      <c r="AS34" s="830"/>
      <c r="AT34" s="830"/>
      <c r="AU34" s="830">
        <v>36382</v>
      </c>
      <c r="AV34" s="830"/>
      <c r="AW34" s="830"/>
      <c r="AX34" s="830"/>
      <c r="AY34" s="830"/>
      <c r="AZ34" s="831" t="s">
        <v>561</v>
      </c>
      <c r="BA34" s="831"/>
      <c r="BB34" s="831"/>
      <c r="BC34" s="831"/>
      <c r="BD34" s="831"/>
      <c r="BE34" s="832" t="s">
        <v>401</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404</v>
      </c>
      <c r="C35" s="781"/>
      <c r="D35" s="781"/>
      <c r="E35" s="781"/>
      <c r="F35" s="781"/>
      <c r="G35" s="781"/>
      <c r="H35" s="781"/>
      <c r="I35" s="781"/>
      <c r="J35" s="781"/>
      <c r="K35" s="781"/>
      <c r="L35" s="781"/>
      <c r="M35" s="781"/>
      <c r="N35" s="781"/>
      <c r="O35" s="781"/>
      <c r="P35" s="782"/>
      <c r="Q35" s="783">
        <v>647</v>
      </c>
      <c r="R35" s="784"/>
      <c r="S35" s="784"/>
      <c r="T35" s="784"/>
      <c r="U35" s="784"/>
      <c r="V35" s="784">
        <v>647</v>
      </c>
      <c r="W35" s="784"/>
      <c r="X35" s="784"/>
      <c r="Y35" s="784"/>
      <c r="Z35" s="784"/>
      <c r="AA35" s="784">
        <v>0</v>
      </c>
      <c r="AB35" s="784"/>
      <c r="AC35" s="784"/>
      <c r="AD35" s="784"/>
      <c r="AE35" s="785"/>
      <c r="AF35" s="786">
        <v>1</v>
      </c>
      <c r="AG35" s="787"/>
      <c r="AH35" s="787"/>
      <c r="AI35" s="787"/>
      <c r="AJ35" s="788"/>
      <c r="AK35" s="834">
        <v>529</v>
      </c>
      <c r="AL35" s="830"/>
      <c r="AM35" s="830"/>
      <c r="AN35" s="830"/>
      <c r="AO35" s="830"/>
      <c r="AP35" s="830">
        <v>3202</v>
      </c>
      <c r="AQ35" s="830"/>
      <c r="AR35" s="830"/>
      <c r="AS35" s="830"/>
      <c r="AT35" s="830"/>
      <c r="AU35" s="830">
        <v>3202</v>
      </c>
      <c r="AV35" s="830"/>
      <c r="AW35" s="830"/>
      <c r="AX35" s="830"/>
      <c r="AY35" s="830"/>
      <c r="AZ35" s="831" t="s">
        <v>561</v>
      </c>
      <c r="BA35" s="831"/>
      <c r="BB35" s="831"/>
      <c r="BC35" s="831"/>
      <c r="BD35" s="831"/>
      <c r="BE35" s="832" t="s">
        <v>401</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405</v>
      </c>
      <c r="C36" s="781"/>
      <c r="D36" s="781"/>
      <c r="E36" s="781"/>
      <c r="F36" s="781"/>
      <c r="G36" s="781"/>
      <c r="H36" s="781"/>
      <c r="I36" s="781"/>
      <c r="J36" s="781"/>
      <c r="K36" s="781"/>
      <c r="L36" s="781"/>
      <c r="M36" s="781"/>
      <c r="N36" s="781"/>
      <c r="O36" s="781"/>
      <c r="P36" s="782"/>
      <c r="Q36" s="783">
        <v>657</v>
      </c>
      <c r="R36" s="784"/>
      <c r="S36" s="784"/>
      <c r="T36" s="784"/>
      <c r="U36" s="784"/>
      <c r="V36" s="784">
        <v>215</v>
      </c>
      <c r="W36" s="784"/>
      <c r="X36" s="784"/>
      <c r="Y36" s="784"/>
      <c r="Z36" s="784"/>
      <c r="AA36" s="784">
        <v>442</v>
      </c>
      <c r="AB36" s="784"/>
      <c r="AC36" s="784"/>
      <c r="AD36" s="784"/>
      <c r="AE36" s="785"/>
      <c r="AF36" s="786">
        <v>442</v>
      </c>
      <c r="AG36" s="787"/>
      <c r="AH36" s="787"/>
      <c r="AI36" s="787"/>
      <c r="AJ36" s="788"/>
      <c r="AK36" s="834" t="s">
        <v>561</v>
      </c>
      <c r="AL36" s="830"/>
      <c r="AM36" s="830"/>
      <c r="AN36" s="830"/>
      <c r="AO36" s="830"/>
      <c r="AP36" s="830" t="s">
        <v>561</v>
      </c>
      <c r="AQ36" s="830"/>
      <c r="AR36" s="830"/>
      <c r="AS36" s="830"/>
      <c r="AT36" s="830"/>
      <c r="AU36" s="830" t="s">
        <v>561</v>
      </c>
      <c r="AV36" s="830"/>
      <c r="AW36" s="830"/>
      <c r="AX36" s="830"/>
      <c r="AY36" s="830"/>
      <c r="AZ36" s="831" t="s">
        <v>561</v>
      </c>
      <c r="BA36" s="831"/>
      <c r="BB36" s="831"/>
      <c r="BC36" s="831"/>
      <c r="BD36" s="831"/>
      <c r="BE36" s="832" t="s">
        <v>406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407</v>
      </c>
      <c r="C37" s="781"/>
      <c r="D37" s="781"/>
      <c r="E37" s="781"/>
      <c r="F37" s="781"/>
      <c r="G37" s="781"/>
      <c r="H37" s="781"/>
      <c r="I37" s="781"/>
      <c r="J37" s="781"/>
      <c r="K37" s="781"/>
      <c r="L37" s="781"/>
      <c r="M37" s="781"/>
      <c r="N37" s="781"/>
      <c r="O37" s="781"/>
      <c r="P37" s="782"/>
      <c r="Q37" s="783">
        <v>1338</v>
      </c>
      <c r="R37" s="784"/>
      <c r="S37" s="784"/>
      <c r="T37" s="784"/>
      <c r="U37" s="784"/>
      <c r="V37" s="784">
        <v>1338</v>
      </c>
      <c r="W37" s="784"/>
      <c r="X37" s="784"/>
      <c r="Y37" s="784"/>
      <c r="Z37" s="784"/>
      <c r="AA37" s="784" t="s">
        <v>561</v>
      </c>
      <c r="AB37" s="784"/>
      <c r="AC37" s="784"/>
      <c r="AD37" s="784"/>
      <c r="AE37" s="785"/>
      <c r="AF37" s="786" t="s">
        <v>122</v>
      </c>
      <c r="AG37" s="787"/>
      <c r="AH37" s="787"/>
      <c r="AI37" s="787"/>
      <c r="AJ37" s="788"/>
      <c r="AK37" s="834">
        <v>560</v>
      </c>
      <c r="AL37" s="830"/>
      <c r="AM37" s="830"/>
      <c r="AN37" s="830"/>
      <c r="AO37" s="830"/>
      <c r="AP37" s="830">
        <v>3366</v>
      </c>
      <c r="AQ37" s="830"/>
      <c r="AR37" s="830"/>
      <c r="AS37" s="830"/>
      <c r="AT37" s="830"/>
      <c r="AU37" s="830">
        <v>1814</v>
      </c>
      <c r="AV37" s="830"/>
      <c r="AW37" s="830"/>
      <c r="AX37" s="830"/>
      <c r="AY37" s="830"/>
      <c r="AZ37" s="831" t="s">
        <v>561</v>
      </c>
      <c r="BA37" s="831"/>
      <c r="BB37" s="831"/>
      <c r="BC37" s="831"/>
      <c r="BD37" s="831"/>
      <c r="BE37" s="832" t="s">
        <v>406</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t="s">
        <v>408</v>
      </c>
      <c r="C38" s="781"/>
      <c r="D38" s="781"/>
      <c r="E38" s="781"/>
      <c r="F38" s="781"/>
      <c r="G38" s="781"/>
      <c r="H38" s="781"/>
      <c r="I38" s="781"/>
      <c r="J38" s="781"/>
      <c r="K38" s="781"/>
      <c r="L38" s="781"/>
      <c r="M38" s="781"/>
      <c r="N38" s="781"/>
      <c r="O38" s="781"/>
      <c r="P38" s="782"/>
      <c r="Q38" s="783">
        <v>1859</v>
      </c>
      <c r="R38" s="784"/>
      <c r="S38" s="784"/>
      <c r="T38" s="784"/>
      <c r="U38" s="784"/>
      <c r="V38" s="784">
        <v>1859</v>
      </c>
      <c r="W38" s="784"/>
      <c r="X38" s="784"/>
      <c r="Y38" s="784"/>
      <c r="Z38" s="784"/>
      <c r="AA38" s="784">
        <v>0</v>
      </c>
      <c r="AB38" s="784"/>
      <c r="AC38" s="784"/>
      <c r="AD38" s="784"/>
      <c r="AE38" s="785"/>
      <c r="AF38" s="786" t="s">
        <v>122</v>
      </c>
      <c r="AG38" s="787"/>
      <c r="AH38" s="787"/>
      <c r="AI38" s="787"/>
      <c r="AJ38" s="788"/>
      <c r="AK38" s="834">
        <v>620</v>
      </c>
      <c r="AL38" s="830"/>
      <c r="AM38" s="830"/>
      <c r="AN38" s="830"/>
      <c r="AO38" s="830"/>
      <c r="AP38" s="830">
        <v>2560</v>
      </c>
      <c r="AQ38" s="830"/>
      <c r="AR38" s="830"/>
      <c r="AS38" s="830"/>
      <c r="AT38" s="830"/>
      <c r="AU38" s="830" t="s">
        <v>561</v>
      </c>
      <c r="AV38" s="830"/>
      <c r="AW38" s="830"/>
      <c r="AX38" s="830"/>
      <c r="AY38" s="830"/>
      <c r="AZ38" s="831" t="s">
        <v>561</v>
      </c>
      <c r="BA38" s="831"/>
      <c r="BB38" s="831"/>
      <c r="BC38" s="831"/>
      <c r="BD38" s="831"/>
      <c r="BE38" s="832" t="s">
        <v>406</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384</v>
      </c>
      <c r="B63" s="789" t="s">
        <v>410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12486</v>
      </c>
      <c r="AG63" s="844"/>
      <c r="AH63" s="844"/>
      <c r="AI63" s="844"/>
      <c r="AJ63" s="845"/>
      <c r="AK63" s="846"/>
      <c r="AL63" s="841"/>
      <c r="AM63" s="841"/>
      <c r="AN63" s="841"/>
      <c r="AO63" s="841"/>
      <c r="AP63" s="844">
        <v>71703</v>
      </c>
      <c r="AQ63" s="844"/>
      <c r="AR63" s="844"/>
      <c r="AS63" s="844"/>
      <c r="AT63" s="844"/>
      <c r="AU63" s="844">
        <v>41682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412</v>
      </c>
      <c r="B66" s="728"/>
      <c r="C66" s="728"/>
      <c r="D66" s="728"/>
      <c r="E66" s="728"/>
      <c r="F66" s="728"/>
      <c r="G66" s="728"/>
      <c r="H66" s="728"/>
      <c r="I66" s="728"/>
      <c r="J66" s="728"/>
      <c r="K66" s="728"/>
      <c r="L66" s="728"/>
      <c r="M66" s="728"/>
      <c r="N66" s="728"/>
      <c r="O66" s="728"/>
      <c r="P66" s="729"/>
      <c r="Q66" s="733" t="s">
        <v>388</v>
      </c>
      <c r="R66" s="734"/>
      <c r="S66" s="734"/>
      <c r="T66" s="734"/>
      <c r="U66" s="735"/>
      <c r="V66" s="733" t="s">
        <v>389</v>
      </c>
      <c r="W66" s="734"/>
      <c r="X66" s="734"/>
      <c r="Y66" s="734"/>
      <c r="Z66" s="735"/>
      <c r="AA66" s="733" t="s">
        <v>390</v>
      </c>
      <c r="AB66" s="734"/>
      <c r="AC66" s="734"/>
      <c r="AD66" s="734"/>
      <c r="AE66" s="735"/>
      <c r="AF66" s="854" t="s">
        <v>391</v>
      </c>
      <c r="AG66" s="815"/>
      <c r="AH66" s="815"/>
      <c r="AI66" s="815"/>
      <c r="AJ66" s="855"/>
      <c r="AK66" s="733" t="s">
        <v>392</v>
      </c>
      <c r="AL66" s="728"/>
      <c r="AM66" s="728"/>
      <c r="AN66" s="728"/>
      <c r="AO66" s="729"/>
      <c r="AP66" s="733" t="s">
        <v>393</v>
      </c>
      <c r="AQ66" s="734"/>
      <c r="AR66" s="734"/>
      <c r="AS66" s="734"/>
      <c r="AT66" s="735"/>
      <c r="AU66" s="733" t="s">
        <v>413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562</v>
      </c>
      <c r="C68" s="870"/>
      <c r="D68" s="870"/>
      <c r="E68" s="870"/>
      <c r="F68" s="870"/>
      <c r="G68" s="870"/>
      <c r="H68" s="870"/>
      <c r="I68" s="870"/>
      <c r="J68" s="870"/>
      <c r="K68" s="870"/>
      <c r="L68" s="870"/>
      <c r="M68" s="870"/>
      <c r="N68" s="870"/>
      <c r="O68" s="870"/>
      <c r="P68" s="871"/>
      <c r="Q68" s="872">
        <v>4585</v>
      </c>
      <c r="R68" s="866"/>
      <c r="S68" s="866"/>
      <c r="T68" s="866"/>
      <c r="U68" s="866"/>
      <c r="V68" s="866">
        <v>4493</v>
      </c>
      <c r="W68" s="866"/>
      <c r="X68" s="866"/>
      <c r="Y68" s="866"/>
      <c r="Z68" s="866"/>
      <c r="AA68" s="866">
        <v>92</v>
      </c>
      <c r="AB68" s="866"/>
      <c r="AC68" s="866"/>
      <c r="AD68" s="866"/>
      <c r="AE68" s="866"/>
      <c r="AF68" s="866">
        <v>92</v>
      </c>
      <c r="AG68" s="866"/>
      <c r="AH68" s="866"/>
      <c r="AI68" s="866"/>
      <c r="AJ68" s="866"/>
      <c r="AK68" s="866">
        <v>210</v>
      </c>
      <c r="AL68" s="866"/>
      <c r="AM68" s="866"/>
      <c r="AN68" s="866"/>
      <c r="AO68" s="866"/>
      <c r="AP68" s="866">
        <v>1198</v>
      </c>
      <c r="AQ68" s="866"/>
      <c r="AR68" s="866"/>
      <c r="AS68" s="866"/>
      <c r="AT68" s="866"/>
      <c r="AU68" s="866">
        <v>473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563</v>
      </c>
      <c r="C69" s="874"/>
      <c r="D69" s="874"/>
      <c r="E69" s="874"/>
      <c r="F69" s="874"/>
      <c r="G69" s="874"/>
      <c r="H69" s="874"/>
      <c r="I69" s="874"/>
      <c r="J69" s="874"/>
      <c r="K69" s="874"/>
      <c r="L69" s="874"/>
      <c r="M69" s="874"/>
      <c r="N69" s="874"/>
      <c r="O69" s="874"/>
      <c r="P69" s="875"/>
      <c r="Q69" s="876">
        <v>1280</v>
      </c>
      <c r="R69" s="830"/>
      <c r="S69" s="830"/>
      <c r="T69" s="830"/>
      <c r="U69" s="830"/>
      <c r="V69" s="830">
        <v>1222</v>
      </c>
      <c r="W69" s="830"/>
      <c r="X69" s="830"/>
      <c r="Y69" s="830"/>
      <c r="Z69" s="830"/>
      <c r="AA69" s="830">
        <v>58</v>
      </c>
      <c r="AB69" s="830"/>
      <c r="AC69" s="830"/>
      <c r="AD69" s="830"/>
      <c r="AE69" s="830"/>
      <c r="AF69" s="830">
        <v>58</v>
      </c>
      <c r="AG69" s="830"/>
      <c r="AH69" s="830"/>
      <c r="AI69" s="830"/>
      <c r="AJ69" s="830"/>
      <c r="AK69" s="830" t="s">
        <v>577</v>
      </c>
      <c r="AL69" s="830"/>
      <c r="AM69" s="830"/>
      <c r="AN69" s="830"/>
      <c r="AO69" s="830"/>
      <c r="AP69" s="830" t="s">
        <v>577</v>
      </c>
      <c r="AQ69" s="830"/>
      <c r="AR69" s="830"/>
      <c r="AS69" s="830"/>
      <c r="AT69" s="830"/>
      <c r="AU69" s="830" t="s">
        <v>561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564</v>
      </c>
      <c r="C70" s="874"/>
      <c r="D70" s="874"/>
      <c r="E70" s="874"/>
      <c r="F70" s="874"/>
      <c r="G70" s="874"/>
      <c r="H70" s="874"/>
      <c r="I70" s="874"/>
      <c r="J70" s="874"/>
      <c r="K70" s="874"/>
      <c r="L70" s="874"/>
      <c r="M70" s="874"/>
      <c r="N70" s="874"/>
      <c r="O70" s="874"/>
      <c r="P70" s="875"/>
      <c r="Q70" s="876">
        <v>261159</v>
      </c>
      <c r="R70" s="830"/>
      <c r="S70" s="830"/>
      <c r="T70" s="830"/>
      <c r="U70" s="830"/>
      <c r="V70" s="830">
        <v>254522</v>
      </c>
      <c r="W70" s="830"/>
      <c r="X70" s="830"/>
      <c r="Y70" s="830"/>
      <c r="Z70" s="830"/>
      <c r="AA70" s="830">
        <v>6637</v>
      </c>
      <c r="AB70" s="830"/>
      <c r="AC70" s="830"/>
      <c r="AD70" s="830"/>
      <c r="AE70" s="830"/>
      <c r="AF70" s="830">
        <v>6336</v>
      </c>
      <c r="AG70" s="830"/>
      <c r="AH70" s="830"/>
      <c r="AI70" s="830"/>
      <c r="AJ70" s="830"/>
      <c r="AK70" s="830">
        <v>983</v>
      </c>
      <c r="AL70" s="830"/>
      <c r="AM70" s="830"/>
      <c r="AN70" s="830"/>
      <c r="AO70" s="830"/>
      <c r="AP70" s="830" t="s">
        <v>577</v>
      </c>
      <c r="AQ70" s="830"/>
      <c r="AR70" s="830"/>
      <c r="AS70" s="830"/>
      <c r="AT70" s="830"/>
      <c r="AU70" s="830" t="s">
        <v>561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565</v>
      </c>
      <c r="C71" s="874"/>
      <c r="D71" s="874"/>
      <c r="E71" s="874"/>
      <c r="F71" s="874"/>
      <c r="G71" s="874"/>
      <c r="H71" s="874"/>
      <c r="I71" s="874"/>
      <c r="J71" s="874"/>
      <c r="K71" s="874"/>
      <c r="L71" s="874"/>
      <c r="M71" s="874"/>
      <c r="N71" s="874"/>
      <c r="O71" s="874"/>
      <c r="P71" s="875"/>
      <c r="Q71" s="876">
        <v>378</v>
      </c>
      <c r="R71" s="830"/>
      <c r="S71" s="830"/>
      <c r="T71" s="830"/>
      <c r="U71" s="830"/>
      <c r="V71" s="830">
        <v>183</v>
      </c>
      <c r="W71" s="830"/>
      <c r="X71" s="830"/>
      <c r="Y71" s="830"/>
      <c r="Z71" s="830"/>
      <c r="AA71" s="830">
        <v>195</v>
      </c>
      <c r="AB71" s="830"/>
      <c r="AC71" s="830"/>
      <c r="AD71" s="830"/>
      <c r="AE71" s="830"/>
      <c r="AF71" s="830">
        <v>195</v>
      </c>
      <c r="AG71" s="830"/>
      <c r="AH71" s="830"/>
      <c r="AI71" s="830"/>
      <c r="AJ71" s="830"/>
      <c r="AK71" s="830" t="s">
        <v>561</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566</v>
      </c>
      <c r="C72" s="874"/>
      <c r="D72" s="874"/>
      <c r="E72" s="874"/>
      <c r="F72" s="874"/>
      <c r="G72" s="874"/>
      <c r="H72" s="874"/>
      <c r="I72" s="874"/>
      <c r="J72" s="874"/>
      <c r="K72" s="874"/>
      <c r="L72" s="874"/>
      <c r="M72" s="874"/>
      <c r="N72" s="874"/>
      <c r="O72" s="874"/>
      <c r="P72" s="875"/>
      <c r="Q72" s="876">
        <v>7299</v>
      </c>
      <c r="R72" s="830"/>
      <c r="S72" s="830"/>
      <c r="T72" s="830"/>
      <c r="U72" s="830"/>
      <c r="V72" s="830">
        <v>4954</v>
      </c>
      <c r="W72" s="830"/>
      <c r="X72" s="830"/>
      <c r="Y72" s="830"/>
      <c r="Z72" s="830"/>
      <c r="AA72" s="830">
        <v>2345</v>
      </c>
      <c r="AB72" s="830"/>
      <c r="AC72" s="830"/>
      <c r="AD72" s="830"/>
      <c r="AE72" s="830"/>
      <c r="AF72" s="830" t="s">
        <v>561</v>
      </c>
      <c r="AG72" s="830"/>
      <c r="AH72" s="830"/>
      <c r="AI72" s="830"/>
      <c r="AJ72" s="830"/>
      <c r="AK72" s="830">
        <v>14</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567</v>
      </c>
      <c r="C73" s="874"/>
      <c r="D73" s="874"/>
      <c r="E73" s="874"/>
      <c r="F73" s="874"/>
      <c r="G73" s="874"/>
      <c r="H73" s="874"/>
      <c r="I73" s="874"/>
      <c r="J73" s="874"/>
      <c r="K73" s="874"/>
      <c r="L73" s="874"/>
      <c r="M73" s="874"/>
      <c r="N73" s="874"/>
      <c r="O73" s="874"/>
      <c r="P73" s="875"/>
      <c r="Q73" s="876">
        <v>1438</v>
      </c>
      <c r="R73" s="830"/>
      <c r="S73" s="830"/>
      <c r="T73" s="830"/>
      <c r="U73" s="830"/>
      <c r="V73" s="830">
        <v>1437</v>
      </c>
      <c r="W73" s="830"/>
      <c r="X73" s="830"/>
      <c r="Y73" s="830"/>
      <c r="Z73" s="830"/>
      <c r="AA73" s="830">
        <v>1</v>
      </c>
      <c r="AB73" s="830"/>
      <c r="AC73" s="830"/>
      <c r="AD73" s="830"/>
      <c r="AE73" s="830"/>
      <c r="AF73" s="830" t="s">
        <v>561</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568</v>
      </c>
      <c r="C74" s="874"/>
      <c r="D74" s="874"/>
      <c r="E74" s="874"/>
      <c r="F74" s="874"/>
      <c r="G74" s="874"/>
      <c r="H74" s="874"/>
      <c r="I74" s="874"/>
      <c r="J74" s="874"/>
      <c r="K74" s="874"/>
      <c r="L74" s="874"/>
      <c r="M74" s="874"/>
      <c r="N74" s="874"/>
      <c r="O74" s="874"/>
      <c r="P74" s="875"/>
      <c r="Q74" s="876">
        <v>1</v>
      </c>
      <c r="R74" s="830"/>
      <c r="S74" s="830"/>
      <c r="T74" s="830"/>
      <c r="U74" s="830"/>
      <c r="V74" s="830">
        <v>0</v>
      </c>
      <c r="W74" s="830"/>
      <c r="X74" s="830"/>
      <c r="Y74" s="830"/>
      <c r="Z74" s="830"/>
      <c r="AA74" s="830">
        <v>1</v>
      </c>
      <c r="AB74" s="830"/>
      <c r="AC74" s="830"/>
      <c r="AD74" s="830"/>
      <c r="AE74" s="830"/>
      <c r="AF74" s="830" t="s">
        <v>561</v>
      </c>
      <c r="AG74" s="830"/>
      <c r="AH74" s="830"/>
      <c r="AI74" s="830"/>
      <c r="AJ74" s="830"/>
      <c r="AK74" s="830" t="s">
        <v>561</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569</v>
      </c>
      <c r="C75" s="874"/>
      <c r="D75" s="874"/>
      <c r="E75" s="874"/>
      <c r="F75" s="874"/>
      <c r="G75" s="874"/>
      <c r="H75" s="874"/>
      <c r="I75" s="874"/>
      <c r="J75" s="874"/>
      <c r="K75" s="874"/>
      <c r="L75" s="874"/>
      <c r="M75" s="874"/>
      <c r="N75" s="874"/>
      <c r="O75" s="874"/>
      <c r="P75" s="875"/>
      <c r="Q75" s="877">
        <v>49</v>
      </c>
      <c r="R75" s="878"/>
      <c r="S75" s="878"/>
      <c r="T75" s="878"/>
      <c r="U75" s="834"/>
      <c r="V75" s="879">
        <v>27</v>
      </c>
      <c r="W75" s="878"/>
      <c r="X75" s="878"/>
      <c r="Y75" s="878"/>
      <c r="Z75" s="834"/>
      <c r="AA75" s="879">
        <v>22</v>
      </c>
      <c r="AB75" s="878"/>
      <c r="AC75" s="878"/>
      <c r="AD75" s="878"/>
      <c r="AE75" s="834"/>
      <c r="AF75" s="879" t="s">
        <v>561</v>
      </c>
      <c r="AG75" s="878"/>
      <c r="AH75" s="878"/>
      <c r="AI75" s="878"/>
      <c r="AJ75" s="834"/>
      <c r="AK75" s="879" t="s">
        <v>561</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570</v>
      </c>
      <c r="C76" s="874"/>
      <c r="D76" s="874"/>
      <c r="E76" s="874"/>
      <c r="F76" s="874"/>
      <c r="G76" s="874"/>
      <c r="H76" s="874"/>
      <c r="I76" s="874"/>
      <c r="J76" s="874"/>
      <c r="K76" s="874"/>
      <c r="L76" s="874"/>
      <c r="M76" s="874"/>
      <c r="N76" s="874"/>
      <c r="O76" s="874"/>
      <c r="P76" s="875"/>
      <c r="Q76" s="877">
        <v>67</v>
      </c>
      <c r="R76" s="878"/>
      <c r="S76" s="878"/>
      <c r="T76" s="878"/>
      <c r="U76" s="834"/>
      <c r="V76" s="879">
        <v>66</v>
      </c>
      <c r="W76" s="878"/>
      <c r="X76" s="878"/>
      <c r="Y76" s="878"/>
      <c r="Z76" s="834"/>
      <c r="AA76" s="879">
        <v>1</v>
      </c>
      <c r="AB76" s="878"/>
      <c r="AC76" s="878"/>
      <c r="AD76" s="878"/>
      <c r="AE76" s="834"/>
      <c r="AF76" s="879" t="s">
        <v>561</v>
      </c>
      <c r="AG76" s="878"/>
      <c r="AH76" s="878"/>
      <c r="AI76" s="878"/>
      <c r="AJ76" s="834"/>
      <c r="AK76" s="879" t="s">
        <v>561</v>
      </c>
      <c r="AL76" s="878"/>
      <c r="AM76" s="878"/>
      <c r="AN76" s="878"/>
      <c r="AO76" s="834"/>
      <c r="AP76" s="879" t="s">
        <v>561</v>
      </c>
      <c r="AQ76" s="878"/>
      <c r="AR76" s="878"/>
      <c r="AS76" s="878"/>
      <c r="AT76" s="834"/>
      <c r="AU76" s="879" t="s">
        <v>561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384</v>
      </c>
      <c r="B88" s="789" t="s">
        <v>414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6681</v>
      </c>
      <c r="AG88" s="844"/>
      <c r="AH88" s="844"/>
      <c r="AI88" s="844"/>
      <c r="AJ88" s="844"/>
      <c r="AK88" s="841"/>
      <c r="AL88" s="841"/>
      <c r="AM88" s="841"/>
      <c r="AN88" s="841"/>
      <c r="AO88" s="841"/>
      <c r="AP88" s="844">
        <v>1198</v>
      </c>
      <c r="AQ88" s="844"/>
      <c r="AR88" s="844"/>
      <c r="AS88" s="844"/>
      <c r="AT88" s="844"/>
      <c r="AU88" s="844">
        <v>473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384</v>
      </c>
      <c r="BR102" s="789" t="s">
        <v>415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477</v>
      </c>
      <c r="CS102" s="852"/>
      <c r="CT102" s="852"/>
      <c r="CU102" s="852"/>
      <c r="CV102" s="891"/>
      <c r="CW102" s="890">
        <v>252</v>
      </c>
      <c r="CX102" s="852"/>
      <c r="CY102" s="852"/>
      <c r="CZ102" s="852"/>
      <c r="DA102" s="891"/>
      <c r="DB102" s="890">
        <v>29</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423</v>
      </c>
      <c r="AB109" s="893"/>
      <c r="AC109" s="893"/>
      <c r="AD109" s="893"/>
      <c r="AE109" s="894"/>
      <c r="AF109" s="892" t="s">
        <v>424</v>
      </c>
      <c r="AG109" s="893"/>
      <c r="AH109" s="893"/>
      <c r="AI109" s="893"/>
      <c r="AJ109" s="894"/>
      <c r="AK109" s="892" t="s">
        <v>294</v>
      </c>
      <c r="AL109" s="893"/>
      <c r="AM109" s="893"/>
      <c r="AN109" s="893"/>
      <c r="AO109" s="894"/>
      <c r="AP109" s="892" t="s">
        <v>425</v>
      </c>
      <c r="AQ109" s="893"/>
      <c r="AR109" s="893"/>
      <c r="AS109" s="893"/>
      <c r="AT109" s="895"/>
      <c r="AU109" s="912" t="s">
        <v>422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423</v>
      </c>
      <c r="BR109" s="893"/>
      <c r="BS109" s="893"/>
      <c r="BT109" s="893"/>
      <c r="BU109" s="894"/>
      <c r="BV109" s="892" t="s">
        <v>424</v>
      </c>
      <c r="BW109" s="893"/>
      <c r="BX109" s="893"/>
      <c r="BY109" s="893"/>
      <c r="BZ109" s="894"/>
      <c r="CA109" s="892" t="s">
        <v>294</v>
      </c>
      <c r="CB109" s="893"/>
      <c r="CC109" s="893"/>
      <c r="CD109" s="893"/>
      <c r="CE109" s="894"/>
      <c r="CF109" s="913" t="s">
        <v>425</v>
      </c>
      <c r="CG109" s="913"/>
      <c r="CH109" s="913"/>
      <c r="CI109" s="913"/>
      <c r="CJ109" s="913"/>
      <c r="CK109" s="892" t="s">
        <v>426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423</v>
      </c>
      <c r="DH109" s="893"/>
      <c r="DI109" s="893"/>
      <c r="DJ109" s="893"/>
      <c r="DK109" s="894"/>
      <c r="DL109" s="892" t="s">
        <v>424</v>
      </c>
      <c r="DM109" s="893"/>
      <c r="DN109" s="893"/>
      <c r="DO109" s="893"/>
      <c r="DP109" s="894"/>
      <c r="DQ109" s="892" t="s">
        <v>294</v>
      </c>
      <c r="DR109" s="893"/>
      <c r="DS109" s="893"/>
      <c r="DT109" s="893"/>
      <c r="DU109" s="894"/>
      <c r="DV109" s="892" t="s">
        <v>425</v>
      </c>
      <c r="DW109" s="893"/>
      <c r="DX109" s="893"/>
      <c r="DY109" s="893"/>
      <c r="DZ109" s="895"/>
    </row>
    <row r="110" spans="1:131" s="230" customFormat="1" ht="26.25" customHeight="1" x14ac:dyDescent="0.2">
      <c r="A110" s="896" t="s">
        <v>427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8886852</v>
      </c>
      <c r="AB110" s="900"/>
      <c r="AC110" s="900"/>
      <c r="AD110" s="900"/>
      <c r="AE110" s="901"/>
      <c r="AF110" s="902">
        <v>8437621</v>
      </c>
      <c r="AG110" s="900"/>
      <c r="AH110" s="900"/>
      <c r="AI110" s="900"/>
      <c r="AJ110" s="901"/>
      <c r="AK110" s="902">
        <v>8141555</v>
      </c>
      <c r="AL110" s="900"/>
      <c r="AM110" s="900"/>
      <c r="AN110" s="900"/>
      <c r="AO110" s="901"/>
      <c r="AP110" s="903">
        <v>12.6</v>
      </c>
      <c r="AQ110" s="904"/>
      <c r="AR110" s="904"/>
      <c r="AS110" s="904"/>
      <c r="AT110" s="905"/>
      <c r="AU110" s="906" t="s">
        <v>69</v>
      </c>
      <c r="AV110" s="907"/>
      <c r="AW110" s="907"/>
      <c r="AX110" s="907"/>
      <c r="AY110" s="907"/>
      <c r="AZ110" s="929" t="s">
        <v>428</v>
      </c>
      <c r="BA110" s="897"/>
      <c r="BB110" s="897"/>
      <c r="BC110" s="897"/>
      <c r="BD110" s="897"/>
      <c r="BE110" s="897"/>
      <c r="BF110" s="897"/>
      <c r="BG110" s="897"/>
      <c r="BH110" s="897"/>
      <c r="BI110" s="897"/>
      <c r="BJ110" s="897"/>
      <c r="BK110" s="897"/>
      <c r="BL110" s="897"/>
      <c r="BM110" s="897"/>
      <c r="BN110" s="897"/>
      <c r="BO110" s="897"/>
      <c r="BP110" s="898"/>
      <c r="BQ110" s="930">
        <v>89093938</v>
      </c>
      <c r="BR110" s="931"/>
      <c r="BS110" s="931"/>
      <c r="BT110" s="931"/>
      <c r="BU110" s="931"/>
      <c r="BV110" s="931">
        <v>92645015</v>
      </c>
      <c r="BW110" s="931"/>
      <c r="BX110" s="931"/>
      <c r="BY110" s="931"/>
      <c r="BZ110" s="931"/>
      <c r="CA110" s="931">
        <v>94489917</v>
      </c>
      <c r="CB110" s="931"/>
      <c r="CC110" s="931"/>
      <c r="CD110" s="931"/>
      <c r="CE110" s="931"/>
      <c r="CF110" s="944">
        <v>146.6</v>
      </c>
      <c r="CG110" s="945"/>
      <c r="CH110" s="945"/>
      <c r="CI110" s="945"/>
      <c r="CJ110" s="945"/>
      <c r="CK110" s="946" t="s">
        <v>429</v>
      </c>
      <c r="CL110" s="947"/>
      <c r="CM110" s="929" t="s">
        <v>430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283426</v>
      </c>
      <c r="DH110" s="931"/>
      <c r="DI110" s="931"/>
      <c r="DJ110" s="931"/>
      <c r="DK110" s="931"/>
      <c r="DL110" s="931">
        <v>226741</v>
      </c>
      <c r="DM110" s="931"/>
      <c r="DN110" s="931"/>
      <c r="DO110" s="931"/>
      <c r="DP110" s="931"/>
      <c r="DQ110" s="931">
        <v>170056</v>
      </c>
      <c r="DR110" s="931"/>
      <c r="DS110" s="931"/>
      <c r="DT110" s="931"/>
      <c r="DU110" s="931"/>
      <c r="DV110" s="932">
        <v>0.3</v>
      </c>
      <c r="DW110" s="932"/>
      <c r="DX110" s="932"/>
      <c r="DY110" s="932"/>
      <c r="DZ110" s="933"/>
    </row>
    <row r="111" spans="1:131" s="230" customFormat="1" ht="26.25" customHeight="1" x14ac:dyDescent="0.2">
      <c r="A111" s="934" t="s">
        <v>431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432</v>
      </c>
      <c r="BA111" s="923"/>
      <c r="BB111" s="923"/>
      <c r="BC111" s="923"/>
      <c r="BD111" s="923"/>
      <c r="BE111" s="923"/>
      <c r="BF111" s="923"/>
      <c r="BG111" s="923"/>
      <c r="BH111" s="923"/>
      <c r="BI111" s="923"/>
      <c r="BJ111" s="923"/>
      <c r="BK111" s="923"/>
      <c r="BL111" s="923"/>
      <c r="BM111" s="923"/>
      <c r="BN111" s="923"/>
      <c r="BO111" s="923"/>
      <c r="BP111" s="924"/>
      <c r="BQ111" s="925">
        <v>291661</v>
      </c>
      <c r="BR111" s="926"/>
      <c r="BS111" s="926"/>
      <c r="BT111" s="926"/>
      <c r="BU111" s="926"/>
      <c r="BV111" s="926">
        <v>231794</v>
      </c>
      <c r="BW111" s="926"/>
      <c r="BX111" s="926"/>
      <c r="BY111" s="926"/>
      <c r="BZ111" s="926"/>
      <c r="CA111" s="926">
        <v>172537</v>
      </c>
      <c r="CB111" s="926"/>
      <c r="CC111" s="926"/>
      <c r="CD111" s="926"/>
      <c r="CE111" s="926"/>
      <c r="CF111" s="920">
        <v>0.3</v>
      </c>
      <c r="CG111" s="921"/>
      <c r="CH111" s="921"/>
      <c r="CI111" s="921"/>
      <c r="CJ111" s="921"/>
      <c r="CK111" s="948"/>
      <c r="CL111" s="949"/>
      <c r="CM111" s="922" t="s">
        <v>433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434</v>
      </c>
      <c r="B112" s="953"/>
      <c r="C112" s="923" t="s">
        <v>435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436</v>
      </c>
      <c r="BA112" s="923"/>
      <c r="BB112" s="923"/>
      <c r="BC112" s="923"/>
      <c r="BD112" s="923"/>
      <c r="BE112" s="923"/>
      <c r="BF112" s="923"/>
      <c r="BG112" s="923"/>
      <c r="BH112" s="923"/>
      <c r="BI112" s="923"/>
      <c r="BJ112" s="923"/>
      <c r="BK112" s="923"/>
      <c r="BL112" s="923"/>
      <c r="BM112" s="923"/>
      <c r="BN112" s="923"/>
      <c r="BO112" s="923"/>
      <c r="BP112" s="924"/>
      <c r="BQ112" s="925">
        <v>49954257</v>
      </c>
      <c r="BR112" s="926"/>
      <c r="BS112" s="926"/>
      <c r="BT112" s="926"/>
      <c r="BU112" s="926"/>
      <c r="BV112" s="926">
        <v>42771582</v>
      </c>
      <c r="BW112" s="926"/>
      <c r="BX112" s="926"/>
      <c r="BY112" s="926"/>
      <c r="BZ112" s="926"/>
      <c r="CA112" s="926">
        <v>41682076</v>
      </c>
      <c r="CB112" s="926"/>
      <c r="CC112" s="926"/>
      <c r="CD112" s="926"/>
      <c r="CE112" s="926"/>
      <c r="CF112" s="920">
        <v>64.7</v>
      </c>
      <c r="CG112" s="921"/>
      <c r="CH112" s="921"/>
      <c r="CI112" s="921"/>
      <c r="CJ112" s="921"/>
      <c r="CK112" s="948"/>
      <c r="CL112" s="949"/>
      <c r="CM112" s="922" t="s">
        <v>437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3839537</v>
      </c>
      <c r="AB113" s="938"/>
      <c r="AC113" s="938"/>
      <c r="AD113" s="938"/>
      <c r="AE113" s="939"/>
      <c r="AF113" s="940">
        <v>3416182</v>
      </c>
      <c r="AG113" s="938"/>
      <c r="AH113" s="938"/>
      <c r="AI113" s="938"/>
      <c r="AJ113" s="939"/>
      <c r="AK113" s="940">
        <v>3527861</v>
      </c>
      <c r="AL113" s="938"/>
      <c r="AM113" s="938"/>
      <c r="AN113" s="938"/>
      <c r="AO113" s="939"/>
      <c r="AP113" s="941">
        <v>5.5</v>
      </c>
      <c r="AQ113" s="942"/>
      <c r="AR113" s="942"/>
      <c r="AS113" s="942"/>
      <c r="AT113" s="943"/>
      <c r="AU113" s="908"/>
      <c r="AV113" s="909"/>
      <c r="AW113" s="909"/>
      <c r="AX113" s="909"/>
      <c r="AY113" s="909"/>
      <c r="AZ113" s="922" t="s">
        <v>439</v>
      </c>
      <c r="BA113" s="923"/>
      <c r="BB113" s="923"/>
      <c r="BC113" s="923"/>
      <c r="BD113" s="923"/>
      <c r="BE113" s="923"/>
      <c r="BF113" s="923"/>
      <c r="BG113" s="923"/>
      <c r="BH113" s="923"/>
      <c r="BI113" s="923"/>
      <c r="BJ113" s="923"/>
      <c r="BK113" s="923"/>
      <c r="BL113" s="923"/>
      <c r="BM113" s="923"/>
      <c r="BN113" s="923"/>
      <c r="BO113" s="923"/>
      <c r="BP113" s="924"/>
      <c r="BQ113" s="925">
        <v>422388</v>
      </c>
      <c r="BR113" s="926"/>
      <c r="BS113" s="926"/>
      <c r="BT113" s="926"/>
      <c r="BU113" s="926"/>
      <c r="BV113" s="926">
        <v>562637</v>
      </c>
      <c r="BW113" s="926"/>
      <c r="BX113" s="926"/>
      <c r="BY113" s="926"/>
      <c r="BZ113" s="926"/>
      <c r="CA113" s="926">
        <v>472977</v>
      </c>
      <c r="CB113" s="926"/>
      <c r="CC113" s="926"/>
      <c r="CD113" s="926"/>
      <c r="CE113" s="926"/>
      <c r="CF113" s="920">
        <v>0.7</v>
      </c>
      <c r="CG113" s="921"/>
      <c r="CH113" s="921"/>
      <c r="CI113" s="921"/>
      <c r="CJ113" s="921"/>
      <c r="CK113" s="948"/>
      <c r="CL113" s="949"/>
      <c r="CM113" s="922" t="s">
        <v>440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8235</v>
      </c>
      <c r="DH113" s="959"/>
      <c r="DI113" s="959"/>
      <c r="DJ113" s="959"/>
      <c r="DK113" s="960"/>
      <c r="DL113" s="961">
        <v>5053</v>
      </c>
      <c r="DM113" s="959"/>
      <c r="DN113" s="959"/>
      <c r="DO113" s="959"/>
      <c r="DP113" s="960"/>
      <c r="DQ113" s="961">
        <v>2481</v>
      </c>
      <c r="DR113" s="959"/>
      <c r="DS113" s="959"/>
      <c r="DT113" s="959"/>
      <c r="DU113" s="960"/>
      <c r="DV113" s="962">
        <v>0</v>
      </c>
      <c r="DW113" s="963"/>
      <c r="DX113" s="963"/>
      <c r="DY113" s="963"/>
      <c r="DZ113" s="964"/>
    </row>
    <row r="114" spans="1:130" s="230" customFormat="1" ht="26.25" customHeight="1" x14ac:dyDescent="0.2">
      <c r="A114" s="954"/>
      <c r="B114" s="955"/>
      <c r="C114" s="923" t="s">
        <v>441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137995</v>
      </c>
      <c r="AB114" s="959"/>
      <c r="AC114" s="959"/>
      <c r="AD114" s="959"/>
      <c r="AE114" s="960"/>
      <c r="AF114" s="961">
        <v>152175</v>
      </c>
      <c r="AG114" s="959"/>
      <c r="AH114" s="959"/>
      <c r="AI114" s="959"/>
      <c r="AJ114" s="960"/>
      <c r="AK114" s="961">
        <v>105486</v>
      </c>
      <c r="AL114" s="959"/>
      <c r="AM114" s="959"/>
      <c r="AN114" s="959"/>
      <c r="AO114" s="960"/>
      <c r="AP114" s="962">
        <v>0.2</v>
      </c>
      <c r="AQ114" s="963"/>
      <c r="AR114" s="963"/>
      <c r="AS114" s="963"/>
      <c r="AT114" s="964"/>
      <c r="AU114" s="908"/>
      <c r="AV114" s="909"/>
      <c r="AW114" s="909"/>
      <c r="AX114" s="909"/>
      <c r="AY114" s="909"/>
      <c r="AZ114" s="922" t="s">
        <v>442</v>
      </c>
      <c r="BA114" s="923"/>
      <c r="BB114" s="923"/>
      <c r="BC114" s="923"/>
      <c r="BD114" s="923"/>
      <c r="BE114" s="923"/>
      <c r="BF114" s="923"/>
      <c r="BG114" s="923"/>
      <c r="BH114" s="923"/>
      <c r="BI114" s="923"/>
      <c r="BJ114" s="923"/>
      <c r="BK114" s="923"/>
      <c r="BL114" s="923"/>
      <c r="BM114" s="923"/>
      <c r="BN114" s="923"/>
      <c r="BO114" s="923"/>
      <c r="BP114" s="924"/>
      <c r="BQ114" s="925">
        <v>15053621</v>
      </c>
      <c r="BR114" s="926"/>
      <c r="BS114" s="926"/>
      <c r="BT114" s="926"/>
      <c r="BU114" s="926"/>
      <c r="BV114" s="926">
        <v>15076867</v>
      </c>
      <c r="BW114" s="926"/>
      <c r="BX114" s="926"/>
      <c r="BY114" s="926"/>
      <c r="BZ114" s="926"/>
      <c r="CA114" s="926">
        <v>15910983</v>
      </c>
      <c r="CB114" s="926"/>
      <c r="CC114" s="926"/>
      <c r="CD114" s="926"/>
      <c r="CE114" s="926"/>
      <c r="CF114" s="920">
        <v>24.7</v>
      </c>
      <c r="CG114" s="921"/>
      <c r="CH114" s="921"/>
      <c r="CI114" s="921"/>
      <c r="CJ114" s="921"/>
      <c r="CK114" s="948"/>
      <c r="CL114" s="949"/>
      <c r="CM114" s="922" t="s">
        <v>443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444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94490</v>
      </c>
      <c r="AB115" s="938"/>
      <c r="AC115" s="938"/>
      <c r="AD115" s="938"/>
      <c r="AE115" s="939"/>
      <c r="AF115" s="940">
        <v>138717</v>
      </c>
      <c r="AG115" s="938"/>
      <c r="AH115" s="938"/>
      <c r="AI115" s="938"/>
      <c r="AJ115" s="939"/>
      <c r="AK115" s="940">
        <v>200289</v>
      </c>
      <c r="AL115" s="938"/>
      <c r="AM115" s="938"/>
      <c r="AN115" s="938"/>
      <c r="AO115" s="939"/>
      <c r="AP115" s="941">
        <v>0.3</v>
      </c>
      <c r="AQ115" s="942"/>
      <c r="AR115" s="942"/>
      <c r="AS115" s="942"/>
      <c r="AT115" s="943"/>
      <c r="AU115" s="908"/>
      <c r="AV115" s="909"/>
      <c r="AW115" s="909"/>
      <c r="AX115" s="909"/>
      <c r="AY115" s="909"/>
      <c r="AZ115" s="922" t="s">
        <v>445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450</v>
      </c>
      <c r="Z117" s="894"/>
      <c r="AA117" s="978">
        <v>12958874</v>
      </c>
      <c r="AB117" s="979"/>
      <c r="AC117" s="979"/>
      <c r="AD117" s="979"/>
      <c r="AE117" s="980"/>
      <c r="AF117" s="981">
        <v>12144695</v>
      </c>
      <c r="AG117" s="979"/>
      <c r="AH117" s="979"/>
      <c r="AI117" s="979"/>
      <c r="AJ117" s="980"/>
      <c r="AK117" s="981">
        <v>11975191</v>
      </c>
      <c r="AL117" s="979"/>
      <c r="AM117" s="979"/>
      <c r="AN117" s="979"/>
      <c r="AO117" s="980"/>
      <c r="AP117" s="982"/>
      <c r="AQ117" s="983"/>
      <c r="AR117" s="983"/>
      <c r="AS117" s="983"/>
      <c r="AT117" s="984"/>
      <c r="AU117" s="908"/>
      <c r="AV117" s="909"/>
      <c r="AW117" s="909"/>
      <c r="AX117" s="909"/>
      <c r="AY117" s="909"/>
      <c r="AZ117" s="974" t="s">
        <v>451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452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423</v>
      </c>
      <c r="AB118" s="893"/>
      <c r="AC118" s="893"/>
      <c r="AD118" s="893"/>
      <c r="AE118" s="894"/>
      <c r="AF118" s="892" t="s">
        <v>424</v>
      </c>
      <c r="AG118" s="893"/>
      <c r="AH118" s="893"/>
      <c r="AI118" s="893"/>
      <c r="AJ118" s="894"/>
      <c r="AK118" s="892" t="s">
        <v>294</v>
      </c>
      <c r="AL118" s="893"/>
      <c r="AM118" s="893"/>
      <c r="AN118" s="893"/>
      <c r="AO118" s="894"/>
      <c r="AP118" s="970" t="s">
        <v>425</v>
      </c>
      <c r="AQ118" s="971"/>
      <c r="AR118" s="971"/>
      <c r="AS118" s="971"/>
      <c r="AT118" s="972"/>
      <c r="AU118" s="908"/>
      <c r="AV118" s="909"/>
      <c r="AW118" s="909"/>
      <c r="AX118" s="909"/>
      <c r="AY118" s="909"/>
      <c r="AZ118" s="973" t="s">
        <v>453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429</v>
      </c>
      <c r="B119" s="947"/>
      <c r="C119" s="929" t="s">
        <v>430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56685</v>
      </c>
      <c r="AB119" s="900"/>
      <c r="AC119" s="900"/>
      <c r="AD119" s="900"/>
      <c r="AE119" s="901"/>
      <c r="AF119" s="902">
        <v>56685</v>
      </c>
      <c r="AG119" s="900"/>
      <c r="AH119" s="900"/>
      <c r="AI119" s="900"/>
      <c r="AJ119" s="901"/>
      <c r="AK119" s="902">
        <v>123425</v>
      </c>
      <c r="AL119" s="900"/>
      <c r="AM119" s="900"/>
      <c r="AN119" s="900"/>
      <c r="AO119" s="901"/>
      <c r="AP119" s="903">
        <v>0.2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455</v>
      </c>
      <c r="BP119" s="1005"/>
      <c r="BQ119" s="999">
        <v>154815865</v>
      </c>
      <c r="BR119" s="1000"/>
      <c r="BS119" s="1000"/>
      <c r="BT119" s="1000"/>
      <c r="BU119" s="1000"/>
      <c r="BV119" s="1000">
        <v>151287895</v>
      </c>
      <c r="BW119" s="1000"/>
      <c r="BX119" s="1000"/>
      <c r="BY119" s="1000"/>
      <c r="BZ119" s="1000"/>
      <c r="CA119" s="1000">
        <v>152728490</v>
      </c>
      <c r="CB119" s="1000"/>
      <c r="CC119" s="1000"/>
      <c r="CD119" s="1000"/>
      <c r="CE119" s="1000"/>
      <c r="CF119" s="1001"/>
      <c r="CG119" s="1002"/>
      <c r="CH119" s="1002"/>
      <c r="CI119" s="1002"/>
      <c r="CJ119" s="1003"/>
      <c r="CK119" s="950"/>
      <c r="CL119" s="951"/>
      <c r="CM119" s="973" t="s">
        <v>456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433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457</v>
      </c>
      <c r="AV120" s="992"/>
      <c r="AW120" s="992"/>
      <c r="AX120" s="992"/>
      <c r="AY120" s="993"/>
      <c r="AZ120" s="929" t="s">
        <v>458</v>
      </c>
      <c r="BA120" s="897"/>
      <c r="BB120" s="897"/>
      <c r="BC120" s="897"/>
      <c r="BD120" s="897"/>
      <c r="BE120" s="897"/>
      <c r="BF120" s="897"/>
      <c r="BG120" s="897"/>
      <c r="BH120" s="897"/>
      <c r="BI120" s="897"/>
      <c r="BJ120" s="897"/>
      <c r="BK120" s="897"/>
      <c r="BL120" s="897"/>
      <c r="BM120" s="897"/>
      <c r="BN120" s="897"/>
      <c r="BO120" s="897"/>
      <c r="BP120" s="898"/>
      <c r="BQ120" s="930">
        <v>31081078</v>
      </c>
      <c r="BR120" s="931"/>
      <c r="BS120" s="931"/>
      <c r="BT120" s="931"/>
      <c r="BU120" s="931"/>
      <c r="BV120" s="931">
        <v>31836563</v>
      </c>
      <c r="BW120" s="931"/>
      <c r="BX120" s="931"/>
      <c r="BY120" s="931"/>
      <c r="BZ120" s="931"/>
      <c r="CA120" s="931">
        <v>36368409</v>
      </c>
      <c r="CB120" s="931"/>
      <c r="CC120" s="931"/>
      <c r="CD120" s="931"/>
      <c r="CE120" s="931"/>
      <c r="CF120" s="944">
        <v>56.4</v>
      </c>
      <c r="CG120" s="945"/>
      <c r="CH120" s="945"/>
      <c r="CI120" s="945"/>
      <c r="CJ120" s="945"/>
      <c r="CK120" s="1006" t="s">
        <v>459</v>
      </c>
      <c r="CL120" s="1007"/>
      <c r="CM120" s="1007"/>
      <c r="CN120" s="1007"/>
      <c r="CO120" s="1008"/>
      <c r="CP120" s="1014" t="s">
        <v>403</v>
      </c>
      <c r="CQ120" s="1015"/>
      <c r="CR120" s="1015"/>
      <c r="CS120" s="1015"/>
      <c r="CT120" s="1015"/>
      <c r="CU120" s="1015"/>
      <c r="CV120" s="1015"/>
      <c r="CW120" s="1015"/>
      <c r="CX120" s="1015"/>
      <c r="CY120" s="1015"/>
      <c r="CZ120" s="1015"/>
      <c r="DA120" s="1015"/>
      <c r="DB120" s="1015"/>
      <c r="DC120" s="1015"/>
      <c r="DD120" s="1015"/>
      <c r="DE120" s="1015"/>
      <c r="DF120" s="1016"/>
      <c r="DG120" s="930">
        <v>43263373</v>
      </c>
      <c r="DH120" s="931"/>
      <c r="DI120" s="931"/>
      <c r="DJ120" s="931"/>
      <c r="DK120" s="931"/>
      <c r="DL120" s="931">
        <v>37660911</v>
      </c>
      <c r="DM120" s="931"/>
      <c r="DN120" s="931"/>
      <c r="DO120" s="931"/>
      <c r="DP120" s="931"/>
      <c r="DQ120" s="931">
        <v>36382064</v>
      </c>
      <c r="DR120" s="931"/>
      <c r="DS120" s="931"/>
      <c r="DT120" s="931"/>
      <c r="DU120" s="931"/>
      <c r="DV120" s="932">
        <v>56.4</v>
      </c>
      <c r="DW120" s="932"/>
      <c r="DX120" s="932"/>
      <c r="DY120" s="932"/>
      <c r="DZ120" s="933"/>
    </row>
    <row r="121" spans="1:130" s="230" customFormat="1" ht="26.25" customHeight="1" x14ac:dyDescent="0.2">
      <c r="A121" s="1057"/>
      <c r="B121" s="949"/>
      <c r="C121" s="974" t="s">
        <v>460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2904</v>
      </c>
      <c r="AB121" s="959"/>
      <c r="AC121" s="959"/>
      <c r="AD121" s="959"/>
      <c r="AE121" s="960"/>
      <c r="AF121" s="961">
        <v>2880</v>
      </c>
      <c r="AG121" s="959"/>
      <c r="AH121" s="959"/>
      <c r="AI121" s="959"/>
      <c r="AJ121" s="960"/>
      <c r="AK121" s="961">
        <v>2624</v>
      </c>
      <c r="AL121" s="959"/>
      <c r="AM121" s="959"/>
      <c r="AN121" s="959"/>
      <c r="AO121" s="960"/>
      <c r="AP121" s="962">
        <v>0</v>
      </c>
      <c r="AQ121" s="963"/>
      <c r="AR121" s="963"/>
      <c r="AS121" s="963"/>
      <c r="AT121" s="964"/>
      <c r="AU121" s="994"/>
      <c r="AV121" s="995"/>
      <c r="AW121" s="995"/>
      <c r="AX121" s="995"/>
      <c r="AY121" s="996"/>
      <c r="AZ121" s="922" t="s">
        <v>461</v>
      </c>
      <c r="BA121" s="923"/>
      <c r="BB121" s="923"/>
      <c r="BC121" s="923"/>
      <c r="BD121" s="923"/>
      <c r="BE121" s="923"/>
      <c r="BF121" s="923"/>
      <c r="BG121" s="923"/>
      <c r="BH121" s="923"/>
      <c r="BI121" s="923"/>
      <c r="BJ121" s="923"/>
      <c r="BK121" s="923"/>
      <c r="BL121" s="923"/>
      <c r="BM121" s="923"/>
      <c r="BN121" s="923"/>
      <c r="BO121" s="923"/>
      <c r="BP121" s="924"/>
      <c r="BQ121" s="925">
        <v>29976907</v>
      </c>
      <c r="BR121" s="926"/>
      <c r="BS121" s="926"/>
      <c r="BT121" s="926"/>
      <c r="BU121" s="926"/>
      <c r="BV121" s="926">
        <v>29051921</v>
      </c>
      <c r="BW121" s="926"/>
      <c r="BX121" s="926"/>
      <c r="BY121" s="926"/>
      <c r="BZ121" s="926"/>
      <c r="CA121" s="926">
        <v>29220923</v>
      </c>
      <c r="CB121" s="926"/>
      <c r="CC121" s="926"/>
      <c r="CD121" s="926"/>
      <c r="CE121" s="926"/>
      <c r="CF121" s="920">
        <v>45.3</v>
      </c>
      <c r="CG121" s="921"/>
      <c r="CH121" s="921"/>
      <c r="CI121" s="921"/>
      <c r="CJ121" s="921"/>
      <c r="CK121" s="1009"/>
      <c r="CL121" s="1010"/>
      <c r="CM121" s="1010"/>
      <c r="CN121" s="1010"/>
      <c r="CO121" s="1011"/>
      <c r="CP121" s="1019" t="s">
        <v>404</v>
      </c>
      <c r="CQ121" s="1020"/>
      <c r="CR121" s="1020"/>
      <c r="CS121" s="1020"/>
      <c r="CT121" s="1020"/>
      <c r="CU121" s="1020"/>
      <c r="CV121" s="1020"/>
      <c r="CW121" s="1020"/>
      <c r="CX121" s="1020"/>
      <c r="CY121" s="1020"/>
      <c r="CZ121" s="1020"/>
      <c r="DA121" s="1020"/>
      <c r="DB121" s="1020"/>
      <c r="DC121" s="1020"/>
      <c r="DD121" s="1020"/>
      <c r="DE121" s="1020"/>
      <c r="DF121" s="1021"/>
      <c r="DG121" s="925">
        <v>3767129</v>
      </c>
      <c r="DH121" s="926"/>
      <c r="DI121" s="926"/>
      <c r="DJ121" s="926"/>
      <c r="DK121" s="926"/>
      <c r="DL121" s="926">
        <v>2682790</v>
      </c>
      <c r="DM121" s="926"/>
      <c r="DN121" s="926"/>
      <c r="DO121" s="926"/>
      <c r="DP121" s="926"/>
      <c r="DQ121" s="926">
        <v>3202300</v>
      </c>
      <c r="DR121" s="926"/>
      <c r="DS121" s="926"/>
      <c r="DT121" s="926"/>
      <c r="DU121" s="926"/>
      <c r="DV121" s="927">
        <v>5</v>
      </c>
      <c r="DW121" s="927"/>
      <c r="DX121" s="927"/>
      <c r="DY121" s="927"/>
      <c r="DZ121" s="928"/>
    </row>
    <row r="122" spans="1:130" s="230" customFormat="1" ht="26.25" customHeight="1" x14ac:dyDescent="0.2">
      <c r="A122" s="1057"/>
      <c r="B122" s="949"/>
      <c r="C122" s="922" t="s">
        <v>443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462</v>
      </c>
      <c r="BA122" s="965"/>
      <c r="BB122" s="965"/>
      <c r="BC122" s="965"/>
      <c r="BD122" s="965"/>
      <c r="BE122" s="965"/>
      <c r="BF122" s="965"/>
      <c r="BG122" s="965"/>
      <c r="BH122" s="965"/>
      <c r="BI122" s="965"/>
      <c r="BJ122" s="965"/>
      <c r="BK122" s="965"/>
      <c r="BL122" s="965"/>
      <c r="BM122" s="965"/>
      <c r="BN122" s="965"/>
      <c r="BO122" s="965"/>
      <c r="BP122" s="966"/>
      <c r="BQ122" s="999">
        <v>105575648</v>
      </c>
      <c r="BR122" s="1000"/>
      <c r="BS122" s="1000"/>
      <c r="BT122" s="1000"/>
      <c r="BU122" s="1000"/>
      <c r="BV122" s="1000">
        <v>104693962</v>
      </c>
      <c r="BW122" s="1000"/>
      <c r="BX122" s="1000"/>
      <c r="BY122" s="1000"/>
      <c r="BZ122" s="1000"/>
      <c r="CA122" s="1000">
        <v>105788735</v>
      </c>
      <c r="CB122" s="1000"/>
      <c r="CC122" s="1000"/>
      <c r="CD122" s="1000"/>
      <c r="CE122" s="1000"/>
      <c r="CF122" s="1017">
        <v>164.1</v>
      </c>
      <c r="CG122" s="1018"/>
      <c r="CH122" s="1018"/>
      <c r="CI122" s="1018"/>
      <c r="CJ122" s="1018"/>
      <c r="CK122" s="1009"/>
      <c r="CL122" s="1010"/>
      <c r="CM122" s="1010"/>
      <c r="CN122" s="1010"/>
      <c r="CO122" s="1011"/>
      <c r="CP122" s="1019" t="s">
        <v>407</v>
      </c>
      <c r="CQ122" s="1020"/>
      <c r="CR122" s="1020"/>
      <c r="CS122" s="1020"/>
      <c r="CT122" s="1020"/>
      <c r="CU122" s="1020"/>
      <c r="CV122" s="1020"/>
      <c r="CW122" s="1020"/>
      <c r="CX122" s="1020"/>
      <c r="CY122" s="1020"/>
      <c r="CZ122" s="1020"/>
      <c r="DA122" s="1020"/>
      <c r="DB122" s="1020"/>
      <c r="DC122" s="1020"/>
      <c r="DD122" s="1020"/>
      <c r="DE122" s="1020"/>
      <c r="DF122" s="1021"/>
      <c r="DG122" s="925">
        <v>2453290</v>
      </c>
      <c r="DH122" s="926"/>
      <c r="DI122" s="926"/>
      <c r="DJ122" s="926"/>
      <c r="DK122" s="926"/>
      <c r="DL122" s="926">
        <v>2079850</v>
      </c>
      <c r="DM122" s="926"/>
      <c r="DN122" s="926"/>
      <c r="DO122" s="926"/>
      <c r="DP122" s="926"/>
      <c r="DQ122" s="926">
        <v>1814441</v>
      </c>
      <c r="DR122" s="926"/>
      <c r="DS122" s="926"/>
      <c r="DT122" s="926"/>
      <c r="DU122" s="926"/>
      <c r="DV122" s="927">
        <v>2.8</v>
      </c>
      <c r="DW122" s="927"/>
      <c r="DX122" s="927"/>
      <c r="DY122" s="927"/>
      <c r="DZ122" s="928"/>
    </row>
    <row r="123" spans="1:130" s="230" customFormat="1" ht="26.25" customHeight="1" x14ac:dyDescent="0.2">
      <c r="A123" s="1057"/>
      <c r="B123" s="949"/>
      <c r="C123" s="922" t="s">
        <v>449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463</v>
      </c>
      <c r="BP123" s="1005"/>
      <c r="BQ123" s="1063">
        <v>166633633</v>
      </c>
      <c r="BR123" s="1064"/>
      <c r="BS123" s="1064"/>
      <c r="BT123" s="1064"/>
      <c r="BU123" s="1064"/>
      <c r="BV123" s="1064">
        <v>165582446</v>
      </c>
      <c r="BW123" s="1064"/>
      <c r="BX123" s="1064"/>
      <c r="BY123" s="1064"/>
      <c r="BZ123" s="1064"/>
      <c r="CA123" s="1064">
        <v>171378067</v>
      </c>
      <c r="CB123" s="1064"/>
      <c r="CC123" s="1064"/>
      <c r="CD123" s="1064"/>
      <c r="CE123" s="1064"/>
      <c r="CF123" s="1001"/>
      <c r="CG123" s="1002"/>
      <c r="CH123" s="1002"/>
      <c r="CI123" s="1002"/>
      <c r="CJ123" s="1003"/>
      <c r="CK123" s="1009"/>
      <c r="CL123" s="1010"/>
      <c r="CM123" s="1010"/>
      <c r="CN123" s="1010"/>
      <c r="CO123" s="1011"/>
      <c r="CP123" s="1019" t="s">
        <v>402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v>323498</v>
      </c>
      <c r="DM123" s="959"/>
      <c r="DN123" s="959"/>
      <c r="DO123" s="959"/>
      <c r="DP123" s="960"/>
      <c r="DQ123" s="961">
        <v>251938</v>
      </c>
      <c r="DR123" s="959"/>
      <c r="DS123" s="959"/>
      <c r="DT123" s="959"/>
      <c r="DU123" s="960"/>
      <c r="DV123" s="962">
        <v>0.4</v>
      </c>
      <c r="DW123" s="963"/>
      <c r="DX123" s="963"/>
      <c r="DY123" s="963"/>
      <c r="DZ123" s="964"/>
    </row>
    <row r="124" spans="1:130" s="230" customFormat="1" ht="26.25" customHeight="1" thickBot="1" x14ac:dyDescent="0.25">
      <c r="A124" s="1057"/>
      <c r="B124" s="949"/>
      <c r="C124" s="922" t="s">
        <v>452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465</v>
      </c>
      <c r="CQ124" s="1020"/>
      <c r="CR124" s="1020"/>
      <c r="CS124" s="1020"/>
      <c r="CT124" s="1020"/>
      <c r="CU124" s="1020"/>
      <c r="CV124" s="1020"/>
      <c r="CW124" s="1020"/>
      <c r="CX124" s="1020"/>
      <c r="CY124" s="1020"/>
      <c r="CZ124" s="1020"/>
      <c r="DA124" s="1020"/>
      <c r="DB124" s="1020"/>
      <c r="DC124" s="1020"/>
      <c r="DD124" s="1020"/>
      <c r="DE124" s="1020"/>
      <c r="DF124" s="1021"/>
      <c r="DG124" s="1004">
        <v>470465</v>
      </c>
      <c r="DH124" s="986"/>
      <c r="DI124" s="986"/>
      <c r="DJ124" s="986"/>
      <c r="DK124" s="987"/>
      <c r="DL124" s="985">
        <v>24533</v>
      </c>
      <c r="DM124" s="986"/>
      <c r="DN124" s="986"/>
      <c r="DO124" s="986"/>
      <c r="DP124" s="987"/>
      <c r="DQ124" s="985">
        <v>31333</v>
      </c>
      <c r="DR124" s="986"/>
      <c r="DS124" s="986"/>
      <c r="DT124" s="986"/>
      <c r="DU124" s="987"/>
      <c r="DV124" s="988">
        <v>0</v>
      </c>
      <c r="DW124" s="989"/>
      <c r="DX124" s="989"/>
      <c r="DY124" s="989"/>
      <c r="DZ124" s="990"/>
    </row>
    <row r="125" spans="1:130" s="230" customFormat="1" ht="26.25" customHeight="1" x14ac:dyDescent="0.2">
      <c r="A125" s="1057"/>
      <c r="B125" s="949"/>
      <c r="C125" s="922" t="s">
        <v>454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466</v>
      </c>
      <c r="CL125" s="1007"/>
      <c r="CM125" s="1007"/>
      <c r="CN125" s="1007"/>
      <c r="CO125" s="1008"/>
      <c r="CP125" s="929" t="s">
        <v>467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34901</v>
      </c>
      <c r="AB127" s="959"/>
      <c r="AC127" s="959"/>
      <c r="AD127" s="959"/>
      <c r="AE127" s="960"/>
      <c r="AF127" s="961">
        <v>79152</v>
      </c>
      <c r="AG127" s="959"/>
      <c r="AH127" s="959"/>
      <c r="AI127" s="959"/>
      <c r="AJ127" s="960"/>
      <c r="AK127" s="961">
        <v>74240</v>
      </c>
      <c r="AL127" s="959"/>
      <c r="AM127" s="959"/>
      <c r="AN127" s="959"/>
      <c r="AO127" s="960"/>
      <c r="AP127" s="962">
        <v>0.1</v>
      </c>
      <c r="AQ127" s="963"/>
      <c r="AR127" s="963"/>
      <c r="AS127" s="963"/>
      <c r="AT127" s="964"/>
      <c r="AU127" s="232"/>
      <c r="AV127" s="232"/>
      <c r="AW127" s="232"/>
      <c r="AX127" s="1031" t="s">
        <v>470</v>
      </c>
      <c r="AY127" s="1032"/>
      <c r="AZ127" s="1032"/>
      <c r="BA127" s="1032"/>
      <c r="BB127" s="1032"/>
      <c r="BC127" s="1032"/>
      <c r="BD127" s="1032"/>
      <c r="BE127" s="1033"/>
      <c r="BF127" s="1034" t="s">
        <v>471</v>
      </c>
      <c r="BG127" s="1032"/>
      <c r="BH127" s="1032"/>
      <c r="BI127" s="1032"/>
      <c r="BJ127" s="1032"/>
      <c r="BK127" s="1032"/>
      <c r="BL127" s="1033"/>
      <c r="BM127" s="1034" t="s">
        <v>472</v>
      </c>
      <c r="BN127" s="1032"/>
      <c r="BO127" s="1032"/>
      <c r="BP127" s="1032"/>
      <c r="BQ127" s="1032"/>
      <c r="BR127" s="1032"/>
      <c r="BS127" s="1033"/>
      <c r="BT127" s="1034" t="s">
        <v>473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475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476</v>
      </c>
      <c r="X128" s="1043"/>
      <c r="Y128" s="1043"/>
      <c r="Z128" s="1044"/>
      <c r="AA128" s="1045">
        <v>2723329</v>
      </c>
      <c r="AB128" s="1046"/>
      <c r="AC128" s="1046"/>
      <c r="AD128" s="1046"/>
      <c r="AE128" s="1047"/>
      <c r="AF128" s="1048">
        <v>2336529</v>
      </c>
      <c r="AG128" s="1046"/>
      <c r="AH128" s="1046"/>
      <c r="AI128" s="1046"/>
      <c r="AJ128" s="1047"/>
      <c r="AK128" s="1048">
        <v>2545713</v>
      </c>
      <c r="AL128" s="1046"/>
      <c r="AM128" s="1046"/>
      <c r="AN128" s="1046"/>
      <c r="AO128" s="1047"/>
      <c r="AP128" s="1049"/>
      <c r="AQ128" s="1050"/>
      <c r="AR128" s="1050"/>
      <c r="AS128" s="1050"/>
      <c r="AT128" s="1051"/>
      <c r="AU128" s="232"/>
      <c r="AV128" s="232"/>
      <c r="AW128" s="232"/>
      <c r="AX128" s="896" t="s">
        <v>477</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479</v>
      </c>
      <c r="X129" s="1071"/>
      <c r="Y129" s="1071"/>
      <c r="Z129" s="1072"/>
      <c r="AA129" s="958">
        <v>73189627</v>
      </c>
      <c r="AB129" s="959"/>
      <c r="AC129" s="959"/>
      <c r="AD129" s="959"/>
      <c r="AE129" s="960"/>
      <c r="AF129" s="961">
        <v>71642847</v>
      </c>
      <c r="AG129" s="959"/>
      <c r="AH129" s="959"/>
      <c r="AI129" s="959"/>
      <c r="AJ129" s="960"/>
      <c r="AK129" s="961">
        <v>73039000</v>
      </c>
      <c r="AL129" s="959"/>
      <c r="AM129" s="959"/>
      <c r="AN129" s="959"/>
      <c r="AO129" s="960"/>
      <c r="AP129" s="1073"/>
      <c r="AQ129" s="1074"/>
      <c r="AR129" s="1074"/>
      <c r="AS129" s="1074"/>
      <c r="AT129" s="1075"/>
      <c r="AU129" s="233"/>
      <c r="AV129" s="233"/>
      <c r="AW129" s="233"/>
      <c r="AX129" s="1065" t="s">
        <v>480</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481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482</v>
      </c>
      <c r="X130" s="1071"/>
      <c r="Y130" s="1071"/>
      <c r="Z130" s="1072"/>
      <c r="AA130" s="958">
        <v>8884269</v>
      </c>
      <c r="AB130" s="959"/>
      <c r="AC130" s="959"/>
      <c r="AD130" s="959"/>
      <c r="AE130" s="960"/>
      <c r="AF130" s="961">
        <v>8806922</v>
      </c>
      <c r="AG130" s="959"/>
      <c r="AH130" s="959"/>
      <c r="AI130" s="959"/>
      <c r="AJ130" s="960"/>
      <c r="AK130" s="961">
        <v>8580595</v>
      </c>
      <c r="AL130" s="959"/>
      <c r="AM130" s="959"/>
      <c r="AN130" s="959"/>
      <c r="AO130" s="960"/>
      <c r="AP130" s="1073"/>
      <c r="AQ130" s="1074"/>
      <c r="AR130" s="1074"/>
      <c r="AS130" s="1074"/>
      <c r="AT130" s="1075"/>
      <c r="AU130" s="233"/>
      <c r="AV130" s="233"/>
      <c r="AW130" s="233"/>
      <c r="AX130" s="1065" t="s">
        <v>483</v>
      </c>
      <c r="AY130" s="923"/>
      <c r="AZ130" s="923"/>
      <c r="BA130" s="923"/>
      <c r="BB130" s="923"/>
      <c r="BC130" s="923"/>
      <c r="BD130" s="923"/>
      <c r="BE130" s="924"/>
      <c r="BF130" s="1101">
        <v>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484</v>
      </c>
      <c r="X131" s="1108"/>
      <c r="Y131" s="1108"/>
      <c r="Z131" s="1109"/>
      <c r="AA131" s="1004">
        <v>64305358</v>
      </c>
      <c r="AB131" s="986"/>
      <c r="AC131" s="986"/>
      <c r="AD131" s="986"/>
      <c r="AE131" s="987"/>
      <c r="AF131" s="985">
        <v>62835925</v>
      </c>
      <c r="AG131" s="986"/>
      <c r="AH131" s="986"/>
      <c r="AI131" s="986"/>
      <c r="AJ131" s="987"/>
      <c r="AK131" s="985">
        <v>64458405</v>
      </c>
      <c r="AL131" s="986"/>
      <c r="AM131" s="986"/>
      <c r="AN131" s="986"/>
      <c r="AO131" s="987"/>
      <c r="AP131" s="1110"/>
      <c r="AQ131" s="1111"/>
      <c r="AR131" s="1111"/>
      <c r="AS131" s="1111"/>
      <c r="AT131" s="1112"/>
      <c r="AU131" s="233"/>
      <c r="AV131" s="233"/>
      <c r="AW131" s="233"/>
      <c r="AX131" s="1083" t="s">
        <v>485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487</v>
      </c>
      <c r="W132" s="1094"/>
      <c r="X132" s="1094"/>
      <c r="Y132" s="1094"/>
      <c r="Z132" s="1095"/>
      <c r="AA132" s="1096">
        <v>2.1013427839999999</v>
      </c>
      <c r="AB132" s="1097"/>
      <c r="AC132" s="1097"/>
      <c r="AD132" s="1097"/>
      <c r="AE132" s="1098"/>
      <c r="AF132" s="1099">
        <v>1.593426054</v>
      </c>
      <c r="AG132" s="1097"/>
      <c r="AH132" s="1097"/>
      <c r="AI132" s="1097"/>
      <c r="AJ132" s="1098"/>
      <c r="AK132" s="1099">
        <v>1.3169469519999999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488</v>
      </c>
      <c r="W133" s="1077"/>
      <c r="X133" s="1077"/>
      <c r="Y133" s="1077"/>
      <c r="Z133" s="1078"/>
      <c r="AA133" s="1079">
        <v>2.7</v>
      </c>
      <c r="AB133" s="1080"/>
      <c r="AC133" s="1080"/>
      <c r="AD133" s="1080"/>
      <c r="AE133" s="1081"/>
      <c r="AF133" s="1079">
        <v>1.9</v>
      </c>
      <c r="AG133" s="1080"/>
      <c r="AH133" s="1080"/>
      <c r="AI133" s="1080"/>
      <c r="AJ133" s="1081"/>
      <c r="AK133" s="1079">
        <v>1.6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ECYPhLehUHFJOgDYTUvi2Fvy5dsUNBq+oYgoTrrQUvL3Q1ZZAlePNgQt1SLllofsowsLB1DPCCjv6ZPefNjQ==" saltValue="8UYEQLYPraE7VwPCIVI+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7" zoomScale="80" zoomScaleNormal="85" zoomScaleSheetLayoutView="80" workbookViewId="0">
      <selection activeCell="AS73" sqref="AS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SAqZU4a+yvsCD1XVyN5oAG/8JFjcSRqM8GUPcpx9D2jZUhh4aHdezM6sEFyAR+WUOs/1ihxMlEgp3WXQvpFtA==" saltValue="bQ6gQnunxo5SNviEfZOe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46"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sG3ByqZJrCXaPKbkSMG7Z3HA0B7Qi1naptL+aYfbOM2E+Kc5/567W5uidrXzub+DPV1J88sZmFjwPXsfkeuaA==" saltValue="dfgfdSm7LxPbsy7Fxxer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L28" workbookViewId="0">
      <selection activeCell="R46" sqref="R46"/>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492</v>
      </c>
      <c r="AP7" s="272"/>
      <c r="AQ7" s="273" t="s">
        <v>493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494</v>
      </c>
      <c r="AQ8" s="279" t="s">
        <v>495</v>
      </c>
      <c r="AR8" s="280" t="s">
        <v>496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497</v>
      </c>
      <c r="AL9" s="1117"/>
      <c r="AM9" s="1117"/>
      <c r="AN9" s="1118"/>
      <c r="AO9" s="281">
        <v>17787034</v>
      </c>
      <c r="AP9" s="281">
        <v>56439</v>
      </c>
      <c r="AQ9" s="282">
        <v>62936</v>
      </c>
      <c r="AR9" s="283">
        <v>-10.3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498</v>
      </c>
      <c r="AL10" s="1117"/>
      <c r="AM10" s="1117"/>
      <c r="AN10" s="1118"/>
      <c r="AO10" s="284">
        <v>2373102</v>
      </c>
      <c r="AP10" s="284">
        <v>7530</v>
      </c>
      <c r="AQ10" s="285">
        <v>1734</v>
      </c>
      <c r="AR10" s="286">
        <v>334.3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499</v>
      </c>
      <c r="AL11" s="1117"/>
      <c r="AM11" s="1117"/>
      <c r="AN11" s="1118"/>
      <c r="AO11" s="284">
        <v>212094</v>
      </c>
      <c r="AP11" s="284">
        <v>673</v>
      </c>
      <c r="AQ11" s="285">
        <v>694</v>
      </c>
      <c r="AR11" s="286">
        <v>-3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500</v>
      </c>
      <c r="AL12" s="1117"/>
      <c r="AM12" s="1117"/>
      <c r="AN12" s="1118"/>
      <c r="AO12" s="284">
        <v>174411</v>
      </c>
      <c r="AP12" s="284">
        <v>553</v>
      </c>
      <c r="AQ12" s="285">
        <v>24</v>
      </c>
      <c r="AR12" s="286">
        <v>2204.1999999999998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501</v>
      </c>
      <c r="AL13" s="1117"/>
      <c r="AM13" s="1117"/>
      <c r="AN13" s="1118"/>
      <c r="AO13" s="284">
        <v>868332</v>
      </c>
      <c r="AP13" s="284">
        <v>2755</v>
      </c>
      <c r="AQ13" s="285">
        <v>1996</v>
      </c>
      <c r="AR13" s="286">
        <v>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502</v>
      </c>
      <c r="AL14" s="1117"/>
      <c r="AM14" s="1117"/>
      <c r="AN14" s="1118"/>
      <c r="AO14" s="284">
        <v>370007</v>
      </c>
      <c r="AP14" s="284">
        <v>1174</v>
      </c>
      <c r="AQ14" s="285">
        <v>1351</v>
      </c>
      <c r="AR14" s="286">
        <v>-13.1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503</v>
      </c>
      <c r="AL15" s="1120"/>
      <c r="AM15" s="1120"/>
      <c r="AN15" s="1121"/>
      <c r="AO15" s="284">
        <v>-216784</v>
      </c>
      <c r="AP15" s="284">
        <v>-688</v>
      </c>
      <c r="AQ15" s="285">
        <v>-1933</v>
      </c>
      <c r="AR15" s="286">
        <v>-64.400000000000006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21568196</v>
      </c>
      <c r="AP16" s="284">
        <v>68437</v>
      </c>
      <c r="AQ16" s="285">
        <v>66802</v>
      </c>
      <c r="AR16" s="286">
        <v>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505</v>
      </c>
      <c r="AP20" s="293" t="s">
        <v>506</v>
      </c>
      <c r="AQ20" s="294" t="s">
        <v>507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508</v>
      </c>
      <c r="AL21" s="1123"/>
      <c r="AM21" s="1123"/>
      <c r="AN21" s="1124"/>
      <c r="AO21" s="297">
        <v>5.68</v>
      </c>
      <c r="AP21" s="298">
        <v>6.52</v>
      </c>
      <c r="AQ21" s="299">
        <v>-0.84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509</v>
      </c>
      <c r="AL22" s="1123"/>
      <c r="AM22" s="1123"/>
      <c r="AN22" s="1124"/>
      <c r="AO22" s="302">
        <v>101</v>
      </c>
      <c r="AP22" s="303">
        <v>99.2</v>
      </c>
      <c r="AQ22" s="304">
        <v>1.8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510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511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492</v>
      </c>
      <c r="AP30" s="272"/>
      <c r="AQ30" s="273" t="s">
        <v>493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494</v>
      </c>
      <c r="AQ31" s="279" t="s">
        <v>495</v>
      </c>
      <c r="AR31" s="280" t="s">
        <v>496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513</v>
      </c>
      <c r="AL32" s="1131"/>
      <c r="AM32" s="1131"/>
      <c r="AN32" s="1132"/>
      <c r="AO32" s="312">
        <v>8141555</v>
      </c>
      <c r="AP32" s="312">
        <v>25833</v>
      </c>
      <c r="AQ32" s="313">
        <v>37417</v>
      </c>
      <c r="AR32" s="314">
        <v>-31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514</v>
      </c>
      <c r="AL33" s="1131"/>
      <c r="AM33" s="1131"/>
      <c r="AN33" s="1132"/>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516</v>
      </c>
      <c r="AL34" s="1131"/>
      <c r="AM34" s="1131"/>
      <c r="AN34" s="1132"/>
      <c r="AO34" s="312" t="s">
        <v>515</v>
      </c>
      <c r="AP34" s="312" t="s">
        <v>515</v>
      </c>
      <c r="AQ34" s="313">
        <v>46</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517</v>
      </c>
      <c r="AL35" s="1131"/>
      <c r="AM35" s="1131"/>
      <c r="AN35" s="1132"/>
      <c r="AO35" s="312">
        <v>3527861</v>
      </c>
      <c r="AP35" s="312">
        <v>11194</v>
      </c>
      <c r="AQ35" s="313">
        <v>8245</v>
      </c>
      <c r="AR35" s="314">
        <v>35.799999999999997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518</v>
      </c>
      <c r="AL36" s="1131"/>
      <c r="AM36" s="1131"/>
      <c r="AN36" s="1132"/>
      <c r="AO36" s="312">
        <v>105486</v>
      </c>
      <c r="AP36" s="312">
        <v>335</v>
      </c>
      <c r="AQ36" s="313">
        <v>440</v>
      </c>
      <c r="AR36" s="314">
        <v>-23.9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519</v>
      </c>
      <c r="AL37" s="1131"/>
      <c r="AM37" s="1131"/>
      <c r="AN37" s="1132"/>
      <c r="AO37" s="312">
        <v>200289</v>
      </c>
      <c r="AP37" s="312">
        <v>636</v>
      </c>
      <c r="AQ37" s="313">
        <v>558</v>
      </c>
      <c r="AR37" s="314">
        <v>14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520</v>
      </c>
      <c r="AL38" s="1134"/>
      <c r="AM38" s="1134"/>
      <c r="AN38" s="1135"/>
      <c r="AO38" s="315" t="s">
        <v>515</v>
      </c>
      <c r="AP38" s="315" t="s">
        <v>515</v>
      </c>
      <c r="AQ38" s="316">
        <v>1</v>
      </c>
      <c r="AR38" s="304" t="s">
        <v>515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521</v>
      </c>
      <c r="AL39" s="1134"/>
      <c r="AM39" s="1134"/>
      <c r="AN39" s="1135"/>
      <c r="AO39" s="312">
        <v>-2545713</v>
      </c>
      <c r="AP39" s="312">
        <v>-8078</v>
      </c>
      <c r="AQ39" s="313">
        <v>-7933</v>
      </c>
      <c r="AR39" s="314">
        <v>1.8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522</v>
      </c>
      <c r="AL40" s="1131"/>
      <c r="AM40" s="1131"/>
      <c r="AN40" s="1132"/>
      <c r="AO40" s="312">
        <v>-8580595</v>
      </c>
      <c r="AP40" s="312">
        <v>-27227</v>
      </c>
      <c r="AQ40" s="313">
        <v>-28055</v>
      </c>
      <c r="AR40" s="314">
        <v>-3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848883</v>
      </c>
      <c r="AP41" s="312">
        <v>2694</v>
      </c>
      <c r="AQ41" s="313">
        <v>10719</v>
      </c>
      <c r="AR41" s="314">
        <v>-74.900000000000006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492</v>
      </c>
      <c r="AN49" s="1127" t="s">
        <v>525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526</v>
      </c>
      <c r="AO50" s="329" t="s">
        <v>527</v>
      </c>
      <c r="AP50" s="330" t="s">
        <v>528</v>
      </c>
      <c r="AQ50" s="331" t="s">
        <v>529</v>
      </c>
      <c r="AR50" s="332" t="s">
        <v>530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531</v>
      </c>
      <c r="AL51" s="325"/>
      <c r="AM51" s="333">
        <v>9598591</v>
      </c>
      <c r="AN51" s="334">
        <v>29717</v>
      </c>
      <c r="AO51" s="335">
        <v>-6.5</v>
      </c>
      <c r="AP51" s="336">
        <v>51849</v>
      </c>
      <c r="AQ51" s="337">
        <v>11.6</v>
      </c>
      <c r="AR51" s="338">
        <v>-18.100000000000001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532</v>
      </c>
      <c r="AM52" s="341">
        <v>3431682</v>
      </c>
      <c r="AN52" s="342">
        <v>10625</v>
      </c>
      <c r="AO52" s="343">
        <v>-15.7</v>
      </c>
      <c r="AP52" s="344">
        <v>26326</v>
      </c>
      <c r="AQ52" s="345">
        <v>9.6</v>
      </c>
      <c r="AR52" s="346">
        <v>-25.3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533</v>
      </c>
      <c r="AL53" s="325"/>
      <c r="AM53" s="333">
        <v>10607145</v>
      </c>
      <c r="AN53" s="334">
        <v>33004</v>
      </c>
      <c r="AO53" s="335">
        <v>11.1</v>
      </c>
      <c r="AP53" s="336">
        <v>52191</v>
      </c>
      <c r="AQ53" s="337">
        <v>0.7</v>
      </c>
      <c r="AR53" s="338">
        <v>10.4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532</v>
      </c>
      <c r="AM54" s="341">
        <v>4702275</v>
      </c>
      <c r="AN54" s="342">
        <v>14631</v>
      </c>
      <c r="AO54" s="343">
        <v>37.700000000000003</v>
      </c>
      <c r="AP54" s="344">
        <v>26807</v>
      </c>
      <c r="AQ54" s="345">
        <v>1.8</v>
      </c>
      <c r="AR54" s="346">
        <v>35.9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534</v>
      </c>
      <c r="AL55" s="325"/>
      <c r="AM55" s="333">
        <v>15498947</v>
      </c>
      <c r="AN55" s="334">
        <v>48479</v>
      </c>
      <c r="AO55" s="335">
        <v>46.9</v>
      </c>
      <c r="AP55" s="336">
        <v>48105</v>
      </c>
      <c r="AQ55" s="337">
        <v>-7.8</v>
      </c>
      <c r="AR55" s="338">
        <v>54.7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532</v>
      </c>
      <c r="AM56" s="341">
        <v>6200825</v>
      </c>
      <c r="AN56" s="342">
        <v>19396</v>
      </c>
      <c r="AO56" s="343">
        <v>32.6</v>
      </c>
      <c r="AP56" s="344">
        <v>24072</v>
      </c>
      <c r="AQ56" s="345">
        <v>-10.199999999999999</v>
      </c>
      <c r="AR56" s="346">
        <v>42.8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535</v>
      </c>
      <c r="AL57" s="325"/>
      <c r="AM57" s="333">
        <v>20914614</v>
      </c>
      <c r="AN57" s="334">
        <v>65876</v>
      </c>
      <c r="AO57" s="335">
        <v>35.9</v>
      </c>
      <c r="AP57" s="336">
        <v>47446</v>
      </c>
      <c r="AQ57" s="337">
        <v>-1.4</v>
      </c>
      <c r="AR57" s="338">
        <v>37.299999999999997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532</v>
      </c>
      <c r="AM58" s="341">
        <v>9775991</v>
      </c>
      <c r="AN58" s="342">
        <v>30792</v>
      </c>
      <c r="AO58" s="343">
        <v>58.8</v>
      </c>
      <c r="AP58" s="344">
        <v>24371</v>
      </c>
      <c r="AQ58" s="345">
        <v>1.2</v>
      </c>
      <c r="AR58" s="346">
        <v>57.6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536</v>
      </c>
      <c r="AL59" s="325"/>
      <c r="AM59" s="333">
        <v>17061242</v>
      </c>
      <c r="AN59" s="334">
        <v>54136</v>
      </c>
      <c r="AO59" s="335">
        <v>-17.8</v>
      </c>
      <c r="AP59" s="336">
        <v>48387</v>
      </c>
      <c r="AQ59" s="337">
        <v>2</v>
      </c>
      <c r="AR59" s="338">
        <v>-19.8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532</v>
      </c>
      <c r="AM60" s="341">
        <v>7684255</v>
      </c>
      <c r="AN60" s="342">
        <v>24382</v>
      </c>
      <c r="AO60" s="343">
        <v>-20.8</v>
      </c>
      <c r="AP60" s="344">
        <v>25592</v>
      </c>
      <c r="AQ60" s="345">
        <v>5</v>
      </c>
      <c r="AR60" s="346">
        <v>-25.8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537</v>
      </c>
      <c r="AL61" s="347"/>
      <c r="AM61" s="348">
        <v>14736108</v>
      </c>
      <c r="AN61" s="349">
        <v>46242</v>
      </c>
      <c r="AO61" s="350">
        <v>13.9</v>
      </c>
      <c r="AP61" s="351">
        <v>49596</v>
      </c>
      <c r="AQ61" s="352">
        <v>1</v>
      </c>
      <c r="AR61" s="338">
        <v>12.9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532</v>
      </c>
      <c r="AM62" s="341">
        <v>6359006</v>
      </c>
      <c r="AN62" s="342">
        <v>19965</v>
      </c>
      <c r="AO62" s="343">
        <v>18.5</v>
      </c>
      <c r="AP62" s="344">
        <v>25434</v>
      </c>
      <c r="AQ62" s="345">
        <v>1.5</v>
      </c>
      <c r="AR62" s="346">
        <v>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raU+oFzCDguhoEzXbNn53lLsq7fUAZl6Cu4i0el9LvATQih/Y9bRDSdX3ID3bkyM2GCB7nFw2xqUy/baTyljg==" saltValue="5m7yVhKFyVagqosBbzCz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8" zoomScale="70" zoomScaleNormal="70" zoomScaleSheetLayoutView="55" workbookViewId="0">
      <selection activeCell="AG103" sqref="AG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489</v>
      </c>
    </row>
    <row r="120" spans="125:125" ht="13.5" hidden="1" customHeight="1" x14ac:dyDescent="0.2"/>
    <row r="121" spans="125:125" ht="13.5" hidden="1" customHeight="1" x14ac:dyDescent="0.2">
      <c r="DU121" s="259"/>
    </row>
  </sheetData>
  <sheetProtection algorithmName="SHA-512" hashValue="MSKwS7JpUhOh0lSl9G2KaqM+oZtTsseITwWRsKPfQOVMiuKwBEEav5M4IMRlRjBlHdU2WA6DEtUGLhHATypu1A==" saltValue="qMbuD7o1x7ISYkISDTuM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DF65" sqref="DF65"/>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489</v>
      </c>
    </row>
  </sheetData>
  <sheetProtection algorithmName="SHA-512" hashValue="io8YF3Gbah1tltWNd8gM9iUZaKLPqWAFjpGLwYY8i4VDFTnZQ8i9DaCVQFjHUr1hnLK/+N0k+YvTU4lD42LfNg==" saltValue="LXiCqxBW/YwL7Cwqm6i0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2">
      <c r="B47" s="10"/>
      <c r="C47" s="1139" t="s">
        <v>3</v>
      </c>
      <c r="D47" s="1139"/>
      <c r="E47" s="1140"/>
      <c r="F47" s="11">
        <v>15.94</v>
      </c>
      <c r="G47" s="12">
        <v>17.940000000000001</v>
      </c>
      <c r="H47" s="12">
        <v>21.29</v>
      </c>
      <c r="I47" s="12">
        <v>22.58</v>
      </c>
      <c r="J47" s="13">
        <v>22.29</v>
      </c>
    </row>
    <row r="48" spans="2:10" ht="57.75" customHeight="1" x14ac:dyDescent="0.2">
      <c r="B48" s="14"/>
      <c r="C48" s="1141" t="s">
        <v>4</v>
      </c>
      <c r="D48" s="1141"/>
      <c r="E48" s="1142"/>
      <c r="F48" s="15">
        <v>6.48</v>
      </c>
      <c r="G48" s="16">
        <v>8.6199999999999992</v>
      </c>
      <c r="H48" s="16">
        <v>9.43</v>
      </c>
      <c r="I48" s="16">
        <v>9.2899999999999991</v>
      </c>
      <c r="J48" s="17">
        <v>9.24</v>
      </c>
    </row>
    <row r="49" spans="2:10" ht="57.75" customHeight="1" thickBot="1" x14ac:dyDescent="0.25">
      <c r="B49" s="18"/>
      <c r="C49" s="1143" t="s">
        <v>5</v>
      </c>
      <c r="D49" s="1143"/>
      <c r="E49" s="1144"/>
      <c r="F49" s="19" t="s">
        <v>544</v>
      </c>
      <c r="G49" s="20">
        <v>4.38</v>
      </c>
      <c r="H49" s="20">
        <v>5.2</v>
      </c>
      <c r="I49" s="20">
        <v>0.49</v>
      </c>
      <c r="J49" s="21">
        <v>0.27</v>
      </c>
    </row>
    <row r="50" spans="2:10" ht="13.2" x14ac:dyDescent="0.2"/>
  </sheetData>
  <sheetProtection algorithmName="SHA-512" hashValue="hq0m98YbRnTgH4OA3bWC2ht0T18zgH54TkSt7RaGnFpty6lDgNG1JqoAkUoVhVdomAAIPGy5HDw5aUALiuc9jw==" saltValue="cYaLz+UBY2l1oPg+wD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2025-02-19T00:55:29Z</dcterms:created>
  <dcterms:modified xsi:type="dcterms:W3CDTF">2026-03-11T02:54:11Z</dcterms:modified>
  <cp:category/>
</cp:coreProperties>
</file>