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rvinffl010\060_政策開発部\政策統計課\非公開\統計書\2025（R7）年度\05_完成版「2025年統計書（データ版）」\"/>
    </mc:Choice>
  </mc:AlternateContent>
  <bookViews>
    <workbookView xWindow="0" yWindow="0" windowWidth="28800" windowHeight="10995"/>
  </bookViews>
  <sheets>
    <sheet name="目次" sheetId="1" r:id="rId1"/>
    <sheet name="4-1" sheetId="2" r:id="rId2"/>
    <sheet name="4-2" sheetId="3" r:id="rId3"/>
    <sheet name="4-3" sheetId="4" r:id="rId4"/>
    <sheet name="4-4" sheetId="5" r:id="rId5"/>
    <sheet name="4-5" sheetId="6" r:id="rId6"/>
  </sheets>
  <externalReferences>
    <externalReference r:id="rId7"/>
  </externalReferences>
  <definedNames>
    <definedName name="_xlnm.Print_Area" localSheetId="1">#REF!</definedName>
    <definedName name="_xlnm.Print_Area" localSheetId="2">#REF!</definedName>
    <definedName name="_xlnm.Print_Area" localSheetId="3">#REF!</definedName>
    <definedName name="_xlnm.Print_Area" localSheetId="4">#REF!</definedName>
    <definedName name="_xlnm.Print_Area">#REF!</definedName>
    <definedName name="Z_BCB18196_1080_4E59_B3ED_9DD3C10D3156_.wvu.PrintArea" localSheetId="1" hidden="1">'4-1'!$A$1:$M$33</definedName>
    <definedName name="Z_BCB18196_1080_4E59_B3ED_9DD3C10D3156_.wvu.PrintArea" localSheetId="2" hidden="1">'4-2'!$A$1:$K$17</definedName>
    <definedName name="Z_BCB18196_1080_4E59_B3ED_9DD3C10D3156_.wvu.PrintArea" localSheetId="3" hidden="1">'4-3'!$A$1:$T$32</definedName>
    <definedName name="Z_BCB18196_1080_4E59_B3ED_9DD3C10D3156_.wvu.PrintArea" localSheetId="5" hidden="1">'4-5'!$A$1:$L$33</definedName>
    <definedName name="Z_BCB18196_1080_4E59_B3ED_9DD3C10D3156_.wvu.PrintTitles" localSheetId="5" hidden="1">'4-5'!$3:$5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6" l="1"/>
  <c r="K21" i="6"/>
  <c r="J21" i="6"/>
  <c r="I21" i="6"/>
  <c r="H21" i="6"/>
  <c r="G21" i="6"/>
  <c r="F21" i="6"/>
  <c r="E21" i="6"/>
  <c r="D21" i="6"/>
  <c r="C21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C10" i="6"/>
  <c r="D9" i="6"/>
  <c r="C9" i="6"/>
  <c r="D8" i="6"/>
  <c r="C8" i="6"/>
  <c r="D7" i="6"/>
  <c r="C7" i="6"/>
  <c r="D6" i="6"/>
  <c r="C6" i="6"/>
  <c r="W29" i="4"/>
  <c r="Y29" i="4" s="1"/>
  <c r="F29" i="4"/>
  <c r="E29" i="4"/>
  <c r="D29" i="4"/>
  <c r="C29" i="4"/>
  <c r="F28" i="4"/>
  <c r="E28" i="4"/>
  <c r="D28" i="4"/>
  <c r="C28" i="4"/>
  <c r="W28" i="4" s="1"/>
  <c r="Y28" i="4" s="1"/>
  <c r="W27" i="4"/>
  <c r="Y27" i="4" s="1"/>
  <c r="F27" i="4"/>
  <c r="E27" i="4"/>
  <c r="D27" i="4"/>
  <c r="C27" i="4"/>
  <c r="F26" i="4"/>
  <c r="E26" i="4"/>
  <c r="D26" i="4"/>
  <c r="C26" i="4"/>
  <c r="W26" i="4" s="1"/>
  <c r="Y26" i="4" s="1"/>
  <c r="W25" i="4"/>
  <c r="Y25" i="4" s="1"/>
  <c r="F25" i="4"/>
  <c r="E25" i="4"/>
  <c r="D25" i="4"/>
  <c r="C25" i="4"/>
  <c r="F24" i="4"/>
  <c r="E24" i="4"/>
  <c r="D24" i="4"/>
  <c r="C24" i="4"/>
  <c r="W24" i="4" s="1"/>
  <c r="Y24" i="4" s="1"/>
  <c r="W23" i="4"/>
  <c r="Y23" i="4" s="1"/>
  <c r="F23" i="4"/>
  <c r="E23" i="4"/>
  <c r="D23" i="4"/>
  <c r="C23" i="4"/>
  <c r="F22" i="4"/>
  <c r="E22" i="4"/>
  <c r="D22" i="4"/>
  <c r="C22" i="4"/>
  <c r="W22" i="4" s="1"/>
  <c r="Y22" i="4" s="1"/>
  <c r="W21" i="4"/>
  <c r="Y21" i="4" s="1"/>
  <c r="F21" i="4"/>
  <c r="E21" i="4"/>
  <c r="D21" i="4"/>
  <c r="C21" i="4"/>
  <c r="F20" i="4"/>
  <c r="E20" i="4"/>
  <c r="D20" i="4"/>
  <c r="C20" i="4"/>
  <c r="W20" i="4" s="1"/>
  <c r="Y20" i="4" s="1"/>
  <c r="F19" i="4"/>
  <c r="E19" i="4"/>
  <c r="D19" i="4"/>
  <c r="C19" i="4"/>
  <c r="W19" i="4" s="1"/>
  <c r="Y19" i="4" s="1"/>
  <c r="F18" i="4"/>
  <c r="E18" i="4"/>
  <c r="D18" i="4"/>
  <c r="C18" i="4"/>
  <c r="W18" i="4" s="1"/>
  <c r="Y18" i="4" s="1"/>
  <c r="F17" i="4"/>
  <c r="E17" i="4"/>
  <c r="D17" i="4"/>
  <c r="C17" i="4"/>
  <c r="W17" i="4" s="1"/>
  <c r="Y17" i="4" s="1"/>
  <c r="F16" i="4"/>
  <c r="E16" i="4"/>
  <c r="D16" i="4"/>
  <c r="C16" i="4"/>
  <c r="W16" i="4" s="1"/>
  <c r="Y16" i="4" s="1"/>
  <c r="F15" i="4"/>
  <c r="E15" i="4"/>
  <c r="D15" i="4"/>
  <c r="C15" i="4"/>
  <c r="W15" i="4" s="1"/>
  <c r="Y15" i="4" s="1"/>
  <c r="F14" i="4"/>
  <c r="E14" i="4"/>
  <c r="D14" i="4"/>
  <c r="C14" i="4"/>
  <c r="W14" i="4" s="1"/>
  <c r="Y14" i="4" s="1"/>
  <c r="F13" i="4"/>
  <c r="E13" i="4"/>
  <c r="D13" i="4"/>
  <c r="C13" i="4"/>
  <c r="W13" i="4" s="1"/>
  <c r="Y13" i="4" s="1"/>
  <c r="F12" i="4"/>
  <c r="E12" i="4"/>
  <c r="D12" i="4"/>
  <c r="C12" i="4"/>
  <c r="W12" i="4" s="1"/>
  <c r="Y12" i="4" s="1"/>
  <c r="F11" i="4"/>
  <c r="E11" i="4"/>
  <c r="D11" i="4"/>
  <c r="C11" i="4"/>
  <c r="W11" i="4" s="1"/>
  <c r="Y11" i="4" s="1"/>
  <c r="F10" i="4"/>
  <c r="E10" i="4"/>
  <c r="D10" i="4"/>
  <c r="C10" i="4"/>
  <c r="W10" i="4" s="1"/>
  <c r="Y10" i="4" s="1"/>
  <c r="F9" i="4"/>
  <c r="E9" i="4"/>
  <c r="D9" i="4"/>
  <c r="C9" i="4"/>
  <c r="W9" i="4" s="1"/>
  <c r="Y9" i="4" s="1"/>
  <c r="F8" i="4"/>
  <c r="E8" i="4"/>
  <c r="D8" i="4"/>
  <c r="C8" i="4"/>
  <c r="W8" i="4" s="1"/>
  <c r="Y8" i="4" s="1"/>
  <c r="I28" i="2"/>
  <c r="D28" i="2"/>
  <c r="I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</calcChain>
</file>

<file path=xl/sharedStrings.xml><?xml version="1.0" encoding="utf-8"?>
<sst xmlns="http://schemas.openxmlformats.org/spreadsheetml/2006/main" count="493" uniqueCount="158">
  <si>
    <t>目次</t>
    <rPh sb="0" eb="2">
      <t>モクジ</t>
    </rPh>
    <phoneticPr fontId="4"/>
  </si>
  <si>
    <t>（※項目をクリックすると、該当シートへ移動します。）</t>
    <phoneticPr fontId="3"/>
  </si>
  <si>
    <t>表番号</t>
    <phoneticPr fontId="4"/>
  </si>
  <si>
    <t xml:space="preserve">４．農　　業 </t>
    <phoneticPr fontId="4"/>
  </si>
  <si>
    <t>4-1</t>
    <phoneticPr fontId="3"/>
  </si>
  <si>
    <t>農家数及び経営耕地面積（総数及び地区別）</t>
    <rPh sb="12" eb="14">
      <t>ソウスウ</t>
    </rPh>
    <rPh sb="14" eb="15">
      <t>オヨ</t>
    </rPh>
    <phoneticPr fontId="4"/>
  </si>
  <si>
    <t>4-2</t>
  </si>
  <si>
    <t>耕地規模別農家数及び経営耕地別面積</t>
    <phoneticPr fontId="4"/>
  </si>
  <si>
    <t>4-3</t>
  </si>
  <si>
    <t>農家人口及び就業状態(15歳未満、15歳以上、地区別)</t>
    <rPh sb="0" eb="2">
      <t>ノウカ</t>
    </rPh>
    <rPh sb="2" eb="4">
      <t>ジンコウ</t>
    </rPh>
    <rPh sb="4" eb="5">
      <t>オヨ</t>
    </rPh>
    <rPh sb="6" eb="8">
      <t>シュウギョウ</t>
    </rPh>
    <rPh sb="8" eb="10">
      <t>ジョウタイ</t>
    </rPh>
    <phoneticPr fontId="4"/>
  </si>
  <si>
    <t>4-4</t>
  </si>
  <si>
    <t>家畜飼養農家数と頭羽数</t>
    <phoneticPr fontId="4"/>
  </si>
  <si>
    <t>4-5</t>
  </si>
  <si>
    <t>農地の転用状況（地区別）</t>
    <phoneticPr fontId="4"/>
  </si>
  <si>
    <t xml:space="preserve">４．農　　業 </t>
  </si>
  <si>
    <t>目次へ戻る</t>
    <rPh sb="0" eb="2">
      <t>モクジ</t>
    </rPh>
    <rPh sb="3" eb="4">
      <t>モド</t>
    </rPh>
    <phoneticPr fontId="3"/>
  </si>
  <si>
    <t>4-1 農家数及び経営耕地面積（総数及び地区別）</t>
  </si>
  <si>
    <t>各年2月1日現在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14"/>
  </si>
  <si>
    <t>年次
地区別</t>
    <rPh sb="0" eb="2">
      <t>ネンジ</t>
    </rPh>
    <rPh sb="3" eb="5">
      <t>チク</t>
    </rPh>
    <rPh sb="5" eb="6">
      <t>ベツ</t>
    </rPh>
    <phoneticPr fontId="4"/>
  </si>
  <si>
    <t>年次
（和暦）
地区別</t>
    <rPh sb="0" eb="2">
      <t>ネンジ</t>
    </rPh>
    <rPh sb="4" eb="6">
      <t>ワレキ</t>
    </rPh>
    <rPh sb="8" eb="10">
      <t>チク</t>
    </rPh>
    <rPh sb="10" eb="11">
      <t>ベツ</t>
    </rPh>
    <phoneticPr fontId="4"/>
  </si>
  <si>
    <t>農家数</t>
    <rPh sb="0" eb="2">
      <t>ノウカ</t>
    </rPh>
    <rPh sb="2" eb="3">
      <t>スウ</t>
    </rPh>
    <phoneticPr fontId="4"/>
  </si>
  <si>
    <t>経営耕地面積(ha)</t>
    <rPh sb="0" eb="2">
      <t>ケイエイ</t>
    </rPh>
    <rPh sb="2" eb="4">
      <t>コウチ</t>
    </rPh>
    <rPh sb="4" eb="6">
      <t>メンセキ</t>
    </rPh>
    <phoneticPr fontId="4"/>
  </si>
  <si>
    <t>郡山市の総世帯数</t>
    <rPh sb="0" eb="3">
      <t>コオリヤマシ</t>
    </rPh>
    <rPh sb="4" eb="5">
      <t>ソウ</t>
    </rPh>
    <rPh sb="5" eb="8">
      <t>セタイスウ</t>
    </rPh>
    <phoneticPr fontId="3"/>
  </si>
  <si>
    <t>総数</t>
    <rPh sb="0" eb="2">
      <t>ソウスウ</t>
    </rPh>
    <phoneticPr fontId="4"/>
  </si>
  <si>
    <t>専業</t>
    <rPh sb="0" eb="2">
      <t>センギョウ</t>
    </rPh>
    <phoneticPr fontId="4"/>
  </si>
  <si>
    <t>兼業</t>
    <rPh sb="0" eb="2">
      <t>ケンギョウ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</si>
  <si>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</si>
  <si>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</si>
  <si>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樹園地</t>
    <rPh sb="0" eb="1">
      <t>ジュ</t>
    </rPh>
    <rPh sb="1" eb="2">
      <t>エン</t>
    </rPh>
    <rPh sb="2" eb="3">
      <t>チ</t>
    </rPh>
    <phoneticPr fontId="4"/>
  </si>
  <si>
    <t>農家率(％)</t>
    <rPh sb="0" eb="2">
      <t>ノウカ</t>
    </rPh>
    <rPh sb="2" eb="3">
      <t>リツ</t>
    </rPh>
    <phoneticPr fontId="4"/>
  </si>
  <si>
    <t>総数</t>
    <rPh sb="0" eb="2">
      <t>ソウスウ</t>
    </rPh>
    <phoneticPr fontId="3"/>
  </si>
  <si>
    <t>第１種</t>
    <rPh sb="0" eb="1">
      <t>ダイ</t>
    </rPh>
    <rPh sb="2" eb="3">
      <t>シュ</t>
    </rPh>
    <phoneticPr fontId="4"/>
  </si>
  <si>
    <t>第２種</t>
    <rPh sb="0" eb="1">
      <t>ダイ</t>
    </rPh>
    <rPh sb="2" eb="3">
      <t>シュ</t>
    </rPh>
    <phoneticPr fontId="4"/>
  </si>
  <si>
    <t>昭和55年</t>
    <rPh sb="0" eb="2">
      <t>ショウワ</t>
    </rPh>
    <rPh sb="4" eb="5">
      <t>ネン</t>
    </rPh>
    <phoneticPr fontId="4"/>
  </si>
  <si>
    <t>昭和60年</t>
    <rPh sb="0" eb="2">
      <t>ショウワ</t>
    </rPh>
    <rPh sb="4" eb="5">
      <t>ネン</t>
    </rPh>
    <phoneticPr fontId="14"/>
  </si>
  <si>
    <t>平成2年</t>
    <rPh sb="0" eb="2">
      <t>ヘイセイ</t>
    </rPh>
    <rPh sb="3" eb="4">
      <t>ネン</t>
    </rPh>
    <phoneticPr fontId="4"/>
  </si>
  <si>
    <t>平成7年</t>
    <rPh sb="0" eb="2">
      <t>ヘイセイ</t>
    </rPh>
    <phoneticPr fontId="4"/>
  </si>
  <si>
    <t>平成12年</t>
    <rPh sb="0" eb="2">
      <t>ヘイセイ</t>
    </rPh>
    <phoneticPr fontId="4"/>
  </si>
  <si>
    <t>平成17年</t>
    <rPh sb="0" eb="2">
      <t>ヘイセイ</t>
    </rPh>
    <phoneticPr fontId="4"/>
  </si>
  <si>
    <t>平成22年</t>
    <rPh sb="0" eb="2">
      <t>ヘイセイ</t>
    </rPh>
    <phoneticPr fontId="4"/>
  </si>
  <si>
    <t>平成27年</t>
    <rPh sb="0" eb="2">
      <t>ヘイセイ</t>
    </rPh>
    <phoneticPr fontId="4"/>
  </si>
  <si>
    <t>令和2年</t>
    <rPh sb="0" eb="2">
      <t>レイワ</t>
    </rPh>
    <rPh sb="3" eb="4">
      <t>ネン</t>
    </rPh>
    <phoneticPr fontId="3"/>
  </si>
  <si>
    <t>-</t>
    <phoneticPr fontId="3"/>
  </si>
  <si>
    <t>郡山</t>
    <rPh sb="0" eb="2">
      <t>コオリヤマ</t>
    </rPh>
    <phoneticPr fontId="4"/>
  </si>
  <si>
    <t>安積</t>
    <rPh sb="0" eb="1">
      <t>アン</t>
    </rPh>
    <rPh sb="1" eb="2">
      <t>セキ</t>
    </rPh>
    <phoneticPr fontId="4"/>
  </si>
  <si>
    <t>三穂田</t>
    <rPh sb="0" eb="3">
      <t>ミホタ</t>
    </rPh>
    <phoneticPr fontId="4"/>
  </si>
  <si>
    <t>逢瀬</t>
    <rPh sb="0" eb="2">
      <t>オウセ</t>
    </rPh>
    <phoneticPr fontId="4"/>
  </si>
  <si>
    <t>片平</t>
    <rPh sb="0" eb="2">
      <t>カタヒラ</t>
    </rPh>
    <phoneticPr fontId="4"/>
  </si>
  <si>
    <t>喜久田</t>
    <rPh sb="0" eb="3">
      <t>キクタ</t>
    </rPh>
    <phoneticPr fontId="4"/>
  </si>
  <si>
    <t>日和田</t>
    <rPh sb="0" eb="3">
      <t>ヒワダ</t>
    </rPh>
    <phoneticPr fontId="4"/>
  </si>
  <si>
    <t>富久山</t>
    <rPh sb="0" eb="3">
      <t>フクヤマ</t>
    </rPh>
    <phoneticPr fontId="4"/>
  </si>
  <si>
    <t>湖南</t>
    <rPh sb="0" eb="2">
      <t>コナン</t>
    </rPh>
    <phoneticPr fontId="4"/>
  </si>
  <si>
    <t>熱海</t>
    <rPh sb="0" eb="2">
      <t>アタミ</t>
    </rPh>
    <phoneticPr fontId="4"/>
  </si>
  <si>
    <t>田村</t>
    <rPh sb="0" eb="2">
      <t>タムラ</t>
    </rPh>
    <phoneticPr fontId="4"/>
  </si>
  <si>
    <t>西田</t>
    <rPh sb="0" eb="2">
      <t>ニシタ</t>
    </rPh>
    <phoneticPr fontId="4"/>
  </si>
  <si>
    <t>中田</t>
    <rPh sb="0" eb="2">
      <t>ナカタ</t>
    </rPh>
    <phoneticPr fontId="4"/>
  </si>
  <si>
    <t>出典：農業センサス、農林業センサス（政府統計ポータルサイト）</t>
    <rPh sb="0" eb="2">
      <t>シュッテン</t>
    </rPh>
    <rPh sb="3" eb="5">
      <t>ノウギョウ</t>
    </rPh>
    <rPh sb="10" eb="13">
      <t>ノウリンギョウ</t>
    </rPh>
    <rPh sb="18" eb="20">
      <t>セイフ</t>
    </rPh>
    <rPh sb="20" eb="22">
      <t>トウケイ</t>
    </rPh>
    <phoneticPr fontId="4"/>
  </si>
  <si>
    <t>(注)　2000(平成12)年・2005(平成17)年・2010(平成22)年・2015(平成27)年は販売農家の集計、2020(令和2)年は農業経営体（個人）の集計</t>
    <rPh sb="1" eb="2">
      <t>チュウ</t>
    </rPh>
    <rPh sb="9" eb="11">
      <t>ヘイセイ</t>
    </rPh>
    <rPh sb="14" eb="15">
      <t>ネン</t>
    </rPh>
    <rPh sb="21" eb="23">
      <t>ヘイセイ</t>
    </rPh>
    <rPh sb="33" eb="35">
      <t>ヘイセイ</t>
    </rPh>
    <rPh sb="45" eb="47">
      <t>ヘイセイ</t>
    </rPh>
    <rPh sb="50" eb="51">
      <t>ネン</t>
    </rPh>
    <rPh sb="52" eb="54">
      <t>ハンバイ</t>
    </rPh>
    <rPh sb="54" eb="56">
      <t>ノウカ</t>
    </rPh>
    <rPh sb="57" eb="59">
      <t>シュウケイ</t>
    </rPh>
    <phoneticPr fontId="14"/>
  </si>
  <si>
    <t>(注)　2020(令和2)年農林業センサスでは、専業兼業別農家数は調査していない。</t>
    <rPh sb="1" eb="2">
      <t>チュウ</t>
    </rPh>
    <rPh sb="14" eb="17">
      <t>ノウリンギョウ</t>
    </rPh>
    <rPh sb="24" eb="26">
      <t>センギョウ</t>
    </rPh>
    <rPh sb="26" eb="28">
      <t>ケンギョウ</t>
    </rPh>
    <rPh sb="28" eb="29">
      <t>ベツ</t>
    </rPh>
    <rPh sb="29" eb="31">
      <t>ノウカ</t>
    </rPh>
    <rPh sb="31" eb="32">
      <t>スウ</t>
    </rPh>
    <rPh sb="33" eb="35">
      <t>チョウサ</t>
    </rPh>
    <phoneticPr fontId="14"/>
  </si>
  <si>
    <t>農家率＝</t>
    <rPh sb="0" eb="1">
      <t>ノウ</t>
    </rPh>
    <rPh sb="1" eb="2">
      <t>イエ</t>
    </rPh>
    <rPh sb="2" eb="3">
      <t>リツ</t>
    </rPh>
    <phoneticPr fontId="4"/>
  </si>
  <si>
    <t>×100</t>
    <phoneticPr fontId="4"/>
  </si>
  <si>
    <t>世帯数</t>
    <rPh sb="0" eb="3">
      <t>セタイスウ</t>
    </rPh>
    <phoneticPr fontId="4"/>
  </si>
  <si>
    <t>4-2 耕地規模別農家数及び経営耕地別面積</t>
  </si>
  <si>
    <t>年次</t>
    <rPh sb="0" eb="1">
      <t>ネン</t>
    </rPh>
    <rPh sb="1" eb="2">
      <t>ツギ</t>
    </rPh>
    <phoneticPr fontId="4"/>
  </si>
  <si>
    <t>年次
（和暦）</t>
    <rPh sb="0" eb="1">
      <t>ネン</t>
    </rPh>
    <rPh sb="1" eb="2">
      <t>ツギ</t>
    </rPh>
    <rPh sb="4" eb="6">
      <t>ワレキ</t>
    </rPh>
    <phoneticPr fontId="4"/>
  </si>
  <si>
    <t>耕地規模別農家数</t>
    <rPh sb="0" eb="2">
      <t>コウチ</t>
    </rPh>
    <rPh sb="2" eb="4">
      <t>キボ</t>
    </rPh>
    <rPh sb="4" eb="5">
      <t>ベツ</t>
    </rPh>
    <rPh sb="5" eb="7">
      <t>ノウカ</t>
    </rPh>
    <rPh sb="7" eb="8">
      <t>スウ</t>
    </rPh>
    <phoneticPr fontId="4"/>
  </si>
  <si>
    <t>経営耕地別面積(a)</t>
    <rPh sb="0" eb="2">
      <t>ケイエイ</t>
    </rPh>
    <rPh sb="2" eb="4">
      <t>コウチ</t>
    </rPh>
    <rPh sb="4" eb="5">
      <t>ベツ</t>
    </rPh>
    <rPh sb="5" eb="7">
      <t>メンセキ</t>
    </rPh>
    <phoneticPr fontId="4"/>
  </si>
  <si>
    <t>１ha未満</t>
    <rPh sb="3" eb="5">
      <t>ミマン</t>
    </rPh>
    <phoneticPr fontId="4"/>
  </si>
  <si>
    <t>1ha～2ha未満</t>
    <rPh sb="7" eb="9">
      <t>ミマン</t>
    </rPh>
    <phoneticPr fontId="4"/>
  </si>
  <si>
    <t>2ha～3ha未満</t>
    <rPh sb="7" eb="9">
      <t>ミマン</t>
    </rPh>
    <phoneticPr fontId="4"/>
  </si>
  <si>
    <t>3ha以上</t>
    <rPh sb="3" eb="5">
      <t>イジョウ</t>
    </rPh>
    <phoneticPr fontId="4"/>
  </si>
  <si>
    <t>昭和50年</t>
    <rPh sb="0" eb="2">
      <t>ショウワ</t>
    </rPh>
    <rPh sb="4" eb="5">
      <t>ネン</t>
    </rPh>
    <phoneticPr fontId="4"/>
  </si>
  <si>
    <t>令和2年</t>
    <rPh sb="0" eb="2">
      <t>レイワ</t>
    </rPh>
    <rPh sb="3" eb="4">
      <t>ネン</t>
    </rPh>
    <phoneticPr fontId="4"/>
  </si>
  <si>
    <t>出典：農業センサス、農林業センサス（政府統計ポータルサイト）</t>
    <phoneticPr fontId="4"/>
  </si>
  <si>
    <t>(注)　2000(平成12)年・2005(平成17)年・2010(平成22)年・2015(平成27)年は販売農家の集計、2020(令和2)年は農業経営体（個人）の集計</t>
    <phoneticPr fontId="4"/>
  </si>
  <si>
    <t>4-3 農家人口及び就業状態(15歳未満、15歳以上、地区別)</t>
  </si>
  <si>
    <t>年次
地区別</t>
    <rPh sb="0" eb="1">
      <t>トシ</t>
    </rPh>
    <rPh sb="1" eb="2">
      <t>ツギ</t>
    </rPh>
    <rPh sb="3" eb="5">
      <t>チク</t>
    </rPh>
    <rPh sb="5" eb="6">
      <t>ベツ</t>
    </rPh>
    <phoneticPr fontId="4"/>
  </si>
  <si>
    <t>年次
（和暦）
地区別</t>
    <rPh sb="0" eb="1">
      <t>トシ</t>
    </rPh>
    <rPh sb="1" eb="2">
      <t>ツギ</t>
    </rPh>
    <rPh sb="4" eb="6">
      <t>ワレキ</t>
    </rPh>
    <rPh sb="8" eb="10">
      <t>チク</t>
    </rPh>
    <rPh sb="10" eb="11">
      <t>ベツ</t>
    </rPh>
    <phoneticPr fontId="4"/>
  </si>
  <si>
    <t>a農家人口（15歳以上）</t>
    <rPh sb="1" eb="3">
      <t>ノウカ</t>
    </rPh>
    <rPh sb="3" eb="5">
      <t>ジンコウ</t>
    </rPh>
    <rPh sb="8" eb="11">
      <t>サイイジョウ</t>
    </rPh>
    <phoneticPr fontId="3"/>
  </si>
  <si>
    <t>b農家人口（15歳未満）</t>
    <rPh sb="1" eb="3">
      <t>ノウカ</t>
    </rPh>
    <rPh sb="3" eb="5">
      <t>ジンコウ</t>
    </rPh>
    <rPh sb="8" eb="11">
      <t>サイミマン</t>
    </rPh>
    <phoneticPr fontId="3"/>
  </si>
  <si>
    <t>農家人口（a+b）</t>
    <rPh sb="0" eb="2">
      <t>ノウカ</t>
    </rPh>
    <rPh sb="2" eb="4">
      <t>ジンコウ</t>
    </rPh>
    <phoneticPr fontId="3"/>
  </si>
  <si>
    <t>総人口</t>
    <rPh sb="0" eb="3">
      <t>ソウジンコウ</t>
    </rPh>
    <phoneticPr fontId="3"/>
  </si>
  <si>
    <t>総人口に対する農家人口の割合(%)</t>
    <phoneticPr fontId="3"/>
  </si>
  <si>
    <t>農業従事者</t>
    <rPh sb="0" eb="2">
      <t>ノウギョウ</t>
    </rPh>
    <rPh sb="2" eb="5">
      <t>ジュウジシャ</t>
    </rPh>
    <phoneticPr fontId="3"/>
  </si>
  <si>
    <t>兼業にだけ従事者</t>
    <rPh sb="0" eb="2">
      <t>ケンギョウ</t>
    </rPh>
    <rPh sb="5" eb="6">
      <t>ジュウ</t>
    </rPh>
    <rPh sb="6" eb="7">
      <t>コト</t>
    </rPh>
    <rPh sb="7" eb="8">
      <t>モノ</t>
    </rPh>
    <phoneticPr fontId="4"/>
  </si>
  <si>
    <t>仕事に従事しない(無業者)</t>
    <rPh sb="0" eb="2">
      <t>シゴト</t>
    </rPh>
    <rPh sb="3" eb="5">
      <t>ジュウジ</t>
    </rPh>
    <rPh sb="9" eb="10">
      <t>ム</t>
    </rPh>
    <rPh sb="10" eb="12">
      <t>ギョウシャ</t>
    </rPh>
    <phoneticPr fontId="4"/>
  </si>
  <si>
    <t>主に家事・育児・その他</t>
    <rPh sb="10" eb="11">
      <t>タ</t>
    </rPh>
    <phoneticPr fontId="4"/>
  </si>
  <si>
    <t>学生</t>
    <phoneticPr fontId="4"/>
  </si>
  <si>
    <t>農業専従者</t>
    <rPh sb="0" eb="2">
      <t>ノウギョウ</t>
    </rPh>
    <rPh sb="2" eb="5">
      <t>センジュウシャ</t>
    </rPh>
    <phoneticPr fontId="4"/>
  </si>
  <si>
    <t>農業が主の兼業者</t>
    <rPh sb="0" eb="2">
      <t>ノウギョウ</t>
    </rPh>
    <rPh sb="3" eb="4">
      <t>シュ</t>
    </rPh>
    <rPh sb="5" eb="6">
      <t>ケン</t>
    </rPh>
    <rPh sb="6" eb="7">
      <t>ギョウ</t>
    </rPh>
    <rPh sb="7" eb="8">
      <t>シャ</t>
    </rPh>
    <phoneticPr fontId="4"/>
  </si>
  <si>
    <t>兼業が主の農業者</t>
    <rPh sb="0" eb="2">
      <t>ケンギョウ</t>
    </rPh>
    <rPh sb="3" eb="4">
      <t>シュ</t>
    </rPh>
    <rPh sb="5" eb="6">
      <t>ノウ</t>
    </rPh>
    <rPh sb="6" eb="7">
      <t>ギョウ</t>
    </rPh>
    <rPh sb="7" eb="8">
      <t>モノ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</si>
  <si>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</si>
  <si>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</si>
  <si>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3"/>
  </si>
  <si>
    <t>総計</t>
    <rPh sb="0" eb="2">
      <t>ソウケイ</t>
    </rPh>
    <phoneticPr fontId="3"/>
  </si>
  <si>
    <t>-</t>
  </si>
  <si>
    <t>平成7年</t>
    <rPh sb="0" eb="2">
      <t>ヘイセイ</t>
    </rPh>
    <rPh sb="3" eb="4">
      <t>ネン</t>
    </rPh>
    <phoneticPr fontId="4"/>
  </si>
  <si>
    <t>平成12年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</si>
  <si>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</si>
  <si>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</si>
  <si>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</si>
  <si>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出典：農業センサス、農林業センサス（政府統計ポータルサイト）</t>
    <phoneticPr fontId="14"/>
  </si>
  <si>
    <t>(注)農家人口の集計は、平成７年以降は15歳以上、平成２年以前は16歳以上で集計</t>
    <rPh sb="3" eb="5">
      <t>ノウカ</t>
    </rPh>
    <rPh sb="5" eb="7">
      <t>ジンコウ</t>
    </rPh>
    <rPh sb="8" eb="10">
      <t>シュウケイ</t>
    </rPh>
    <rPh sb="12" eb="14">
      <t>ヘイセイ</t>
    </rPh>
    <rPh sb="15" eb="16">
      <t>ネン</t>
    </rPh>
    <rPh sb="16" eb="18">
      <t>イコウ</t>
    </rPh>
    <rPh sb="21" eb="24">
      <t>サイイジョウ</t>
    </rPh>
    <rPh sb="25" eb="27">
      <t>ヘイセイ</t>
    </rPh>
    <rPh sb="28" eb="29">
      <t>ネン</t>
    </rPh>
    <rPh sb="29" eb="31">
      <t>イゼン</t>
    </rPh>
    <rPh sb="34" eb="37">
      <t>サイイジョウ</t>
    </rPh>
    <rPh sb="38" eb="40">
      <t>シュウケイ</t>
    </rPh>
    <phoneticPr fontId="4"/>
  </si>
  <si>
    <t>2000(平成12)年・2005(平成17)年・2010(平成22)年・2015(平成27)年は販売農家の集計、2020(令和2)年は農業経営体（個人）の集計</t>
    <phoneticPr fontId="3"/>
  </si>
  <si>
    <t>平成22年調査より就業状態分類が変更</t>
    <rPh sb="0" eb="2">
      <t>ヘイセイ</t>
    </rPh>
    <rPh sb="4" eb="5">
      <t>ネン</t>
    </rPh>
    <rPh sb="5" eb="7">
      <t>チョウサ</t>
    </rPh>
    <rPh sb="13" eb="15">
      <t>ブンルイ</t>
    </rPh>
    <rPh sb="16" eb="18">
      <t>ヘンコウ</t>
    </rPh>
    <phoneticPr fontId="4"/>
  </si>
  <si>
    <t>4-4 家畜飼養農家数と頭羽数</t>
  </si>
  <si>
    <t>各年2月1日現在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</si>
  <si>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乳用牛</t>
    <rPh sb="0" eb="1">
      <t>チチ</t>
    </rPh>
    <rPh sb="1" eb="2">
      <t>ヨウ</t>
    </rPh>
    <rPh sb="2" eb="3">
      <t>ウシ</t>
    </rPh>
    <phoneticPr fontId="4"/>
  </si>
  <si>
    <t>肉用牛</t>
    <rPh sb="0" eb="1">
      <t>ニク</t>
    </rPh>
    <rPh sb="1" eb="2">
      <t>ヨウ</t>
    </rPh>
    <rPh sb="2" eb="3">
      <t>ギュウ</t>
    </rPh>
    <phoneticPr fontId="4"/>
  </si>
  <si>
    <t>豚</t>
    <rPh sb="0" eb="1">
      <t>ブタ</t>
    </rPh>
    <phoneticPr fontId="4"/>
  </si>
  <si>
    <t>採卵鶏</t>
    <rPh sb="0" eb="1">
      <t>サイ</t>
    </rPh>
    <rPh sb="1" eb="2">
      <t>ラン</t>
    </rPh>
    <rPh sb="2" eb="3">
      <t>ニワトリ</t>
    </rPh>
    <phoneticPr fontId="4"/>
  </si>
  <si>
    <t>ブロイラー</t>
    <phoneticPr fontId="4"/>
  </si>
  <si>
    <t>養蚕</t>
    <rPh sb="0" eb="1">
      <t>ヨウ</t>
    </rPh>
    <rPh sb="1" eb="2">
      <t>カイコ</t>
    </rPh>
    <phoneticPr fontId="4"/>
  </si>
  <si>
    <t>飼養農家数</t>
    <rPh sb="0" eb="1">
      <t>カ</t>
    </rPh>
    <rPh sb="1" eb="2">
      <t>ヨウ</t>
    </rPh>
    <rPh sb="2" eb="4">
      <t>ノウカ</t>
    </rPh>
    <rPh sb="4" eb="5">
      <t>スウ</t>
    </rPh>
    <phoneticPr fontId="4"/>
  </si>
  <si>
    <t>飼養頭数
（頭）</t>
    <rPh sb="0" eb="1">
      <t>カ</t>
    </rPh>
    <rPh sb="1" eb="2">
      <t>ヨウ</t>
    </rPh>
    <rPh sb="2" eb="3">
      <t>アタマ</t>
    </rPh>
    <rPh sb="3" eb="4">
      <t>スウ</t>
    </rPh>
    <rPh sb="6" eb="7">
      <t>トウ</t>
    </rPh>
    <phoneticPr fontId="4"/>
  </si>
  <si>
    <t>飼養頭数
(頭)</t>
    <rPh sb="0" eb="1">
      <t>カ</t>
    </rPh>
    <rPh sb="1" eb="2">
      <t>ヨウ</t>
    </rPh>
    <rPh sb="2" eb="3">
      <t>アタマ</t>
    </rPh>
    <rPh sb="3" eb="4">
      <t>スウ</t>
    </rPh>
    <phoneticPr fontId="4"/>
  </si>
  <si>
    <t>飼養農家数</t>
    <rPh sb="0" eb="2">
      <t>シヨウ</t>
    </rPh>
    <rPh sb="2" eb="4">
      <t>ノウカ</t>
    </rPh>
    <rPh sb="4" eb="5">
      <t>スウ</t>
    </rPh>
    <phoneticPr fontId="4"/>
  </si>
  <si>
    <t>飼養羽数
(100羽)</t>
    <rPh sb="0" eb="2">
      <t>シヨウ</t>
    </rPh>
    <rPh sb="2" eb="3">
      <t>ハネ</t>
    </rPh>
    <rPh sb="3" eb="4">
      <t>スウ</t>
    </rPh>
    <phoneticPr fontId="4"/>
  </si>
  <si>
    <t>出荷羽数
(100羽)</t>
    <rPh sb="0" eb="2">
      <t>シュッカ</t>
    </rPh>
    <rPh sb="2" eb="3">
      <t>ハネ</t>
    </rPh>
    <rPh sb="3" eb="4">
      <t>スウ</t>
    </rPh>
    <phoneticPr fontId="4"/>
  </si>
  <si>
    <t>掃立卵量
(箱)</t>
    <rPh sb="0" eb="1">
      <t>ハ</t>
    </rPh>
    <rPh sb="1" eb="2">
      <t>タ</t>
    </rPh>
    <rPh sb="2" eb="3">
      <t>ラン</t>
    </rPh>
    <rPh sb="3" eb="4">
      <t>リョウ</t>
    </rPh>
    <phoneticPr fontId="4"/>
  </si>
  <si>
    <t>平成2年</t>
    <rPh sb="0" eb="2">
      <t>ヘイセイ</t>
    </rPh>
    <rPh sb="3" eb="4">
      <t>ネン</t>
    </rPh>
    <phoneticPr fontId="15"/>
  </si>
  <si>
    <t>X</t>
  </si>
  <si>
    <t>-</t>
    <phoneticPr fontId="4"/>
  </si>
  <si>
    <t>(注)2000(平成12)年・2005(平成17)年・2010(平成22)年・2015(平成27)年は販売農家の集計、2020(令和2)年は農業経営体（個人）の集計</t>
    <rPh sb="13" eb="14">
      <t>ネン</t>
    </rPh>
    <phoneticPr fontId="4"/>
  </si>
  <si>
    <t>4-5 農地の転用状況（地区別）</t>
  </si>
  <si>
    <r>
      <t>（単位＝</t>
    </r>
    <r>
      <rPr>
        <sz val="11"/>
        <color indexed="8"/>
        <rFont val="ＭＳ Ｐ明朝"/>
        <family val="1"/>
        <charset val="128"/>
      </rPr>
      <t>㏊）</t>
    </r>
    <rPh sb="1" eb="3">
      <t>タンイ</t>
    </rPh>
    <phoneticPr fontId="4"/>
  </si>
  <si>
    <t>年次
地区別</t>
    <rPh sb="0" eb="1">
      <t>トシ</t>
    </rPh>
    <rPh sb="1" eb="2">
      <t>ツギ</t>
    </rPh>
    <rPh sb="3" eb="4">
      <t>チ</t>
    </rPh>
    <rPh sb="4" eb="6">
      <t>クベツ</t>
    </rPh>
    <phoneticPr fontId="4"/>
  </si>
  <si>
    <t>年次
（和暦）
地区別</t>
    <rPh sb="0" eb="1">
      <t>トシ</t>
    </rPh>
    <rPh sb="1" eb="2">
      <t>ツギ</t>
    </rPh>
    <rPh sb="4" eb="6">
      <t>ワレキ</t>
    </rPh>
    <rPh sb="8" eb="9">
      <t>チ</t>
    </rPh>
    <rPh sb="9" eb="11">
      <t>クベツ</t>
    </rPh>
    <phoneticPr fontId="4"/>
  </si>
  <si>
    <t>一般住宅</t>
    <rPh sb="0" eb="2">
      <t>イッパン</t>
    </rPh>
    <rPh sb="2" eb="4">
      <t>ジュウタク</t>
    </rPh>
    <phoneticPr fontId="4"/>
  </si>
  <si>
    <t>公共施設</t>
    <rPh sb="0" eb="2">
      <t>コウキョウ</t>
    </rPh>
    <rPh sb="2" eb="4">
      <t>シセツ</t>
    </rPh>
    <phoneticPr fontId="4"/>
  </si>
  <si>
    <t>会社・工場</t>
    <rPh sb="0" eb="2">
      <t>カイシャ</t>
    </rPh>
    <rPh sb="3" eb="5">
      <t>コウジョウ</t>
    </rPh>
    <phoneticPr fontId="4"/>
  </si>
  <si>
    <t>その他</t>
    <rPh sb="2" eb="3">
      <t>ホカ</t>
    </rPh>
    <phoneticPr fontId="4"/>
  </si>
  <si>
    <t>件数</t>
    <rPh sb="0" eb="2">
      <t>ケンスウ</t>
    </rPh>
    <phoneticPr fontId="4"/>
  </si>
  <si>
    <t>面積</t>
    <rPh sb="0" eb="2">
      <t>メンセキ</t>
    </rPh>
    <phoneticPr fontId="4"/>
  </si>
  <si>
    <t>件数</t>
    <rPh sb="0" eb="1">
      <t>ケン</t>
    </rPh>
    <rPh sb="1" eb="2">
      <t>カズ</t>
    </rPh>
    <phoneticPr fontId="4"/>
  </si>
  <si>
    <t>面　積</t>
    <rPh sb="0" eb="1">
      <t>メン</t>
    </rPh>
    <rPh sb="2" eb="3">
      <t>セキ</t>
    </rPh>
    <phoneticPr fontId="4"/>
  </si>
  <si>
    <t>面積</t>
    <rPh sb="0" eb="1">
      <t>メン</t>
    </rPh>
    <rPh sb="1" eb="2">
      <t>セキ</t>
    </rPh>
    <phoneticPr fontId="4"/>
  </si>
  <si>
    <t>平成21年</t>
    <phoneticPr fontId="4"/>
  </si>
  <si>
    <t>平成22年</t>
    <phoneticPr fontId="3"/>
  </si>
  <si>
    <t>平成23年</t>
    <phoneticPr fontId="3"/>
  </si>
  <si>
    <t>平成24年</t>
    <phoneticPr fontId="3"/>
  </si>
  <si>
    <t>平成25年</t>
    <phoneticPr fontId="3"/>
  </si>
  <si>
    <t>平成26年</t>
    <phoneticPr fontId="3"/>
  </si>
  <si>
    <t>平成28年</t>
    <phoneticPr fontId="4"/>
  </si>
  <si>
    <t>平成29年</t>
    <phoneticPr fontId="4"/>
  </si>
  <si>
    <t>平成30年</t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</si>
  <si>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</si>
  <si>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</si>
  <si>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</si>
  <si>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</si>
  <si>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3"/>
  </si>
  <si>
    <t>三穂田</t>
    <rPh sb="0" eb="1">
      <t>サン</t>
    </rPh>
    <rPh sb="1" eb="2">
      <t>ホ</t>
    </rPh>
    <rPh sb="2" eb="3">
      <t>タ</t>
    </rPh>
    <phoneticPr fontId="4"/>
  </si>
  <si>
    <r>
      <rPr>
        <sz val="11"/>
        <color indexed="8"/>
        <rFont val="ＭＳ Ｐ明朝"/>
        <family val="1"/>
        <charset val="128"/>
      </rPr>
      <t>逢瀬</t>
    </r>
    <rPh sb="0" eb="2">
      <t>オウセ</t>
    </rPh>
    <phoneticPr fontId="4"/>
  </si>
  <si>
    <t>喜久田</t>
    <rPh sb="0" eb="1">
      <t>キ</t>
    </rPh>
    <rPh sb="1" eb="2">
      <t>ヒサシ</t>
    </rPh>
    <rPh sb="2" eb="3">
      <t>タ</t>
    </rPh>
    <phoneticPr fontId="4"/>
  </si>
  <si>
    <t>日和田</t>
    <rPh sb="0" eb="1">
      <t>ヒ</t>
    </rPh>
    <rPh sb="1" eb="2">
      <t>ワ</t>
    </rPh>
    <rPh sb="2" eb="3">
      <t>タ</t>
    </rPh>
    <phoneticPr fontId="4"/>
  </si>
  <si>
    <t>富久山</t>
    <rPh sb="0" eb="1">
      <t>トミ</t>
    </rPh>
    <rPh sb="1" eb="2">
      <t>ヒサ</t>
    </rPh>
    <rPh sb="2" eb="3">
      <t>ヤマ</t>
    </rPh>
    <phoneticPr fontId="4"/>
  </si>
  <si>
    <t>西田</t>
    <rPh sb="0" eb="2">
      <t>ニシダ</t>
    </rPh>
    <phoneticPr fontId="4"/>
  </si>
  <si>
    <t>資料：農業委員会事務局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</si>
</sst>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;&quot;△ &quot;#,##0"/>
    <numFmt numFmtId="177" formatCode="#,##0.0;&quot;△ &quot;#,##0.0"/>
    <numFmt numFmtId="178" formatCode="0_ "/>
    <numFmt numFmtId="179" formatCode="0;&quot;△ &quot;0"/>
    <numFmt numFmtId="180" formatCode="#,##0_ "/>
    <numFmt numFmtId="181" formatCode="0.00_);[Red]\(0.00\)"/>
    <numFmt numFmtId="182" formatCode="0.0%"/>
    <numFmt numFmtId="183" formatCode="#,##0.0_ "/>
    <numFmt numFmtId="184" formatCode="&quot;平成&quot;####&quot;年&quot;"/>
    <numFmt numFmtId="185" formatCode="#,##0.00;&quot;△ &quot;#,##0.00"/>
    <numFmt numFmtId="186" formatCode="####&quot;年&quot;"/>
    <numFmt numFmtId="187" formatCode="#,##0.0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みんなの文字ゴTTp-R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Alignment="1"/>
    <xf numFmtId="0" fontId="8" fillId="0" borderId="0" xfId="0" applyFont="1">
      <alignment vertical="center"/>
    </xf>
    <xf numFmtId="49" fontId="10" fillId="0" borderId="0" xfId="2" applyNumberFormat="1" applyFont="1" applyAlignment="1">
      <alignment horizontal="right"/>
    </xf>
    <xf numFmtId="0" fontId="10" fillId="0" borderId="0" xfId="2" applyFont="1" applyFill="1" applyBorder="1" applyAlignment="1"/>
    <xf numFmtId="49" fontId="2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 shrinkToFit="1"/>
    </xf>
    <xf numFmtId="0" fontId="11" fillId="0" borderId="0" xfId="0" applyFont="1">
      <alignment vertical="center"/>
    </xf>
    <xf numFmtId="176" fontId="7" fillId="0" borderId="0" xfId="3" applyNumberFormat="1" applyFont="1" applyFill="1" applyAlignment="1">
      <alignment vertical="center"/>
    </xf>
    <xf numFmtId="176" fontId="7" fillId="0" borderId="0" xfId="3" applyNumberFormat="1" applyFont="1" applyFill="1" applyAlignment="1">
      <alignment horizontal="right" vertical="center"/>
    </xf>
    <xf numFmtId="176" fontId="9" fillId="0" borderId="0" xfId="2" applyNumberFormat="1" applyFill="1" applyAlignment="1">
      <alignment vertical="center"/>
    </xf>
    <xf numFmtId="176" fontId="13" fillId="0" borderId="0" xfId="3" applyNumberFormat="1" applyFont="1" applyFill="1" applyAlignment="1">
      <alignment vertical="center"/>
    </xf>
    <xf numFmtId="176" fontId="7" fillId="0" borderId="0" xfId="3" applyNumberFormat="1" applyFont="1" applyFill="1" applyAlignment="1">
      <alignment horizontal="right"/>
    </xf>
    <xf numFmtId="176" fontId="7" fillId="0" borderId="1" xfId="3" applyNumberFormat="1" applyFont="1" applyFill="1" applyBorder="1" applyAlignment="1">
      <alignment horizontal="center" vertical="center" wrapText="1"/>
    </xf>
    <xf numFmtId="176" fontId="7" fillId="0" borderId="2" xfId="3" applyNumberFormat="1" applyFont="1" applyFill="1" applyBorder="1" applyAlignment="1">
      <alignment horizontal="center" vertical="center" wrapText="1"/>
    </xf>
    <xf numFmtId="176" fontId="7" fillId="0" borderId="3" xfId="3" applyNumberFormat="1" applyFont="1" applyFill="1" applyBorder="1" applyAlignment="1">
      <alignment horizontal="center" vertical="center"/>
    </xf>
    <xf numFmtId="176" fontId="7" fillId="0" borderId="4" xfId="3" applyNumberFormat="1" applyFont="1" applyFill="1" applyBorder="1" applyAlignment="1">
      <alignment horizontal="center" vertical="center"/>
    </xf>
    <xf numFmtId="176" fontId="7" fillId="0" borderId="5" xfId="3" applyNumberFormat="1" applyFont="1" applyFill="1" applyBorder="1" applyAlignment="1">
      <alignment horizontal="center" vertical="center"/>
    </xf>
    <xf numFmtId="176" fontId="7" fillId="0" borderId="3" xfId="3" applyNumberFormat="1" applyFont="1" applyFill="1" applyBorder="1" applyAlignment="1">
      <alignment horizontal="left" vertical="center" wrapText="1"/>
    </xf>
    <xf numFmtId="176" fontId="7" fillId="0" borderId="0" xfId="3" applyNumberFormat="1" applyFont="1" applyFill="1" applyBorder="1" applyAlignment="1">
      <alignment horizontal="center" vertical="center" wrapText="1"/>
    </xf>
    <xf numFmtId="176" fontId="7" fillId="0" borderId="6" xfId="3" applyNumberFormat="1" applyFont="1" applyFill="1" applyBorder="1" applyAlignment="1">
      <alignment horizontal="center" vertical="center" wrapText="1"/>
    </xf>
    <xf numFmtId="176" fontId="7" fillId="0" borderId="7" xfId="3" applyNumberFormat="1" applyFont="1" applyFill="1" applyBorder="1" applyAlignment="1">
      <alignment horizontal="center" vertical="center"/>
    </xf>
    <xf numFmtId="176" fontId="7" fillId="0" borderId="2" xfId="3" applyNumberFormat="1" applyFont="1" applyFill="1" applyBorder="1" applyAlignment="1">
      <alignment horizontal="center" vertical="center"/>
    </xf>
    <xf numFmtId="176" fontId="7" fillId="0" borderId="8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9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Fill="1" applyBorder="1" applyAlignment="1">
      <alignment horizontal="center" vertical="center" wrapText="1"/>
    </xf>
    <xf numFmtId="176" fontId="7" fillId="0" borderId="11" xfId="3" applyNumberFormat="1" applyFont="1" applyFill="1" applyBorder="1" applyAlignment="1">
      <alignment horizontal="center" vertical="center"/>
    </xf>
    <xf numFmtId="176" fontId="7" fillId="0" borderId="12" xfId="3" applyNumberFormat="1" applyFont="1" applyFill="1" applyBorder="1" applyAlignment="1">
      <alignment horizontal="center" vertical="center" shrinkToFit="1"/>
    </xf>
    <xf numFmtId="176" fontId="7" fillId="0" borderId="11" xfId="3" applyNumberFormat="1" applyFont="1" applyFill="1" applyBorder="1" applyAlignment="1">
      <alignment horizontal="center" vertical="center"/>
    </xf>
    <xf numFmtId="176" fontId="7" fillId="0" borderId="12" xfId="3" applyNumberFormat="1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0" xfId="4" applyNumberFormat="1" applyFont="1" applyFill="1" applyAlignment="1">
      <alignment vertical="center"/>
    </xf>
    <xf numFmtId="177" fontId="7" fillId="0" borderId="0" xfId="4" applyNumberFormat="1" applyFont="1" applyFill="1" applyAlignment="1">
      <alignment vertical="center"/>
    </xf>
    <xf numFmtId="0" fontId="7" fillId="0" borderId="0" xfId="3" applyNumberFormat="1" applyFont="1" applyFill="1" applyBorder="1" applyAlignment="1">
      <alignment horizontal="center" vertical="center" wrapText="1"/>
    </xf>
    <xf numFmtId="176" fontId="7" fillId="0" borderId="6" xfId="3" applyNumberFormat="1" applyFont="1" applyFill="1" applyBorder="1" applyAlignment="1">
      <alignment horizontal="center" vertical="center"/>
    </xf>
    <xf numFmtId="176" fontId="7" fillId="0" borderId="0" xfId="4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horizontal="center" vertical="center"/>
    </xf>
    <xf numFmtId="178" fontId="7" fillId="0" borderId="6" xfId="3" applyNumberFormat="1" applyFont="1" applyFill="1" applyBorder="1" applyAlignment="1">
      <alignment horizontal="center" vertical="center"/>
    </xf>
    <xf numFmtId="179" fontId="7" fillId="0" borderId="6" xfId="3" applyNumberFormat="1" applyFont="1" applyFill="1" applyBorder="1" applyAlignment="1">
      <alignment horizontal="center" vertical="center"/>
    </xf>
    <xf numFmtId="176" fontId="7" fillId="0" borderId="14" xfId="4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center" vertical="center" wrapText="1"/>
    </xf>
    <xf numFmtId="179" fontId="13" fillId="0" borderId="6" xfId="3" applyNumberFormat="1" applyFont="1" applyFill="1" applyBorder="1" applyAlignment="1">
      <alignment horizontal="center" vertical="center"/>
    </xf>
    <xf numFmtId="176" fontId="13" fillId="0" borderId="14" xfId="4" applyNumberFormat="1" applyFont="1" applyFill="1" applyBorder="1" applyAlignment="1">
      <alignment vertical="center"/>
    </xf>
    <xf numFmtId="177" fontId="13" fillId="0" borderId="0" xfId="4" applyNumberFormat="1" applyFont="1" applyFill="1" applyBorder="1" applyAlignment="1">
      <alignment vertical="center"/>
    </xf>
    <xf numFmtId="176" fontId="13" fillId="0" borderId="0" xfId="4" applyNumberFormat="1" applyFont="1" applyFill="1" applyBorder="1" applyAlignment="1">
      <alignment horizontal="right" vertical="center"/>
    </xf>
    <xf numFmtId="180" fontId="13" fillId="0" borderId="0" xfId="4" applyNumberFormat="1" applyFont="1" applyFill="1" applyBorder="1" applyAlignment="1">
      <alignment vertical="center"/>
    </xf>
    <xf numFmtId="176" fontId="13" fillId="0" borderId="0" xfId="4" applyNumberFormat="1" applyFont="1" applyFill="1" applyBorder="1" applyAlignment="1">
      <alignment vertical="center"/>
    </xf>
    <xf numFmtId="180" fontId="7" fillId="0" borderId="0" xfId="3" applyNumberFormat="1" applyFont="1" applyFill="1" applyAlignment="1">
      <alignment vertical="center"/>
    </xf>
    <xf numFmtId="176" fontId="7" fillId="0" borderId="0" xfId="3" applyNumberFormat="1" applyFont="1" applyFill="1" applyBorder="1" applyAlignment="1">
      <alignment horizontal="center" vertical="center"/>
    </xf>
    <xf numFmtId="177" fontId="7" fillId="0" borderId="0" xfId="3" applyNumberFormat="1" applyFont="1" applyFill="1" applyBorder="1" applyAlignment="1">
      <alignment horizontal="right" vertical="center"/>
    </xf>
    <xf numFmtId="180" fontId="7" fillId="0" borderId="0" xfId="4" applyNumberFormat="1" applyFont="1" applyFill="1" applyBorder="1" applyAlignment="1">
      <alignment vertical="center"/>
    </xf>
    <xf numFmtId="181" fontId="7" fillId="0" borderId="0" xfId="3" applyNumberFormat="1" applyFont="1" applyFill="1" applyAlignment="1">
      <alignment vertical="center"/>
    </xf>
    <xf numFmtId="176" fontId="7" fillId="0" borderId="0" xfId="4" applyNumberFormat="1" applyFont="1" applyFill="1" applyBorder="1" applyAlignment="1">
      <alignment horizontal="right" vertical="center"/>
    </xf>
    <xf numFmtId="176" fontId="7" fillId="0" borderId="9" xfId="3" applyNumberFormat="1" applyFont="1" applyFill="1" applyBorder="1" applyAlignment="1">
      <alignment horizontal="center" vertical="center"/>
    </xf>
    <xf numFmtId="176" fontId="7" fillId="0" borderId="10" xfId="3" applyNumberFormat="1" applyFont="1" applyFill="1" applyBorder="1" applyAlignment="1">
      <alignment horizontal="center" vertical="center"/>
    </xf>
    <xf numFmtId="176" fontId="7" fillId="0" borderId="13" xfId="4" applyNumberFormat="1" applyFont="1" applyFill="1" applyBorder="1" applyAlignment="1">
      <alignment vertical="center"/>
    </xf>
    <xf numFmtId="177" fontId="7" fillId="0" borderId="9" xfId="3" applyNumberFormat="1" applyFont="1" applyFill="1" applyBorder="1" applyAlignment="1">
      <alignment horizontal="right" vertical="center"/>
    </xf>
    <xf numFmtId="176" fontId="13" fillId="0" borderId="9" xfId="4" applyNumberFormat="1" applyFont="1" applyFill="1" applyBorder="1" applyAlignment="1">
      <alignment horizontal="right" vertical="center"/>
    </xf>
    <xf numFmtId="180" fontId="7" fillId="0" borderId="9" xfId="4" applyNumberFormat="1" applyFont="1" applyFill="1" applyBorder="1" applyAlignment="1">
      <alignment vertical="center"/>
    </xf>
    <xf numFmtId="176" fontId="7" fillId="0" borderId="9" xfId="4" applyNumberFormat="1" applyFont="1" applyFill="1" applyBorder="1" applyAlignment="1">
      <alignment vertical="center"/>
    </xf>
    <xf numFmtId="176" fontId="7" fillId="0" borderId="9" xfId="3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horizontal="right" vertical="center"/>
    </xf>
    <xf numFmtId="176" fontId="7" fillId="0" borderId="0" xfId="3" applyNumberFormat="1" applyFont="1" applyFill="1" applyBorder="1" applyAlignment="1">
      <alignment vertical="center"/>
    </xf>
    <xf numFmtId="176" fontId="7" fillId="0" borderId="1" xfId="3" applyNumberFormat="1" applyFont="1" applyFill="1" applyBorder="1" applyAlignment="1">
      <alignment horizontal="center" vertical="center"/>
    </xf>
    <xf numFmtId="182" fontId="7" fillId="0" borderId="0" xfId="4" applyNumberFormat="1" applyFont="1" applyFill="1" applyBorder="1" applyAlignment="1">
      <alignment vertical="center"/>
    </xf>
    <xf numFmtId="0" fontId="7" fillId="0" borderId="0" xfId="3" applyNumberFormat="1" applyFont="1" applyFill="1" applyAlignment="1">
      <alignment vertical="center"/>
    </xf>
    <xf numFmtId="176" fontId="7" fillId="0" borderId="9" xfId="3" applyNumberFormat="1" applyFont="1" applyFill="1" applyBorder="1" applyAlignment="1">
      <alignment horizontal="center" vertical="center"/>
    </xf>
    <xf numFmtId="176" fontId="7" fillId="0" borderId="10" xfId="3" applyNumberFormat="1" applyFont="1" applyFill="1" applyBorder="1" applyAlignment="1">
      <alignment horizontal="center" vertical="center"/>
    </xf>
    <xf numFmtId="176" fontId="7" fillId="0" borderId="3" xfId="3" applyNumberFormat="1" applyFont="1" applyFill="1" applyBorder="1" applyAlignment="1">
      <alignment horizontal="center" vertical="center"/>
    </xf>
    <xf numFmtId="176" fontId="7" fillId="0" borderId="12" xfId="3" applyNumberFormat="1" applyFont="1" applyFill="1" applyBorder="1" applyAlignment="1">
      <alignment horizontal="center" vertical="center" wrapText="1"/>
    </xf>
    <xf numFmtId="176" fontId="7" fillId="0" borderId="3" xfId="3" applyNumberFormat="1" applyFont="1" applyFill="1" applyBorder="1" applyAlignment="1">
      <alignment horizontal="center" vertical="center" wrapText="1"/>
    </xf>
    <xf numFmtId="176" fontId="7" fillId="0" borderId="3" xfId="3" applyNumberFormat="1" applyFont="1" applyFill="1" applyBorder="1" applyAlignment="1">
      <alignment horizontal="center" vertical="center" justifyLastLine="1"/>
    </xf>
    <xf numFmtId="176" fontId="7" fillId="0" borderId="6" xfId="3" applyNumberFormat="1" applyFont="1" applyFill="1" applyBorder="1" applyAlignment="1">
      <alignment horizontal="center" vertical="center" wrapText="1"/>
    </xf>
    <xf numFmtId="178" fontId="7" fillId="0" borderId="6" xfId="3" applyNumberFormat="1" applyFont="1" applyFill="1" applyBorder="1" applyAlignment="1">
      <alignment horizontal="center" vertical="center" wrapText="1"/>
    </xf>
    <xf numFmtId="176" fontId="7" fillId="0" borderId="14" xfId="4" applyNumberFormat="1" applyFont="1" applyFill="1" applyBorder="1" applyAlignment="1">
      <alignment horizontal="right" vertical="center"/>
    </xf>
    <xf numFmtId="179" fontId="7" fillId="0" borderId="6" xfId="3" applyNumberFormat="1" applyFont="1" applyFill="1" applyBorder="1" applyAlignment="1">
      <alignment horizontal="center" vertical="center" wrapText="1"/>
    </xf>
    <xf numFmtId="0" fontId="13" fillId="0" borderId="9" xfId="3" applyNumberFormat="1" applyFont="1" applyFill="1" applyBorder="1" applyAlignment="1">
      <alignment horizontal="center" vertical="center" wrapText="1"/>
    </xf>
    <xf numFmtId="179" fontId="13" fillId="0" borderId="10" xfId="3" applyNumberFormat="1" applyFont="1" applyFill="1" applyBorder="1" applyAlignment="1">
      <alignment horizontal="center" vertical="center" wrapText="1"/>
    </xf>
    <xf numFmtId="176" fontId="13" fillId="0" borderId="13" xfId="4" applyNumberFormat="1" applyFont="1" applyFill="1" applyBorder="1" applyAlignment="1">
      <alignment horizontal="right" vertical="center"/>
    </xf>
    <xf numFmtId="176" fontId="13" fillId="0" borderId="0" xfId="3" applyNumberFormat="1" applyFont="1" applyFill="1" applyAlignment="1">
      <alignment horizontal="left" vertical="center"/>
    </xf>
    <xf numFmtId="176" fontId="7" fillId="0" borderId="12" xfId="3" applyNumberFormat="1" applyFont="1" applyFill="1" applyBorder="1" applyAlignment="1">
      <alignment horizontal="center" vertical="center"/>
    </xf>
    <xf numFmtId="176" fontId="7" fillId="0" borderId="7" xfId="3" applyNumberFormat="1" applyFont="1" applyFill="1" applyBorder="1" applyAlignment="1">
      <alignment horizontal="left" vertical="center" wrapText="1"/>
    </xf>
    <xf numFmtId="176" fontId="7" fillId="0" borderId="1" xfId="3" applyNumberFormat="1" applyFont="1" applyFill="1" applyBorder="1" applyAlignment="1">
      <alignment horizontal="left" vertical="center" wrapText="1"/>
    </xf>
    <xf numFmtId="0" fontId="7" fillId="0" borderId="12" xfId="3" applyNumberFormat="1" applyFont="1" applyFill="1" applyBorder="1" applyAlignment="1">
      <alignment horizontal="center" vertical="center" wrapText="1"/>
    </xf>
    <xf numFmtId="176" fontId="7" fillId="0" borderId="3" xfId="3" applyNumberFormat="1" applyFont="1" applyFill="1" applyBorder="1" applyAlignment="1">
      <alignment horizontal="center" vertical="center" wrapText="1"/>
    </xf>
    <xf numFmtId="176" fontId="7" fillId="0" borderId="14" xfId="3" applyNumberFormat="1" applyFont="1" applyFill="1" applyBorder="1" applyAlignment="1">
      <alignment vertical="center"/>
    </xf>
    <xf numFmtId="176" fontId="7" fillId="0" borderId="6" xfId="3" applyNumberFormat="1" applyFont="1" applyFill="1" applyBorder="1" applyAlignment="1">
      <alignment vertical="center"/>
    </xf>
    <xf numFmtId="176" fontId="7" fillId="0" borderId="6" xfId="3" applyNumberFormat="1" applyFont="1" applyFill="1" applyBorder="1" applyAlignment="1">
      <alignment horizontal="center" vertical="center"/>
    </xf>
    <xf numFmtId="176" fontId="7" fillId="0" borderId="8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left" vertical="center" wrapText="1"/>
    </xf>
    <xf numFmtId="176" fontId="7" fillId="0" borderId="8" xfId="3" applyNumberFormat="1" applyFont="1" applyFill="1" applyBorder="1" applyAlignment="1">
      <alignment horizontal="left" vertical="center" wrapText="1" justifyLastLine="1"/>
    </xf>
    <xf numFmtId="176" fontId="7" fillId="0" borderId="7" xfId="3" applyNumberFormat="1" applyFont="1" applyFill="1" applyBorder="1" applyAlignment="1">
      <alignment horizontal="center" vertical="center" wrapText="1"/>
    </xf>
    <xf numFmtId="176" fontId="7" fillId="0" borderId="14" xfId="3" applyNumberFormat="1" applyFont="1" applyFill="1" applyBorder="1" applyAlignment="1">
      <alignment horizontal="left" vertical="center" wrapText="1"/>
    </xf>
    <xf numFmtId="176" fontId="7" fillId="0" borderId="0" xfId="3" applyNumberFormat="1" applyFont="1" applyFill="1" applyBorder="1" applyAlignment="1">
      <alignment horizontal="left" vertical="center" wrapText="1"/>
    </xf>
    <xf numFmtId="176" fontId="7" fillId="0" borderId="13" xfId="3" applyNumberFormat="1" applyFont="1" applyFill="1" applyBorder="1" applyAlignment="1">
      <alignment vertical="center"/>
    </xf>
    <xf numFmtId="176" fontId="7" fillId="0" borderId="10" xfId="3" applyNumberFormat="1" applyFont="1" applyFill="1" applyBorder="1" applyAlignment="1">
      <alignment vertical="center"/>
    </xf>
    <xf numFmtId="176" fontId="7" fillId="0" borderId="15" xfId="3" applyNumberFormat="1" applyFont="1" applyFill="1" applyBorder="1" applyAlignment="1">
      <alignment vertical="center"/>
    </xf>
    <xf numFmtId="176" fontId="7" fillId="0" borderId="7" xfId="3" applyNumberFormat="1" applyFont="1" applyFill="1" applyBorder="1" applyAlignment="1">
      <alignment horizontal="center" vertical="center" wrapText="1" justifyLastLine="1"/>
    </xf>
    <xf numFmtId="176" fontId="7" fillId="0" borderId="2" xfId="3" applyNumberFormat="1" applyFont="1" applyFill="1" applyBorder="1" applyAlignment="1">
      <alignment horizontal="center" vertical="center" wrapText="1" justifyLastLine="1"/>
    </xf>
    <xf numFmtId="176" fontId="7" fillId="0" borderId="11" xfId="3" applyNumberFormat="1" applyFont="1" applyFill="1" applyBorder="1" applyAlignment="1">
      <alignment horizontal="center" vertical="center" wrapText="1"/>
    </xf>
    <xf numFmtId="176" fontId="7" fillId="0" borderId="11" xfId="3" applyNumberFormat="1" applyFont="1" applyFill="1" applyBorder="1" applyAlignment="1">
      <alignment horizontal="left" vertical="center" wrapText="1"/>
    </xf>
    <xf numFmtId="176" fontId="7" fillId="0" borderId="11" xfId="3" applyNumberFormat="1" applyFont="1" applyFill="1" applyBorder="1" applyAlignment="1">
      <alignment horizontal="left" vertical="center" wrapText="1" justifyLastLine="1"/>
    </xf>
    <xf numFmtId="176" fontId="7" fillId="0" borderId="13" xfId="3" applyNumberFormat="1" applyFont="1" applyFill="1" applyBorder="1" applyAlignment="1">
      <alignment horizontal="center" vertical="center" wrapText="1"/>
    </xf>
    <xf numFmtId="176" fontId="7" fillId="0" borderId="13" xfId="3" applyNumberFormat="1" applyFont="1" applyFill="1" applyBorder="1" applyAlignment="1">
      <alignment horizontal="left" vertical="center" wrapText="1"/>
    </xf>
    <xf numFmtId="176" fontId="7" fillId="0" borderId="9" xfId="3" applyNumberFormat="1" applyFont="1" applyFill="1" applyBorder="1" applyAlignment="1">
      <alignment horizontal="left" vertical="center" wrapText="1"/>
    </xf>
    <xf numFmtId="176" fontId="7" fillId="0" borderId="1" xfId="4" applyNumberFormat="1" applyFont="1" applyFill="1" applyBorder="1" applyAlignment="1">
      <alignment vertical="center"/>
    </xf>
    <xf numFmtId="176" fontId="7" fillId="0" borderId="0" xfId="4" applyNumberFormat="1" applyFont="1" applyFill="1" applyBorder="1" applyAlignment="1">
      <alignment horizontal="right" vertical="center" shrinkToFit="1"/>
    </xf>
    <xf numFmtId="183" fontId="7" fillId="0" borderId="0" xfId="3" applyNumberFormat="1" applyFont="1" applyFill="1" applyBorder="1" applyAlignment="1">
      <alignment vertical="center"/>
    </xf>
    <xf numFmtId="179" fontId="13" fillId="0" borderId="6" xfId="3" applyNumberFormat="1" applyFont="1" applyFill="1" applyBorder="1" applyAlignment="1">
      <alignment horizontal="center" vertical="center" wrapText="1"/>
    </xf>
    <xf numFmtId="176" fontId="13" fillId="0" borderId="0" xfId="4" applyNumberFormat="1" applyFont="1" applyFill="1" applyBorder="1" applyAlignment="1">
      <alignment horizontal="right" vertical="center" shrinkToFit="1"/>
    </xf>
    <xf numFmtId="176" fontId="13" fillId="0" borderId="0" xfId="3" applyNumberFormat="1" applyFont="1" applyFill="1" applyBorder="1" applyAlignment="1">
      <alignment vertical="center"/>
    </xf>
    <xf numFmtId="183" fontId="13" fillId="0" borderId="0" xfId="3" applyNumberFormat="1" applyFont="1" applyFill="1" applyBorder="1" applyAlignment="1">
      <alignment vertical="center"/>
    </xf>
    <xf numFmtId="176" fontId="7" fillId="0" borderId="14" xfId="4" applyNumberFormat="1" applyFont="1" applyFill="1" applyBorder="1" applyAlignment="1">
      <alignment horizontal="right" vertical="center" shrinkToFit="1"/>
    </xf>
    <xf numFmtId="176" fontId="7" fillId="0" borderId="13" xfId="4" applyNumberFormat="1" applyFont="1" applyFill="1" applyBorder="1" applyAlignment="1">
      <alignment horizontal="right" vertical="center" shrinkToFit="1"/>
    </xf>
    <xf numFmtId="176" fontId="7" fillId="0" borderId="9" xfId="4" applyNumberFormat="1" applyFont="1" applyFill="1" applyBorder="1" applyAlignment="1">
      <alignment horizontal="right" vertical="center" shrinkToFit="1"/>
    </xf>
    <xf numFmtId="183" fontId="7" fillId="0" borderId="9" xfId="3" applyNumberFormat="1" applyFont="1" applyFill="1" applyBorder="1" applyAlignment="1">
      <alignment vertical="center"/>
    </xf>
    <xf numFmtId="176" fontId="7" fillId="0" borderId="0" xfId="3" applyNumberFormat="1" applyFont="1" applyFill="1" applyAlignment="1">
      <alignment horizontal="left" vertical="center" indent="1"/>
    </xf>
    <xf numFmtId="0" fontId="7" fillId="0" borderId="0" xfId="3" applyFont="1" applyFill="1" applyAlignment="1">
      <alignment vertical="center"/>
    </xf>
    <xf numFmtId="176" fontId="7" fillId="0" borderId="5" xfId="3" applyNumberFormat="1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6" fontId="7" fillId="0" borderId="5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vertical="center"/>
    </xf>
    <xf numFmtId="176" fontId="7" fillId="0" borderId="1" xfId="3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horizontal="right" vertical="center"/>
    </xf>
    <xf numFmtId="176" fontId="13" fillId="0" borderId="9" xfId="4" applyNumberFormat="1" applyFont="1" applyFill="1" applyBorder="1" applyAlignment="1">
      <alignment vertical="center"/>
    </xf>
    <xf numFmtId="176" fontId="13" fillId="0" borderId="9" xfId="3" applyNumberFormat="1" applyFont="1" applyFill="1" applyBorder="1" applyAlignment="1">
      <alignment vertical="center"/>
    </xf>
    <xf numFmtId="176" fontId="7" fillId="0" borderId="9" xfId="3" applyNumberFormat="1" applyFont="1" applyFill="1" applyBorder="1" applyAlignment="1">
      <alignment horizontal="right" vertical="center"/>
    </xf>
    <xf numFmtId="0" fontId="8" fillId="0" borderId="0" xfId="5" applyFont="1" applyFill="1">
      <alignment vertical="center"/>
    </xf>
    <xf numFmtId="0" fontId="8" fillId="0" borderId="0" xfId="5" applyFont="1" applyFill="1" applyAlignment="1">
      <alignment horizontal="right" vertical="center"/>
    </xf>
    <xf numFmtId="0" fontId="17" fillId="0" borderId="0" xfId="5" applyFont="1" applyFill="1">
      <alignment vertical="center"/>
    </xf>
    <xf numFmtId="0" fontId="8" fillId="0" borderId="0" xfId="0" applyFont="1" applyFill="1" applyAlignment="1">
      <alignment horizontal="right"/>
    </xf>
    <xf numFmtId="0" fontId="8" fillId="0" borderId="4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8" fillId="0" borderId="1" xfId="5" applyNumberFormat="1" applyFont="1" applyFill="1" applyBorder="1" applyAlignment="1">
      <alignment horizontal="center" vertical="center" wrapText="1"/>
    </xf>
    <xf numFmtId="184" fontId="8" fillId="0" borderId="2" xfId="5" applyNumberFormat="1" applyFont="1" applyFill="1" applyBorder="1" applyAlignment="1">
      <alignment horizontal="center" vertical="center" wrapText="1"/>
    </xf>
    <xf numFmtId="176" fontId="8" fillId="0" borderId="0" xfId="5" applyNumberFormat="1" applyFont="1" applyFill="1" applyBorder="1" applyAlignment="1">
      <alignment horizontal="right" vertical="center"/>
    </xf>
    <xf numFmtId="185" fontId="8" fillId="0" borderId="0" xfId="5" applyNumberFormat="1" applyFont="1" applyFill="1" applyBorder="1" applyAlignment="1">
      <alignment horizontal="right" vertical="center"/>
    </xf>
    <xf numFmtId="0" fontId="8" fillId="0" borderId="0" xfId="5" applyNumberFormat="1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center" wrapText="1"/>
    </xf>
    <xf numFmtId="186" fontId="8" fillId="0" borderId="6" xfId="5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/>
    </xf>
    <xf numFmtId="176" fontId="8" fillId="0" borderId="14" xfId="5" applyNumberFormat="1" applyFont="1" applyFill="1" applyBorder="1" applyAlignment="1">
      <alignment horizontal="right" vertical="center"/>
    </xf>
    <xf numFmtId="176" fontId="8" fillId="0" borderId="14" xfId="5" applyNumberFormat="1" applyFont="1" applyFill="1" applyBorder="1" applyAlignment="1">
      <alignment horizontal="right" vertical="center" shrinkToFit="1"/>
    </xf>
    <xf numFmtId="185" fontId="8" fillId="0" borderId="0" xfId="5" applyNumberFormat="1" applyFont="1" applyFill="1" applyBorder="1" applyAlignment="1">
      <alignment horizontal="right" vertical="center" shrinkToFit="1"/>
    </xf>
    <xf numFmtId="176" fontId="8" fillId="0" borderId="0" xfId="5" applyNumberFormat="1" applyFont="1" applyFill="1" applyBorder="1" applyAlignment="1">
      <alignment horizontal="right" vertical="center" shrinkToFit="1"/>
    </xf>
    <xf numFmtId="0" fontId="17" fillId="0" borderId="0" xfId="5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176" fontId="17" fillId="0" borderId="16" xfId="5" applyNumberFormat="1" applyFont="1" applyFill="1" applyBorder="1" applyAlignment="1">
      <alignment horizontal="right" vertical="center" shrinkToFit="1"/>
    </xf>
    <xf numFmtId="187" fontId="17" fillId="0" borderId="0" xfId="5" applyNumberFormat="1" applyFont="1" applyFill="1" applyBorder="1" applyAlignment="1">
      <alignment horizontal="right" vertical="center" shrinkToFit="1"/>
    </xf>
    <xf numFmtId="176" fontId="17" fillId="0" borderId="0" xfId="5" applyNumberFormat="1" applyFont="1" applyFill="1" applyBorder="1" applyAlignment="1">
      <alignment horizontal="right" vertical="center" shrinkToFit="1"/>
    </xf>
    <xf numFmtId="0" fontId="8" fillId="0" borderId="0" xfId="5" applyFont="1" applyFill="1" applyBorder="1" applyAlignment="1">
      <alignment horizontal="center" vertical="center"/>
    </xf>
    <xf numFmtId="176" fontId="8" fillId="0" borderId="16" xfId="6" applyNumberFormat="1" applyFont="1" applyFill="1" applyBorder="1" applyAlignment="1">
      <alignment horizontal="right" vertical="center" shrinkToFit="1"/>
    </xf>
    <xf numFmtId="185" fontId="8" fillId="0" borderId="0" xfId="6" applyNumberFormat="1" applyFont="1" applyFill="1" applyBorder="1" applyAlignment="1">
      <alignment horizontal="right" vertical="center" shrinkToFit="1"/>
    </xf>
    <xf numFmtId="176" fontId="8" fillId="0" borderId="0" xfId="6" applyNumberFormat="1" applyFont="1" applyFill="1" applyBorder="1" applyAlignment="1">
      <alignment horizontal="right" vertical="center" shrinkToFit="1"/>
    </xf>
    <xf numFmtId="0" fontId="8" fillId="0" borderId="9" xfId="5" applyFont="1" applyFill="1" applyBorder="1" applyAlignment="1">
      <alignment horizontal="center" vertical="center"/>
    </xf>
    <xf numFmtId="176" fontId="8" fillId="0" borderId="17" xfId="6" applyNumberFormat="1" applyFont="1" applyFill="1" applyBorder="1" applyAlignment="1">
      <alignment horizontal="right" vertical="center" shrinkToFit="1"/>
    </xf>
    <xf numFmtId="185" fontId="8" fillId="0" borderId="18" xfId="6" applyNumberFormat="1" applyFont="1" applyFill="1" applyBorder="1" applyAlignment="1">
      <alignment horizontal="right" vertical="center" shrinkToFit="1"/>
    </xf>
    <xf numFmtId="176" fontId="8" fillId="0" borderId="18" xfId="6" applyNumberFormat="1" applyFont="1" applyFill="1" applyBorder="1" applyAlignment="1">
      <alignment horizontal="right" vertical="center" shrinkToFit="1"/>
    </xf>
    <xf numFmtId="0" fontId="8" fillId="0" borderId="0" xfId="5" applyFont="1" applyFill="1" applyBorder="1" applyAlignment="1">
      <alignment vertical="center"/>
    </xf>
  </cellXfs>
  <cellStyles count="7">
    <cellStyle name="ハイパーリンク" xfId="2" builtinId="8"/>
    <cellStyle name="桁区切り" xfId="1" builtinId="6"/>
    <cellStyle name="桁区切り 2 2" xfId="4"/>
    <cellStyle name="標準" xfId="0" builtinId="0"/>
    <cellStyle name="標準 2" xfId="5"/>
    <cellStyle name="標準 2 2" xfId="3"/>
    <cellStyle name="標準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_&#12304;&#21407;&#31295;&#12305;2025(&#20196;&#21644;7)&#24180;&#29256;&#37089;&#23665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1-1"/>
      <sheetName val="1-2"/>
      <sheetName val="1-3(1)"/>
      <sheetName val="1-3(2)"/>
      <sheetName val="1-4"/>
      <sheetName val="1-5"/>
      <sheetName val="1-6"/>
      <sheetName val="1-7"/>
      <sheetName val="1-8"/>
      <sheetName val="1-9"/>
      <sheetName val="1-10"/>
      <sheetName val="1-11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"/>
      <sheetName val="2-12"/>
      <sheetName val="2-13"/>
      <sheetName val="2-14"/>
      <sheetName val="2-15"/>
      <sheetName val="2-16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7-1"/>
      <sheetName val="7-2"/>
      <sheetName val="7-3"/>
      <sheetName val="7-4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9-1"/>
      <sheetName val="9-2"/>
      <sheetName val="9-3"/>
      <sheetName val="9-4"/>
      <sheetName val="9-5"/>
      <sheetName val="10-1"/>
      <sheetName val="10-2"/>
      <sheetName val="10-3"/>
      <sheetName val="10-4"/>
      <sheetName val="10-5"/>
      <sheetName val="10-6"/>
      <sheetName val="10-7"/>
      <sheetName val="10-8"/>
      <sheetName val="10-9(1)"/>
      <sheetName val="10-9(2)"/>
      <sheetName val="10-10"/>
      <sheetName val="11-1"/>
      <sheetName val="11-2"/>
      <sheetName val="11-3"/>
      <sheetName val="11-4"/>
      <sheetName val="11-5"/>
      <sheetName val="11-6"/>
      <sheetName val="11-7"/>
      <sheetName val="12-1"/>
      <sheetName val="12-2"/>
      <sheetName val="12-3"/>
      <sheetName val="12-4"/>
      <sheetName val="12-5"/>
      <sheetName val="12-6"/>
      <sheetName val="12-7(1)"/>
      <sheetName val="12-7(2)"/>
      <sheetName val="12-7(3)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5-1"/>
      <sheetName val="15-2"/>
      <sheetName val="15-3"/>
      <sheetName val="15-4"/>
      <sheetName val="15-5"/>
      <sheetName val="15-6"/>
      <sheetName val="15-7"/>
      <sheetName val="15-8"/>
      <sheetName val="16-1"/>
      <sheetName val="16-2"/>
      <sheetName val="16-3(1)"/>
      <sheetName val="16-3(2)"/>
      <sheetName val="16-4"/>
      <sheetName val="16-5"/>
      <sheetName val="17-1"/>
      <sheetName val="17-2"/>
      <sheetName val="17-3"/>
      <sheetName val="17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="70" zoomScaleNormal="70" workbookViewId="0">
      <selection activeCell="C13" sqref="C13"/>
    </sheetView>
  </sheetViews>
  <sheetFormatPr defaultColWidth="9.25" defaultRowHeight="25.5" customHeight="1" x14ac:dyDescent="0.15"/>
  <cols>
    <col min="1" max="1" width="9.25" style="1"/>
    <col min="2" max="2" width="36.875" style="14" customWidth="1"/>
    <col min="3" max="4" width="9.25" style="9"/>
    <col min="5" max="16384" width="9.25" style="10"/>
  </cols>
  <sheetData>
    <row r="1" spans="1:5" s="2" customFormat="1" ht="25.5" customHeight="1" x14ac:dyDescent="0.2">
      <c r="A1" s="1"/>
      <c r="C1" s="3" t="s">
        <v>0</v>
      </c>
      <c r="D1" s="4" t="s">
        <v>1</v>
      </c>
    </row>
    <row r="2" spans="1:5" s="2" customFormat="1" ht="25.5" customHeight="1" x14ac:dyDescent="0.2">
      <c r="A2" s="5" t="s">
        <v>2</v>
      </c>
      <c r="C2" s="6"/>
      <c r="D2" s="7"/>
    </row>
    <row r="3" spans="1:5" ht="25.5" customHeight="1" x14ac:dyDescent="0.2">
      <c r="A3" s="13"/>
      <c r="B3" s="8" t="s">
        <v>3</v>
      </c>
    </row>
    <row r="4" spans="1:5" s="15" customFormat="1" ht="25.5" customHeight="1" x14ac:dyDescent="0.2">
      <c r="A4" s="11" t="s">
        <v>4</v>
      </c>
      <c r="B4" s="12" t="s">
        <v>5</v>
      </c>
      <c r="D4" s="9"/>
      <c r="E4" s="10"/>
    </row>
    <row r="5" spans="1:5" s="15" customFormat="1" ht="25.5" customHeight="1" x14ac:dyDescent="0.2">
      <c r="A5" s="11" t="s">
        <v>6</v>
      </c>
      <c r="B5" s="12" t="s">
        <v>7</v>
      </c>
      <c r="D5" s="9"/>
      <c r="E5" s="10"/>
    </row>
    <row r="6" spans="1:5" s="15" customFormat="1" ht="25.5" customHeight="1" x14ac:dyDescent="0.2">
      <c r="A6" s="11" t="s">
        <v>8</v>
      </c>
      <c r="B6" s="12" t="s">
        <v>9</v>
      </c>
      <c r="D6" s="9"/>
      <c r="E6" s="10"/>
    </row>
    <row r="7" spans="1:5" s="15" customFormat="1" ht="25.5" customHeight="1" x14ac:dyDescent="0.2">
      <c r="A7" s="11" t="s">
        <v>10</v>
      </c>
      <c r="B7" s="12" t="s">
        <v>11</v>
      </c>
      <c r="D7" s="9"/>
      <c r="E7" s="10"/>
    </row>
    <row r="8" spans="1:5" s="15" customFormat="1" ht="25.5" customHeight="1" x14ac:dyDescent="0.2">
      <c r="A8" s="11" t="s">
        <v>12</v>
      </c>
      <c r="B8" s="12" t="s">
        <v>13</v>
      </c>
      <c r="D8" s="9"/>
      <c r="E8" s="10"/>
    </row>
    <row r="9" spans="1:5" ht="25.5" customHeight="1" x14ac:dyDescent="0.2">
      <c r="A9" s="13"/>
    </row>
  </sheetData>
  <phoneticPr fontId="3"/>
  <hyperlinks>
    <hyperlink ref="A4" location="'4-1'!A1" display="4-1"/>
    <hyperlink ref="A5" location="'4-2'!A1" display="4-2"/>
    <hyperlink ref="A6" location="'4-3'!A1" display="4-3"/>
    <hyperlink ref="A7" location="'4-4'!A1" display="4-4"/>
    <hyperlink ref="A8" location="'4-5'!A1" display="4-5"/>
    <hyperlink ref="B4" location="'4-1'!A1" display="4-2.農家数及び経営耕地面積（地区別）"/>
    <hyperlink ref="B5" location="'4-2'!A1" display="4-2.耕地規模別農家数及び経営耕地別面積"/>
    <hyperlink ref="B6" location="'4-3'!A1" display="4-3.農家人口及び就業状態(15歳未満、15歳以上、地区別)"/>
    <hyperlink ref="B7" location="'4-4'!A1" display="4-4.家畜飼養農家数と頭羽数"/>
    <hyperlink ref="B8" location="'4-5'!A1" display="4-5.農地の転用状況（地区別）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49"/>
  <sheetViews>
    <sheetView zoomScaleNormal="100" zoomScaleSheetLayoutView="100" workbookViewId="0">
      <selection activeCell="G13" sqref="G13"/>
    </sheetView>
  </sheetViews>
  <sheetFormatPr defaultColWidth="9.125" defaultRowHeight="13.5" x14ac:dyDescent="0.4"/>
  <cols>
    <col min="1" max="2" width="13.625" style="16" customWidth="1"/>
    <col min="3" max="12" width="9.25" style="16" customWidth="1"/>
    <col min="13" max="13" width="9.375" style="16" customWidth="1"/>
    <col min="14" max="14" width="2.5" style="16" customWidth="1"/>
    <col min="15" max="15" width="10.625" style="16" bestFit="1" customWidth="1"/>
    <col min="16" max="251" width="9" style="16" customWidth="1"/>
    <col min="252" max="16384" width="9.125" style="16"/>
  </cols>
  <sheetData>
    <row r="1" spans="1:19" ht="22.5" customHeight="1" x14ac:dyDescent="0.4">
      <c r="M1" s="17" t="s">
        <v>14</v>
      </c>
      <c r="O1" s="18" t="s">
        <v>15</v>
      </c>
    </row>
    <row r="2" spans="1:19" ht="22.5" customHeight="1" x14ac:dyDescent="0.4">
      <c r="A2" s="19" t="s">
        <v>16</v>
      </c>
      <c r="B2" s="19"/>
      <c r="C2" s="19"/>
    </row>
    <row r="3" spans="1:19" ht="22.5" customHeight="1" x14ac:dyDescent="0.15">
      <c r="M3" s="20" t="s">
        <v>17</v>
      </c>
    </row>
    <row r="4" spans="1:19" ht="20.100000000000001" customHeight="1" x14ac:dyDescent="0.4">
      <c r="A4" s="21" t="s">
        <v>18</v>
      </c>
      <c r="B4" s="22" t="s">
        <v>19</v>
      </c>
      <c r="C4" s="23" t="s">
        <v>20</v>
      </c>
      <c r="D4" s="24"/>
      <c r="E4" s="24"/>
      <c r="F4" s="24"/>
      <c r="G4" s="24"/>
      <c r="H4" s="25"/>
      <c r="I4" s="23" t="s">
        <v>21</v>
      </c>
      <c r="J4" s="24"/>
      <c r="K4" s="24"/>
      <c r="L4" s="24"/>
      <c r="M4" s="26" t="s">
        <v>22</v>
      </c>
    </row>
    <row r="5" spans="1:19" ht="20.100000000000001" customHeight="1" x14ac:dyDescent="0.4">
      <c r="A5" s="27"/>
      <c r="B5" s="28"/>
      <c r="C5" s="29" t="s">
        <v>23</v>
      </c>
      <c r="D5" s="30"/>
      <c r="E5" s="31" t="s">
        <v>24</v>
      </c>
      <c r="F5" s="29" t="s">
        <v>25</v>
      </c>
      <c r="G5" s="32"/>
      <c r="H5" s="30"/>
      <c r="I5" s="31" t="s">
        <v>23</v>
      </c>
      <c r="J5" s="31" t="s">
        <v>26</v>
      </c>
      <c r="K5" s="31" t="s">
        <v>27</v>
      </c>
      <c r="L5" s="29" t="s">
        <v>28</v>
      </c>
      <c r="M5" s="26"/>
    </row>
    <row r="6" spans="1:19" ht="20.100000000000001" customHeight="1" x14ac:dyDescent="0.4">
      <c r="A6" s="33"/>
      <c r="B6" s="34"/>
      <c r="C6" s="35"/>
      <c r="D6" s="36" t="s">
        <v>29</v>
      </c>
      <c r="E6" s="37"/>
      <c r="F6" s="38" t="s">
        <v>30</v>
      </c>
      <c r="G6" s="38" t="s">
        <v>31</v>
      </c>
      <c r="H6" s="38" t="s">
        <v>32</v>
      </c>
      <c r="I6" s="37"/>
      <c r="J6" s="37"/>
      <c r="K6" s="37"/>
      <c r="L6" s="39"/>
      <c r="M6" s="26"/>
    </row>
    <row r="7" spans="1:19" ht="27.75" customHeight="1" x14ac:dyDescent="0.4">
      <c r="A7" s="40">
        <v>1980</v>
      </c>
      <c r="B7" s="41" t="s">
        <v>33</v>
      </c>
      <c r="C7" s="42">
        <v>12466</v>
      </c>
      <c r="D7" s="43">
        <f t="shared" ref="D7:D15" si="0">ROUND((C7/M7)*100,1)</f>
        <v>15.5</v>
      </c>
      <c r="E7" s="42">
        <v>1343</v>
      </c>
      <c r="F7" s="42">
        <f>SUM(G7:H7)</f>
        <v>11123</v>
      </c>
      <c r="G7" s="42">
        <v>4442</v>
      </c>
      <c r="H7" s="42">
        <v>6681</v>
      </c>
      <c r="I7" s="42">
        <v>14868</v>
      </c>
      <c r="J7" s="42">
        <v>10855</v>
      </c>
      <c r="K7" s="42">
        <v>2815</v>
      </c>
      <c r="L7" s="42">
        <v>1198</v>
      </c>
      <c r="M7" s="16">
        <v>80611</v>
      </c>
    </row>
    <row r="8" spans="1:19" ht="27.75" customHeight="1" x14ac:dyDescent="0.4">
      <c r="A8" s="44">
        <v>1985</v>
      </c>
      <c r="B8" s="45" t="s">
        <v>34</v>
      </c>
      <c r="C8" s="46">
        <v>11877</v>
      </c>
      <c r="D8" s="43">
        <f t="shared" si="0"/>
        <v>13</v>
      </c>
      <c r="E8" s="46">
        <v>1179</v>
      </c>
      <c r="F8" s="42">
        <f t="shared" ref="F8:F14" si="1">SUM(G8:H8)</f>
        <v>10698</v>
      </c>
      <c r="G8" s="46">
        <v>3588</v>
      </c>
      <c r="H8" s="46">
        <v>7110</v>
      </c>
      <c r="I8" s="46">
        <v>14394</v>
      </c>
      <c r="J8" s="46">
        <v>10756</v>
      </c>
      <c r="K8" s="46">
        <v>2570</v>
      </c>
      <c r="L8" s="46">
        <v>1068</v>
      </c>
      <c r="M8" s="16">
        <v>91283</v>
      </c>
    </row>
    <row r="9" spans="1:19" ht="27.75" customHeight="1" x14ac:dyDescent="0.4">
      <c r="A9" s="44">
        <v>1990</v>
      </c>
      <c r="B9" s="47" t="s">
        <v>35</v>
      </c>
      <c r="C9" s="42">
        <v>11126</v>
      </c>
      <c r="D9" s="43">
        <f t="shared" si="0"/>
        <v>11.4</v>
      </c>
      <c r="E9" s="42">
        <v>959</v>
      </c>
      <c r="F9" s="42">
        <f t="shared" si="1"/>
        <v>10167</v>
      </c>
      <c r="G9" s="42">
        <v>2041</v>
      </c>
      <c r="H9" s="42">
        <v>8126</v>
      </c>
      <c r="I9" s="42">
        <v>13718</v>
      </c>
      <c r="J9" s="42">
        <v>10500</v>
      </c>
      <c r="K9" s="42">
        <v>2417</v>
      </c>
      <c r="L9" s="42">
        <v>801</v>
      </c>
      <c r="M9" s="16">
        <v>97426</v>
      </c>
    </row>
    <row r="10" spans="1:19" ht="27" customHeight="1" x14ac:dyDescent="0.4">
      <c r="A10" s="44">
        <v>1995</v>
      </c>
      <c r="B10" s="48" t="s">
        <v>36</v>
      </c>
      <c r="C10" s="46">
        <v>9893</v>
      </c>
      <c r="D10" s="43">
        <f t="shared" si="0"/>
        <v>9.1</v>
      </c>
      <c r="E10" s="46">
        <v>677</v>
      </c>
      <c r="F10" s="42">
        <f t="shared" si="1"/>
        <v>9216</v>
      </c>
      <c r="G10" s="46">
        <v>1888</v>
      </c>
      <c r="H10" s="46">
        <v>7328</v>
      </c>
      <c r="I10" s="46">
        <v>12451</v>
      </c>
      <c r="J10" s="46">
        <v>9940</v>
      </c>
      <c r="K10" s="46">
        <v>2127</v>
      </c>
      <c r="L10" s="46">
        <v>383</v>
      </c>
      <c r="M10" s="16">
        <v>108499</v>
      </c>
    </row>
    <row r="11" spans="1:19" ht="27" customHeight="1" x14ac:dyDescent="0.4">
      <c r="A11" s="44">
        <v>2000</v>
      </c>
      <c r="B11" s="49" t="s">
        <v>37</v>
      </c>
      <c r="C11" s="46">
        <v>7638</v>
      </c>
      <c r="D11" s="43">
        <f t="shared" si="0"/>
        <v>6.5</v>
      </c>
      <c r="E11" s="46">
        <v>660</v>
      </c>
      <c r="F11" s="42">
        <f t="shared" si="1"/>
        <v>6978</v>
      </c>
      <c r="G11" s="46">
        <v>1254</v>
      </c>
      <c r="H11" s="46">
        <v>5724</v>
      </c>
      <c r="I11" s="46">
        <v>11155</v>
      </c>
      <c r="J11" s="46">
        <v>9218</v>
      </c>
      <c r="K11" s="46">
        <v>1746</v>
      </c>
      <c r="L11" s="46">
        <v>192</v>
      </c>
      <c r="M11" s="16">
        <v>118087</v>
      </c>
    </row>
    <row r="12" spans="1:19" ht="27" customHeight="1" x14ac:dyDescent="0.4">
      <c r="A12" s="44">
        <v>2005</v>
      </c>
      <c r="B12" s="49" t="s">
        <v>38</v>
      </c>
      <c r="C12" s="50">
        <v>6631</v>
      </c>
      <c r="D12" s="43">
        <f t="shared" si="0"/>
        <v>5.2</v>
      </c>
      <c r="E12" s="46">
        <v>884</v>
      </c>
      <c r="F12" s="42">
        <f t="shared" si="1"/>
        <v>5747</v>
      </c>
      <c r="G12" s="46">
        <v>1090</v>
      </c>
      <c r="H12" s="46">
        <v>4657</v>
      </c>
      <c r="I12" s="46">
        <v>10332</v>
      </c>
      <c r="J12" s="46">
        <v>8767</v>
      </c>
      <c r="K12" s="46">
        <v>1415</v>
      </c>
      <c r="L12" s="46">
        <v>150</v>
      </c>
      <c r="M12" s="16">
        <v>126454</v>
      </c>
    </row>
    <row r="13" spans="1:19" ht="27" customHeight="1" x14ac:dyDescent="0.4">
      <c r="A13" s="44">
        <v>2010</v>
      </c>
      <c r="B13" s="49" t="s">
        <v>39</v>
      </c>
      <c r="C13" s="50">
        <v>5746</v>
      </c>
      <c r="D13" s="43">
        <f t="shared" si="0"/>
        <v>4.4000000000000004</v>
      </c>
      <c r="E13" s="46">
        <v>983</v>
      </c>
      <c r="F13" s="42">
        <f t="shared" si="1"/>
        <v>4763</v>
      </c>
      <c r="G13" s="46">
        <v>837</v>
      </c>
      <c r="H13" s="46">
        <v>3926</v>
      </c>
      <c r="I13" s="46">
        <v>10059</v>
      </c>
      <c r="J13" s="46">
        <v>8477</v>
      </c>
      <c r="K13" s="46">
        <v>1443</v>
      </c>
      <c r="L13" s="46">
        <v>140</v>
      </c>
      <c r="M13" s="16">
        <v>131925</v>
      </c>
    </row>
    <row r="14" spans="1:19" ht="27" customHeight="1" x14ac:dyDescent="0.4">
      <c r="A14" s="44">
        <v>2015</v>
      </c>
      <c r="B14" s="49" t="s">
        <v>40</v>
      </c>
      <c r="C14" s="50">
        <v>4372</v>
      </c>
      <c r="D14" s="43">
        <f t="shared" si="0"/>
        <v>3.2</v>
      </c>
      <c r="E14" s="46">
        <v>964</v>
      </c>
      <c r="F14" s="42">
        <f t="shared" si="1"/>
        <v>3408</v>
      </c>
      <c r="G14" s="46">
        <v>615</v>
      </c>
      <c r="H14" s="46">
        <v>2793</v>
      </c>
      <c r="I14" s="46">
        <v>8763</v>
      </c>
      <c r="J14" s="46">
        <v>7623</v>
      </c>
      <c r="K14" s="46">
        <v>1041</v>
      </c>
      <c r="L14" s="46">
        <v>98</v>
      </c>
      <c r="M14" s="16">
        <v>135563</v>
      </c>
    </row>
    <row r="15" spans="1:19" ht="27" customHeight="1" x14ac:dyDescent="0.4">
      <c r="A15" s="51">
        <v>2020</v>
      </c>
      <c r="B15" s="52" t="s">
        <v>41</v>
      </c>
      <c r="C15" s="53">
        <v>3611</v>
      </c>
      <c r="D15" s="54">
        <f t="shared" si="0"/>
        <v>2.5</v>
      </c>
      <c r="E15" s="55" t="s">
        <v>42</v>
      </c>
      <c r="F15" s="55" t="s">
        <v>42</v>
      </c>
      <c r="G15" s="55" t="s">
        <v>42</v>
      </c>
      <c r="H15" s="55" t="s">
        <v>42</v>
      </c>
      <c r="I15" s="56">
        <f>SUM(J15:L15)</f>
        <v>8281.85</v>
      </c>
      <c r="J15" s="57">
        <v>7370.04</v>
      </c>
      <c r="K15" s="57">
        <v>838.46</v>
      </c>
      <c r="L15" s="57">
        <v>73.349999999999994</v>
      </c>
      <c r="M15" s="19">
        <v>142924</v>
      </c>
      <c r="P15" s="58"/>
      <c r="Q15" s="58"/>
      <c r="R15" s="58"/>
      <c r="S15" s="58"/>
    </row>
    <row r="16" spans="1:19" ht="27" customHeight="1" x14ac:dyDescent="0.4">
      <c r="A16" s="59" t="s">
        <v>43</v>
      </c>
      <c r="B16" s="45" t="s">
        <v>43</v>
      </c>
      <c r="C16" s="50">
        <v>391</v>
      </c>
      <c r="D16" s="60">
        <f>C16/M16*100</f>
        <v>0.46760266928173361</v>
      </c>
      <c r="E16" s="55" t="s">
        <v>42</v>
      </c>
      <c r="F16" s="55" t="s">
        <v>42</v>
      </c>
      <c r="G16" s="55" t="s">
        <v>42</v>
      </c>
      <c r="H16" s="55" t="s">
        <v>42</v>
      </c>
      <c r="I16" s="61">
        <f>SUM(J16:L16)</f>
        <v>812.13</v>
      </c>
      <c r="J16" s="46">
        <v>668.77</v>
      </c>
      <c r="K16" s="46">
        <v>141.63999999999999</v>
      </c>
      <c r="L16" s="46">
        <v>1.72</v>
      </c>
      <c r="M16" s="16">
        <v>83618</v>
      </c>
      <c r="P16" s="58"/>
      <c r="Q16" s="62"/>
      <c r="R16" s="62"/>
      <c r="S16" s="62"/>
    </row>
    <row r="17" spans="1:19" ht="27" customHeight="1" x14ac:dyDescent="0.4">
      <c r="A17" s="59" t="s">
        <v>44</v>
      </c>
      <c r="B17" s="45" t="s">
        <v>44</v>
      </c>
      <c r="C17" s="50">
        <v>131</v>
      </c>
      <c r="D17" s="60">
        <f t="shared" ref="D17:D28" si="2">C17/M17*100</f>
        <v>0.85319786374886031</v>
      </c>
      <c r="E17" s="55" t="s">
        <v>42</v>
      </c>
      <c r="F17" s="55" t="s">
        <v>42</v>
      </c>
      <c r="G17" s="55" t="s">
        <v>42</v>
      </c>
      <c r="H17" s="55" t="s">
        <v>42</v>
      </c>
      <c r="I17" s="61">
        <f>SUM(J17:L17)</f>
        <v>336.01</v>
      </c>
      <c r="J17" s="46">
        <v>318.70999999999998</v>
      </c>
      <c r="K17" s="46">
        <v>15.5</v>
      </c>
      <c r="L17" s="46">
        <v>1.8</v>
      </c>
      <c r="M17" s="16">
        <v>15354</v>
      </c>
      <c r="P17" s="58"/>
      <c r="Q17" s="62"/>
      <c r="R17" s="62"/>
      <c r="S17" s="62"/>
    </row>
    <row r="18" spans="1:19" ht="27" customHeight="1" x14ac:dyDescent="0.4">
      <c r="A18" s="59" t="s">
        <v>45</v>
      </c>
      <c r="B18" s="45" t="s">
        <v>45</v>
      </c>
      <c r="C18" s="50">
        <v>277</v>
      </c>
      <c r="D18" s="60">
        <f t="shared" si="2"/>
        <v>22.001588562351071</v>
      </c>
      <c r="E18" s="55" t="s">
        <v>42</v>
      </c>
      <c r="F18" s="55" t="s">
        <v>42</v>
      </c>
      <c r="G18" s="55" t="s">
        <v>42</v>
      </c>
      <c r="H18" s="55" t="s">
        <v>42</v>
      </c>
      <c r="I18" s="61">
        <f t="shared" ref="I18:I28" si="3">SUM(J18:L18)</f>
        <v>1159.78</v>
      </c>
      <c r="J18" s="46">
        <v>1128.5999999999999</v>
      </c>
      <c r="K18" s="46">
        <v>29.48</v>
      </c>
      <c r="L18" s="46">
        <v>1.7</v>
      </c>
      <c r="M18" s="16">
        <v>1259</v>
      </c>
      <c r="P18" s="58"/>
      <c r="Q18" s="62"/>
      <c r="R18" s="62"/>
      <c r="S18" s="62"/>
    </row>
    <row r="19" spans="1:19" ht="27" customHeight="1" x14ac:dyDescent="0.4">
      <c r="A19" s="59" t="s">
        <v>46</v>
      </c>
      <c r="B19" s="45" t="s">
        <v>46</v>
      </c>
      <c r="C19" s="50">
        <v>274</v>
      </c>
      <c r="D19" s="60">
        <f t="shared" si="2"/>
        <v>22.495894909688012</v>
      </c>
      <c r="E19" s="55" t="s">
        <v>42</v>
      </c>
      <c r="F19" s="55" t="s">
        <v>42</v>
      </c>
      <c r="G19" s="55" t="s">
        <v>42</v>
      </c>
      <c r="H19" s="55" t="s">
        <v>42</v>
      </c>
      <c r="I19" s="61">
        <f t="shared" si="3"/>
        <v>756.70999999999992</v>
      </c>
      <c r="J19" s="46">
        <v>697.4</v>
      </c>
      <c r="K19" s="46">
        <v>55.79</v>
      </c>
      <c r="L19" s="46">
        <v>3.52</v>
      </c>
      <c r="M19" s="16">
        <v>1218</v>
      </c>
      <c r="P19" s="58"/>
      <c r="Q19" s="62"/>
      <c r="R19" s="62"/>
      <c r="S19" s="62"/>
    </row>
    <row r="20" spans="1:19" ht="27" customHeight="1" x14ac:dyDescent="0.4">
      <c r="A20" s="59" t="s">
        <v>47</v>
      </c>
      <c r="B20" s="45" t="s">
        <v>47</v>
      </c>
      <c r="C20" s="50">
        <v>193</v>
      </c>
      <c r="D20" s="60">
        <f t="shared" si="2"/>
        <v>9.0951932139491038</v>
      </c>
      <c r="E20" s="55" t="s">
        <v>42</v>
      </c>
      <c r="F20" s="55" t="s">
        <v>42</v>
      </c>
      <c r="G20" s="55" t="s">
        <v>42</v>
      </c>
      <c r="H20" s="55" t="s">
        <v>42</v>
      </c>
      <c r="I20" s="61">
        <f t="shared" si="3"/>
        <v>525.21</v>
      </c>
      <c r="J20" s="46">
        <v>507.8</v>
      </c>
      <c r="K20" s="46">
        <v>17.309999999999999</v>
      </c>
      <c r="L20" s="63">
        <v>0.1</v>
      </c>
      <c r="M20" s="16">
        <v>2122</v>
      </c>
      <c r="P20" s="58"/>
      <c r="Q20" s="62"/>
      <c r="R20" s="62"/>
      <c r="S20" s="62"/>
    </row>
    <row r="21" spans="1:19" ht="27" customHeight="1" x14ac:dyDescent="0.4">
      <c r="A21" s="59" t="s">
        <v>48</v>
      </c>
      <c r="B21" s="45" t="s">
        <v>48</v>
      </c>
      <c r="C21" s="50">
        <v>223</v>
      </c>
      <c r="D21" s="60">
        <f t="shared" si="2"/>
        <v>5.3107882829245057</v>
      </c>
      <c r="E21" s="55" t="s">
        <v>42</v>
      </c>
      <c r="F21" s="55" t="s">
        <v>42</v>
      </c>
      <c r="G21" s="55" t="s">
        <v>42</v>
      </c>
      <c r="H21" s="55" t="s">
        <v>42</v>
      </c>
      <c r="I21" s="61">
        <f t="shared" si="3"/>
        <v>630.56000000000006</v>
      </c>
      <c r="J21" s="46">
        <v>616.64</v>
      </c>
      <c r="K21" s="46">
        <v>10.1</v>
      </c>
      <c r="L21" s="46">
        <v>3.82</v>
      </c>
      <c r="M21" s="16">
        <v>4199</v>
      </c>
      <c r="P21" s="58"/>
      <c r="Q21" s="62"/>
      <c r="R21" s="62"/>
      <c r="S21" s="62"/>
    </row>
    <row r="22" spans="1:19" ht="27" customHeight="1" x14ac:dyDescent="0.4">
      <c r="A22" s="59" t="s">
        <v>49</v>
      </c>
      <c r="B22" s="45" t="s">
        <v>49</v>
      </c>
      <c r="C22" s="50">
        <v>204</v>
      </c>
      <c r="D22" s="60">
        <f t="shared" si="2"/>
        <v>5.2795031055900621</v>
      </c>
      <c r="E22" s="55" t="s">
        <v>42</v>
      </c>
      <c r="F22" s="55" t="s">
        <v>42</v>
      </c>
      <c r="G22" s="55" t="s">
        <v>42</v>
      </c>
      <c r="H22" s="55" t="s">
        <v>42</v>
      </c>
      <c r="I22" s="61">
        <f t="shared" si="3"/>
        <v>419.15999999999997</v>
      </c>
      <c r="J22" s="46">
        <v>403.51</v>
      </c>
      <c r="K22" s="46">
        <v>15.59</v>
      </c>
      <c r="L22" s="46">
        <v>0.06</v>
      </c>
      <c r="M22" s="16">
        <v>3864</v>
      </c>
      <c r="P22" s="58"/>
      <c r="Q22" s="62"/>
      <c r="R22" s="62"/>
      <c r="S22" s="62"/>
    </row>
    <row r="23" spans="1:19" ht="27" customHeight="1" x14ac:dyDescent="0.4">
      <c r="A23" s="59" t="s">
        <v>50</v>
      </c>
      <c r="B23" s="45" t="s">
        <v>50</v>
      </c>
      <c r="C23" s="50">
        <v>157</v>
      </c>
      <c r="D23" s="60">
        <f t="shared" si="2"/>
        <v>0.92696463364232151</v>
      </c>
      <c r="E23" s="55" t="s">
        <v>42</v>
      </c>
      <c r="F23" s="55" t="s">
        <v>42</v>
      </c>
      <c r="G23" s="55" t="s">
        <v>42</v>
      </c>
      <c r="H23" s="55" t="s">
        <v>42</v>
      </c>
      <c r="I23" s="61">
        <f t="shared" si="3"/>
        <v>296.22999999999996</v>
      </c>
      <c r="J23" s="46">
        <v>266.70999999999998</v>
      </c>
      <c r="K23" s="46">
        <v>27.68</v>
      </c>
      <c r="L23" s="46">
        <v>1.84</v>
      </c>
      <c r="M23" s="16">
        <v>16937</v>
      </c>
      <c r="P23" s="58"/>
      <c r="Q23" s="62"/>
      <c r="R23" s="62"/>
      <c r="S23" s="62"/>
    </row>
    <row r="24" spans="1:19" ht="27" customHeight="1" x14ac:dyDescent="0.4">
      <c r="A24" s="59" t="s">
        <v>51</v>
      </c>
      <c r="B24" s="45" t="s">
        <v>51</v>
      </c>
      <c r="C24" s="50">
        <v>278</v>
      </c>
      <c r="D24" s="60">
        <f t="shared" si="2"/>
        <v>24.194952132288947</v>
      </c>
      <c r="E24" s="55" t="s">
        <v>42</v>
      </c>
      <c r="F24" s="55" t="s">
        <v>42</v>
      </c>
      <c r="G24" s="55" t="s">
        <v>42</v>
      </c>
      <c r="H24" s="55" t="s">
        <v>42</v>
      </c>
      <c r="I24" s="61">
        <f t="shared" si="3"/>
        <v>1103.8600000000001</v>
      </c>
      <c r="J24" s="46">
        <v>994.46</v>
      </c>
      <c r="K24" s="46">
        <v>103.22</v>
      </c>
      <c r="L24" s="63">
        <v>6.18</v>
      </c>
      <c r="M24" s="16">
        <v>1149</v>
      </c>
      <c r="P24" s="58"/>
      <c r="Q24" s="62"/>
      <c r="R24" s="62"/>
      <c r="S24" s="62"/>
    </row>
    <row r="25" spans="1:19" ht="27" customHeight="1" x14ac:dyDescent="0.4">
      <c r="A25" s="59" t="s">
        <v>52</v>
      </c>
      <c r="B25" s="45" t="s">
        <v>52</v>
      </c>
      <c r="C25" s="50">
        <v>287</v>
      </c>
      <c r="D25" s="60">
        <f t="shared" si="2"/>
        <v>14.257327372081471</v>
      </c>
      <c r="E25" s="55" t="s">
        <v>42</v>
      </c>
      <c r="F25" s="55" t="s">
        <v>42</v>
      </c>
      <c r="G25" s="55" t="s">
        <v>42</v>
      </c>
      <c r="H25" s="55" t="s">
        <v>42</v>
      </c>
      <c r="I25" s="61">
        <f t="shared" si="3"/>
        <v>649.82000000000005</v>
      </c>
      <c r="J25" s="46">
        <v>579.5</v>
      </c>
      <c r="K25" s="46">
        <v>37.96</v>
      </c>
      <c r="L25" s="46">
        <v>32.36</v>
      </c>
      <c r="M25" s="16">
        <v>2013</v>
      </c>
      <c r="P25" s="58"/>
      <c r="Q25" s="62"/>
      <c r="R25" s="62"/>
      <c r="S25" s="62"/>
    </row>
    <row r="26" spans="1:19" ht="27" customHeight="1" x14ac:dyDescent="0.4">
      <c r="A26" s="59" t="s">
        <v>53</v>
      </c>
      <c r="B26" s="45" t="s">
        <v>53</v>
      </c>
      <c r="C26" s="50">
        <v>636</v>
      </c>
      <c r="D26" s="60">
        <f t="shared" si="2"/>
        <v>7.6122082585278275</v>
      </c>
      <c r="E26" s="55" t="s">
        <v>42</v>
      </c>
      <c r="F26" s="55" t="s">
        <v>42</v>
      </c>
      <c r="G26" s="55" t="s">
        <v>42</v>
      </c>
      <c r="H26" s="55" t="s">
        <v>42</v>
      </c>
      <c r="I26" s="61">
        <f t="shared" si="3"/>
        <v>902.42</v>
      </c>
      <c r="J26" s="46">
        <v>718.45</v>
      </c>
      <c r="K26" s="46">
        <v>176.79</v>
      </c>
      <c r="L26" s="46">
        <v>7.18</v>
      </c>
      <c r="M26" s="16">
        <v>8355</v>
      </c>
      <c r="P26" s="58"/>
      <c r="Q26" s="62"/>
      <c r="R26" s="62"/>
      <c r="S26" s="62"/>
    </row>
    <row r="27" spans="1:19" ht="27" customHeight="1" x14ac:dyDescent="0.4">
      <c r="A27" s="59" t="s">
        <v>54</v>
      </c>
      <c r="B27" s="45" t="s">
        <v>54</v>
      </c>
      <c r="C27" s="50">
        <v>231</v>
      </c>
      <c r="D27" s="60">
        <f t="shared" si="2"/>
        <v>16.571018651362984</v>
      </c>
      <c r="E27" s="55" t="s">
        <v>42</v>
      </c>
      <c r="F27" s="55" t="s">
        <v>42</v>
      </c>
      <c r="G27" s="55" t="s">
        <v>42</v>
      </c>
      <c r="H27" s="55" t="s">
        <v>42</v>
      </c>
      <c r="I27" s="61">
        <f t="shared" si="3"/>
        <v>287.27</v>
      </c>
      <c r="J27" s="46">
        <v>226.75</v>
      </c>
      <c r="K27" s="46">
        <v>58.19</v>
      </c>
      <c r="L27" s="46">
        <v>2.33</v>
      </c>
      <c r="M27" s="16">
        <v>1394</v>
      </c>
      <c r="P27" s="58"/>
      <c r="Q27" s="62"/>
      <c r="R27" s="62"/>
      <c r="S27" s="62"/>
    </row>
    <row r="28" spans="1:19" ht="27" customHeight="1" x14ac:dyDescent="0.4">
      <c r="A28" s="64" t="s">
        <v>55</v>
      </c>
      <c r="B28" s="65" t="s">
        <v>55</v>
      </c>
      <c r="C28" s="66">
        <v>329</v>
      </c>
      <c r="D28" s="67">
        <f t="shared" si="2"/>
        <v>22.815533980582526</v>
      </c>
      <c r="E28" s="68" t="s">
        <v>42</v>
      </c>
      <c r="F28" s="68" t="s">
        <v>42</v>
      </c>
      <c r="G28" s="68" t="s">
        <v>42</v>
      </c>
      <c r="H28" s="68" t="s">
        <v>42</v>
      </c>
      <c r="I28" s="69">
        <f t="shared" si="3"/>
        <v>402.69000000000005</v>
      </c>
      <c r="J28" s="70">
        <v>242.74</v>
      </c>
      <c r="K28" s="70">
        <v>149.21</v>
      </c>
      <c r="L28" s="70">
        <v>10.74</v>
      </c>
      <c r="M28" s="71">
        <v>1442</v>
      </c>
      <c r="P28" s="58"/>
      <c r="Q28" s="62"/>
      <c r="R28" s="62"/>
      <c r="S28" s="62"/>
    </row>
    <row r="29" spans="1:19" ht="16.5" customHeight="1" x14ac:dyDescent="0.4">
      <c r="A29" s="72" t="s">
        <v>56</v>
      </c>
      <c r="B29" s="72"/>
      <c r="C29" s="72"/>
      <c r="D29" s="72"/>
      <c r="E29" s="72"/>
      <c r="F29" s="72"/>
      <c r="G29" s="72"/>
      <c r="H29" s="72"/>
      <c r="I29" s="72"/>
      <c r="J29" s="46"/>
      <c r="K29" s="46"/>
      <c r="L29" s="46"/>
      <c r="M29" s="46"/>
    </row>
    <row r="30" spans="1:19" ht="16.5" customHeight="1" x14ac:dyDescent="0.4">
      <c r="A30" s="72" t="s">
        <v>57</v>
      </c>
      <c r="B30" s="72"/>
      <c r="C30" s="72"/>
      <c r="D30" s="72"/>
      <c r="E30" s="72"/>
      <c r="F30" s="72"/>
      <c r="G30" s="72"/>
      <c r="H30" s="72"/>
      <c r="I30" s="72"/>
      <c r="J30" s="46"/>
      <c r="K30" s="46"/>
      <c r="L30" s="46"/>
      <c r="M30" s="46"/>
    </row>
    <row r="31" spans="1:19" ht="16.5" customHeight="1" x14ac:dyDescent="0.4">
      <c r="A31" s="72" t="s">
        <v>58</v>
      </c>
      <c r="B31" s="72"/>
      <c r="C31" s="72"/>
      <c r="D31" s="72"/>
      <c r="E31" s="72"/>
      <c r="F31" s="72"/>
      <c r="G31" s="72"/>
      <c r="H31" s="72"/>
      <c r="I31" s="72"/>
      <c r="J31" s="46"/>
      <c r="K31" s="46"/>
      <c r="L31" s="46"/>
      <c r="M31" s="46"/>
    </row>
    <row r="32" spans="1:19" ht="16.5" customHeight="1" x14ac:dyDescent="0.4">
      <c r="A32" s="73" t="s">
        <v>59</v>
      </c>
      <c r="B32" s="64" t="s">
        <v>20</v>
      </c>
      <c r="C32" s="74" t="s">
        <v>60</v>
      </c>
    </row>
    <row r="33" spans="1:13" ht="18" customHeight="1" x14ac:dyDescent="0.4">
      <c r="A33" s="73"/>
      <c r="B33" s="75" t="s">
        <v>61</v>
      </c>
      <c r="C33" s="74"/>
    </row>
    <row r="37" spans="1:13" x14ac:dyDescent="0.4">
      <c r="L37" s="76"/>
      <c r="M37" s="77"/>
    </row>
    <row r="38" spans="1:13" x14ac:dyDescent="0.4">
      <c r="L38" s="76"/>
      <c r="M38" s="77"/>
    </row>
    <row r="39" spans="1:13" x14ac:dyDescent="0.4">
      <c r="L39" s="76"/>
      <c r="M39" s="77"/>
    </row>
    <row r="40" spans="1:13" x14ac:dyDescent="0.4">
      <c r="L40" s="76"/>
      <c r="M40" s="77"/>
    </row>
    <row r="41" spans="1:13" x14ac:dyDescent="0.4">
      <c r="L41" s="76"/>
      <c r="M41" s="77"/>
    </row>
    <row r="42" spans="1:13" x14ac:dyDescent="0.4">
      <c r="L42" s="76"/>
      <c r="M42" s="77"/>
    </row>
    <row r="43" spans="1:13" x14ac:dyDescent="0.4">
      <c r="L43" s="76"/>
      <c r="M43" s="77"/>
    </row>
    <row r="44" spans="1:13" x14ac:dyDescent="0.4">
      <c r="L44" s="76"/>
      <c r="M44" s="77"/>
    </row>
    <row r="45" spans="1:13" x14ac:dyDescent="0.4">
      <c r="L45" s="76"/>
      <c r="M45" s="77"/>
    </row>
    <row r="46" spans="1:13" x14ac:dyDescent="0.4">
      <c r="L46" s="76"/>
      <c r="M46" s="77"/>
    </row>
    <row r="47" spans="1:13" x14ac:dyDescent="0.4">
      <c r="L47" s="76"/>
      <c r="M47" s="77"/>
    </row>
    <row r="48" spans="1:13" x14ac:dyDescent="0.4">
      <c r="L48" s="76"/>
      <c r="M48" s="77"/>
    </row>
    <row r="49" spans="12:13" x14ac:dyDescent="0.4">
      <c r="L49" s="76"/>
      <c r="M49" s="77"/>
    </row>
  </sheetData>
  <mergeCells count="14">
    <mergeCell ref="K5:K6"/>
    <mergeCell ref="L5:L6"/>
    <mergeCell ref="A32:A33"/>
    <mergeCell ref="C32:C33"/>
    <mergeCell ref="A4:A6"/>
    <mergeCell ref="B4:B6"/>
    <mergeCell ref="C4:H4"/>
    <mergeCell ref="I4:L4"/>
    <mergeCell ref="M4:M6"/>
    <mergeCell ref="C5:D5"/>
    <mergeCell ref="E5:E6"/>
    <mergeCell ref="F5:H5"/>
    <mergeCell ref="I5:I6"/>
    <mergeCell ref="J5:J6"/>
  </mergeCells>
  <phoneticPr fontId="3"/>
  <hyperlinks>
    <hyperlink ref="O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17"/>
  <sheetViews>
    <sheetView topLeftCell="A7" zoomScaleNormal="100" zoomScaleSheetLayoutView="100" workbookViewId="0">
      <selection activeCell="G13" sqref="G13"/>
    </sheetView>
  </sheetViews>
  <sheetFormatPr defaultColWidth="9" defaultRowHeight="13.5" x14ac:dyDescent="0.4"/>
  <cols>
    <col min="1" max="11" width="11.25" style="16" customWidth="1"/>
    <col min="12" max="12" width="2.5" style="16" customWidth="1"/>
    <col min="13" max="13" width="11" style="16" bestFit="1" customWidth="1"/>
    <col min="14" max="16384" width="9" style="16"/>
  </cols>
  <sheetData>
    <row r="1" spans="1:13" ht="22.5" customHeight="1" x14ac:dyDescent="0.4">
      <c r="K1" s="17" t="s">
        <v>14</v>
      </c>
      <c r="M1" s="18" t="s">
        <v>15</v>
      </c>
    </row>
    <row r="2" spans="1:13" ht="22.5" customHeight="1" x14ac:dyDescent="0.4">
      <c r="A2" s="19" t="s">
        <v>62</v>
      </c>
      <c r="B2" s="19"/>
      <c r="C2" s="19"/>
    </row>
    <row r="3" spans="1:13" ht="22.5" customHeight="1" x14ac:dyDescent="0.15">
      <c r="K3" s="20" t="s">
        <v>17</v>
      </c>
    </row>
    <row r="4" spans="1:13" ht="20.100000000000001" customHeight="1" x14ac:dyDescent="0.4">
      <c r="A4" s="32" t="s">
        <v>63</v>
      </c>
      <c r="B4" s="22" t="s">
        <v>64</v>
      </c>
      <c r="C4" s="23" t="s">
        <v>65</v>
      </c>
      <c r="D4" s="24"/>
      <c r="E4" s="24"/>
      <c r="F4" s="24"/>
      <c r="G4" s="24"/>
      <c r="H4" s="23" t="s">
        <v>66</v>
      </c>
      <c r="I4" s="24"/>
      <c r="J4" s="24"/>
      <c r="K4" s="24"/>
    </row>
    <row r="5" spans="1:13" ht="33" customHeight="1" x14ac:dyDescent="0.4">
      <c r="A5" s="78"/>
      <c r="B5" s="79"/>
      <c r="C5" s="80" t="s">
        <v>23</v>
      </c>
      <c r="D5" s="81" t="s">
        <v>67</v>
      </c>
      <c r="E5" s="81" t="s">
        <v>68</v>
      </c>
      <c r="F5" s="81" t="s">
        <v>69</v>
      </c>
      <c r="G5" s="82" t="s">
        <v>70</v>
      </c>
      <c r="H5" s="80" t="s">
        <v>23</v>
      </c>
      <c r="I5" s="80" t="s">
        <v>26</v>
      </c>
      <c r="J5" s="80" t="s">
        <v>27</v>
      </c>
      <c r="K5" s="83" t="s">
        <v>28</v>
      </c>
    </row>
    <row r="6" spans="1:13" ht="34.5" customHeight="1" x14ac:dyDescent="0.4">
      <c r="A6" s="44">
        <v>1975</v>
      </c>
      <c r="B6" s="84" t="s">
        <v>71</v>
      </c>
      <c r="C6" s="50">
        <v>13032</v>
      </c>
      <c r="D6" s="46">
        <v>6219</v>
      </c>
      <c r="E6" s="46">
        <v>4886</v>
      </c>
      <c r="F6" s="46">
        <v>1569</v>
      </c>
      <c r="G6" s="46">
        <v>358</v>
      </c>
      <c r="H6" s="46">
        <v>1511300</v>
      </c>
      <c r="I6" s="46">
        <v>1070050</v>
      </c>
      <c r="J6" s="46">
        <v>317429</v>
      </c>
      <c r="K6" s="46">
        <v>123821</v>
      </c>
    </row>
    <row r="7" spans="1:13" ht="34.5" customHeight="1" x14ac:dyDescent="0.4">
      <c r="A7" s="44">
        <v>1980</v>
      </c>
      <c r="B7" s="47" t="s">
        <v>33</v>
      </c>
      <c r="C7" s="50">
        <v>12466</v>
      </c>
      <c r="D7" s="42">
        <v>5987</v>
      </c>
      <c r="E7" s="42">
        <v>4445</v>
      </c>
      <c r="F7" s="42">
        <v>1546</v>
      </c>
      <c r="G7" s="42">
        <v>448</v>
      </c>
      <c r="H7" s="46">
        <v>1486840</v>
      </c>
      <c r="I7" s="46">
        <v>1085551</v>
      </c>
      <c r="J7" s="46">
        <v>281463</v>
      </c>
      <c r="K7" s="46">
        <v>119826</v>
      </c>
    </row>
    <row r="8" spans="1:13" ht="34.5" customHeight="1" x14ac:dyDescent="0.4">
      <c r="A8" s="44">
        <v>1985</v>
      </c>
      <c r="B8" s="84" t="s">
        <v>34</v>
      </c>
      <c r="C8" s="50">
        <v>11877</v>
      </c>
      <c r="D8" s="46">
        <v>5780</v>
      </c>
      <c r="E8" s="46">
        <v>4073</v>
      </c>
      <c r="F8" s="46">
        <v>1458</v>
      </c>
      <c r="G8" s="46">
        <v>566</v>
      </c>
      <c r="H8" s="46">
        <v>1439357</v>
      </c>
      <c r="I8" s="46">
        <v>1075550</v>
      </c>
      <c r="J8" s="46">
        <v>257041</v>
      </c>
      <c r="K8" s="46">
        <v>106766</v>
      </c>
    </row>
    <row r="9" spans="1:13" ht="34.5" customHeight="1" x14ac:dyDescent="0.4">
      <c r="A9" s="44">
        <v>1990</v>
      </c>
      <c r="B9" s="47" t="s">
        <v>35</v>
      </c>
      <c r="C9" s="50">
        <v>11126</v>
      </c>
      <c r="D9" s="42">
        <v>5501</v>
      </c>
      <c r="E9" s="42">
        <v>3741</v>
      </c>
      <c r="F9" s="42">
        <v>1336</v>
      </c>
      <c r="G9" s="42">
        <v>548</v>
      </c>
      <c r="H9" s="46">
        <v>1371778</v>
      </c>
      <c r="I9" s="46">
        <v>1049953</v>
      </c>
      <c r="J9" s="46">
        <v>241726</v>
      </c>
      <c r="K9" s="46">
        <v>80099</v>
      </c>
    </row>
    <row r="10" spans="1:13" ht="34.5" customHeight="1" x14ac:dyDescent="0.4">
      <c r="A10" s="44">
        <v>1995</v>
      </c>
      <c r="B10" s="85" t="s">
        <v>36</v>
      </c>
      <c r="C10" s="86">
        <v>9893</v>
      </c>
      <c r="D10" s="63">
        <v>5136</v>
      </c>
      <c r="E10" s="63">
        <v>2926</v>
      </c>
      <c r="F10" s="63">
        <v>1113</v>
      </c>
      <c r="G10" s="63">
        <v>718</v>
      </c>
      <c r="H10" s="63">
        <v>1245066</v>
      </c>
      <c r="I10" s="63">
        <v>994039</v>
      </c>
      <c r="J10" s="63">
        <v>212717</v>
      </c>
      <c r="K10" s="63">
        <v>38310</v>
      </c>
    </row>
    <row r="11" spans="1:13" ht="34.5" customHeight="1" x14ac:dyDescent="0.4">
      <c r="A11" s="44">
        <v>2000</v>
      </c>
      <c r="B11" s="87" t="s">
        <v>37</v>
      </c>
      <c r="C11" s="86">
        <v>7638</v>
      </c>
      <c r="D11" s="63">
        <v>3535</v>
      </c>
      <c r="E11" s="63">
        <v>2426</v>
      </c>
      <c r="F11" s="63">
        <v>969</v>
      </c>
      <c r="G11" s="63">
        <v>708</v>
      </c>
      <c r="H11" s="63">
        <v>1115541</v>
      </c>
      <c r="I11" s="63">
        <v>921766</v>
      </c>
      <c r="J11" s="63">
        <v>174578</v>
      </c>
      <c r="K11" s="63">
        <v>19197</v>
      </c>
    </row>
    <row r="12" spans="1:13" ht="34.5" customHeight="1" x14ac:dyDescent="0.4">
      <c r="A12" s="44">
        <v>2005</v>
      </c>
      <c r="B12" s="87" t="s">
        <v>38</v>
      </c>
      <c r="C12" s="86">
        <v>6631</v>
      </c>
      <c r="D12" s="63">
        <v>2962</v>
      </c>
      <c r="E12" s="63">
        <v>2135</v>
      </c>
      <c r="F12" s="63">
        <v>830</v>
      </c>
      <c r="G12" s="63">
        <v>704</v>
      </c>
      <c r="H12" s="63">
        <v>1033240</v>
      </c>
      <c r="I12" s="63">
        <v>876703</v>
      </c>
      <c r="J12" s="63">
        <v>141538</v>
      </c>
      <c r="K12" s="63">
        <v>14999</v>
      </c>
    </row>
    <row r="13" spans="1:13" ht="34.5" customHeight="1" x14ac:dyDescent="0.4">
      <c r="A13" s="44">
        <v>2010</v>
      </c>
      <c r="B13" s="87" t="s">
        <v>39</v>
      </c>
      <c r="C13" s="86">
        <v>5746</v>
      </c>
      <c r="D13" s="63">
        <v>2362</v>
      </c>
      <c r="E13" s="63">
        <v>1851</v>
      </c>
      <c r="F13" s="63">
        <v>773</v>
      </c>
      <c r="G13" s="63">
        <v>760</v>
      </c>
      <c r="H13" s="63">
        <v>1005920</v>
      </c>
      <c r="I13" s="63">
        <v>847659</v>
      </c>
      <c r="J13" s="63">
        <v>144261</v>
      </c>
      <c r="K13" s="63">
        <v>14000</v>
      </c>
    </row>
    <row r="14" spans="1:13" ht="34.5" customHeight="1" x14ac:dyDescent="0.4">
      <c r="A14" s="44">
        <v>2015</v>
      </c>
      <c r="B14" s="87" t="s">
        <v>40</v>
      </c>
      <c r="C14" s="86">
        <v>4372</v>
      </c>
      <c r="D14" s="63">
        <v>1708</v>
      </c>
      <c r="E14" s="63">
        <v>1364</v>
      </c>
      <c r="F14" s="63">
        <v>622</v>
      </c>
      <c r="G14" s="63">
        <v>678</v>
      </c>
      <c r="H14" s="63">
        <v>876300</v>
      </c>
      <c r="I14" s="63">
        <v>762300</v>
      </c>
      <c r="J14" s="63">
        <v>104100</v>
      </c>
      <c r="K14" s="63">
        <v>9800</v>
      </c>
    </row>
    <row r="15" spans="1:13" ht="34.5" customHeight="1" x14ac:dyDescent="0.4">
      <c r="A15" s="88">
        <v>2020</v>
      </c>
      <c r="B15" s="89" t="s">
        <v>72</v>
      </c>
      <c r="C15" s="90">
        <v>3611</v>
      </c>
      <c r="D15" s="68">
        <v>1344</v>
      </c>
      <c r="E15" s="68">
        <v>1101</v>
      </c>
      <c r="F15" s="68">
        <v>489</v>
      </c>
      <c r="G15" s="68">
        <v>677</v>
      </c>
      <c r="H15" s="68">
        <v>828185</v>
      </c>
      <c r="I15" s="68">
        <v>737004</v>
      </c>
      <c r="J15" s="68">
        <v>83846</v>
      </c>
      <c r="K15" s="68">
        <v>7335</v>
      </c>
    </row>
    <row r="16" spans="1:13" ht="18" customHeight="1" x14ac:dyDescent="0.4">
      <c r="A16" s="72" t="s">
        <v>73</v>
      </c>
      <c r="B16" s="72"/>
      <c r="C16" s="72"/>
      <c r="D16" s="72"/>
      <c r="E16" s="72"/>
      <c r="F16" s="72"/>
      <c r="G16" s="57"/>
    </row>
    <row r="17" spans="1:7" ht="18" customHeight="1" x14ac:dyDescent="0.4">
      <c r="A17" s="72" t="s">
        <v>74</v>
      </c>
      <c r="B17" s="72"/>
      <c r="C17" s="72"/>
      <c r="D17" s="72"/>
      <c r="E17" s="72"/>
      <c r="F17" s="72"/>
      <c r="G17" s="57"/>
    </row>
  </sheetData>
  <mergeCells count="4">
    <mergeCell ref="A4:A5"/>
    <mergeCell ref="B4:B5"/>
    <mergeCell ref="C4:G4"/>
    <mergeCell ref="H4:K4"/>
  </mergeCells>
  <phoneticPr fontId="3"/>
  <hyperlinks>
    <hyperlink ref="M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33"/>
  <sheetViews>
    <sheetView zoomScaleNormal="100" zoomScaleSheetLayoutView="85" workbookViewId="0">
      <selection activeCell="G13" sqref="G13"/>
    </sheetView>
  </sheetViews>
  <sheetFormatPr defaultColWidth="9" defaultRowHeight="13.5" x14ac:dyDescent="0.4"/>
  <cols>
    <col min="1" max="2" width="14.75" style="16" customWidth="1"/>
    <col min="3" max="20" width="8.5" style="16" customWidth="1"/>
    <col min="21" max="25" width="8.625" style="16" customWidth="1"/>
    <col min="26" max="26" width="2.5" style="16" customWidth="1"/>
    <col min="27" max="27" width="11" style="16" bestFit="1" customWidth="1"/>
    <col min="28" max="16384" width="9" style="16"/>
  </cols>
  <sheetData>
    <row r="1" spans="1:27" ht="22.5" customHeight="1" x14ac:dyDescent="0.4">
      <c r="Y1" s="16" t="s">
        <v>14</v>
      </c>
      <c r="AA1" s="18" t="s">
        <v>15</v>
      </c>
    </row>
    <row r="2" spans="1:27" ht="22.5" customHeight="1" x14ac:dyDescent="0.4">
      <c r="A2" s="91" t="s">
        <v>75</v>
      </c>
      <c r="B2" s="91"/>
      <c r="C2" s="91"/>
    </row>
    <row r="3" spans="1:27" ht="22.5" customHeight="1" x14ac:dyDescent="0.15">
      <c r="Y3" s="20" t="s">
        <v>17</v>
      </c>
    </row>
    <row r="4" spans="1:27" ht="24.75" customHeight="1" x14ac:dyDescent="0.4">
      <c r="A4" s="21" t="s">
        <v>76</v>
      </c>
      <c r="B4" s="22" t="s">
        <v>77</v>
      </c>
      <c r="C4" s="31" t="s">
        <v>78</v>
      </c>
      <c r="D4" s="31"/>
      <c r="E4" s="31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23"/>
      <c r="U4" s="93" t="s">
        <v>79</v>
      </c>
      <c r="V4" s="94"/>
      <c r="W4" s="95" t="s">
        <v>80</v>
      </c>
      <c r="X4" s="92" t="s">
        <v>81</v>
      </c>
      <c r="Y4" s="96" t="s">
        <v>82</v>
      </c>
    </row>
    <row r="5" spans="1:27" ht="24.75" customHeight="1" x14ac:dyDescent="0.4">
      <c r="A5" s="27"/>
      <c r="B5" s="28"/>
      <c r="C5" s="97"/>
      <c r="D5" s="72"/>
      <c r="E5" s="98"/>
      <c r="F5" s="99" t="s">
        <v>83</v>
      </c>
      <c r="G5" s="37"/>
      <c r="H5" s="37"/>
      <c r="I5" s="37"/>
      <c r="J5" s="37"/>
      <c r="K5" s="37"/>
      <c r="L5" s="37"/>
      <c r="M5" s="100" t="s">
        <v>84</v>
      </c>
      <c r="N5" s="100"/>
      <c r="O5" s="101" t="s">
        <v>85</v>
      </c>
      <c r="P5" s="101"/>
      <c r="Q5" s="102" t="s">
        <v>86</v>
      </c>
      <c r="R5" s="102"/>
      <c r="S5" s="100" t="s">
        <v>87</v>
      </c>
      <c r="T5" s="103"/>
      <c r="U5" s="104"/>
      <c r="V5" s="105"/>
      <c r="W5" s="95"/>
      <c r="X5" s="92"/>
      <c r="Y5" s="96"/>
    </row>
    <row r="6" spans="1:27" ht="24.75" customHeight="1" x14ac:dyDescent="0.4">
      <c r="A6" s="27"/>
      <c r="B6" s="28"/>
      <c r="C6" s="106"/>
      <c r="D6" s="71"/>
      <c r="E6" s="107"/>
      <c r="F6" s="108"/>
      <c r="G6" s="103" t="s">
        <v>88</v>
      </c>
      <c r="H6" s="22"/>
      <c r="I6" s="109" t="s">
        <v>89</v>
      </c>
      <c r="J6" s="110"/>
      <c r="K6" s="103" t="s">
        <v>90</v>
      </c>
      <c r="L6" s="21"/>
      <c r="M6" s="111"/>
      <c r="N6" s="111"/>
      <c r="O6" s="112"/>
      <c r="P6" s="112"/>
      <c r="Q6" s="113"/>
      <c r="R6" s="113"/>
      <c r="S6" s="111"/>
      <c r="T6" s="114"/>
      <c r="U6" s="115"/>
      <c r="V6" s="116"/>
      <c r="W6" s="95"/>
      <c r="X6" s="92"/>
      <c r="Y6" s="96"/>
    </row>
    <row r="7" spans="1:27" ht="24.75" customHeight="1" x14ac:dyDescent="0.4">
      <c r="A7" s="33"/>
      <c r="B7" s="34"/>
      <c r="C7" s="38" t="s">
        <v>23</v>
      </c>
      <c r="D7" s="38" t="s">
        <v>91</v>
      </c>
      <c r="E7" s="38" t="s">
        <v>92</v>
      </c>
      <c r="F7" s="38" t="s">
        <v>93</v>
      </c>
      <c r="G7" s="38" t="s">
        <v>91</v>
      </c>
      <c r="H7" s="38" t="s">
        <v>92</v>
      </c>
      <c r="I7" s="38" t="s">
        <v>91</v>
      </c>
      <c r="J7" s="38" t="s">
        <v>92</v>
      </c>
      <c r="K7" s="38" t="s">
        <v>91</v>
      </c>
      <c r="L7" s="80" t="s">
        <v>92</v>
      </c>
      <c r="M7" s="38" t="s">
        <v>91</v>
      </c>
      <c r="N7" s="38" t="s">
        <v>92</v>
      </c>
      <c r="O7" s="80" t="s">
        <v>91</v>
      </c>
      <c r="P7" s="80" t="s">
        <v>92</v>
      </c>
      <c r="Q7" s="38" t="s">
        <v>91</v>
      </c>
      <c r="R7" s="38" t="s">
        <v>92</v>
      </c>
      <c r="S7" s="38" t="s">
        <v>91</v>
      </c>
      <c r="T7" s="80" t="s">
        <v>92</v>
      </c>
      <c r="U7" s="38" t="s">
        <v>91</v>
      </c>
      <c r="V7" s="80" t="s">
        <v>92</v>
      </c>
      <c r="W7" s="38" t="s">
        <v>94</v>
      </c>
      <c r="X7" s="92"/>
      <c r="Y7" s="96"/>
    </row>
    <row r="8" spans="1:27" s="72" customFormat="1" ht="24.75" customHeight="1" x14ac:dyDescent="0.4">
      <c r="A8" s="44">
        <v>1980</v>
      </c>
      <c r="B8" s="41" t="s">
        <v>33</v>
      </c>
      <c r="C8" s="46">
        <f t="shared" ref="C8:C15" si="0">SUM(D8:E8)</f>
        <v>51797</v>
      </c>
      <c r="D8" s="46">
        <f t="shared" ref="D8:E23" si="1">SUM(G8,I8,K8,M8,O8,Q8,S8)</f>
        <v>25059</v>
      </c>
      <c r="E8" s="46">
        <f t="shared" si="1"/>
        <v>26738</v>
      </c>
      <c r="F8" s="46">
        <f>SUM(G8:L8)</f>
        <v>37192</v>
      </c>
      <c r="G8" s="46">
        <v>6391</v>
      </c>
      <c r="H8" s="46">
        <v>12321</v>
      </c>
      <c r="I8" s="46">
        <v>2850</v>
      </c>
      <c r="J8" s="46">
        <v>1569</v>
      </c>
      <c r="K8" s="46">
        <v>9679</v>
      </c>
      <c r="L8" s="117">
        <v>4382</v>
      </c>
      <c r="M8" s="46">
        <v>2726</v>
      </c>
      <c r="N8" s="46">
        <v>2385</v>
      </c>
      <c r="O8" s="117">
        <v>3413</v>
      </c>
      <c r="P8" s="46">
        <v>6081</v>
      </c>
      <c r="Q8" s="118" t="s">
        <v>95</v>
      </c>
      <c r="R8" s="118" t="s">
        <v>95</v>
      </c>
      <c r="S8" s="118" t="s">
        <v>95</v>
      </c>
      <c r="T8" s="118" t="s">
        <v>95</v>
      </c>
      <c r="U8" s="72">
        <v>7131</v>
      </c>
      <c r="V8" s="72">
        <v>7052</v>
      </c>
      <c r="W8" s="72">
        <f>SUM(C8,U8:V8)</f>
        <v>65980</v>
      </c>
      <c r="X8" s="72">
        <v>284228</v>
      </c>
      <c r="Y8" s="119">
        <f>ROUND((W8/X8)*100,1)</f>
        <v>23.2</v>
      </c>
    </row>
    <row r="9" spans="1:27" ht="24.75" customHeight="1" x14ac:dyDescent="0.4">
      <c r="A9" s="44">
        <v>1985</v>
      </c>
      <c r="B9" s="84" t="s">
        <v>34</v>
      </c>
      <c r="C9" s="46">
        <f t="shared" si="0"/>
        <v>48914</v>
      </c>
      <c r="D9" s="46">
        <f t="shared" si="1"/>
        <v>23620</v>
      </c>
      <c r="E9" s="46">
        <f t="shared" si="1"/>
        <v>25294</v>
      </c>
      <c r="F9" s="46">
        <f t="shared" ref="F9:F29" si="2">SUM(G9:L9)</f>
        <v>35376</v>
      </c>
      <c r="G9" s="46">
        <v>6081</v>
      </c>
      <c r="H9" s="46">
        <v>11200</v>
      </c>
      <c r="I9" s="46">
        <v>2134</v>
      </c>
      <c r="J9" s="46">
        <v>1176</v>
      </c>
      <c r="K9" s="46">
        <v>9930</v>
      </c>
      <c r="L9" s="46">
        <v>4855</v>
      </c>
      <c r="M9" s="46">
        <v>2564</v>
      </c>
      <c r="N9" s="46">
        <v>2475</v>
      </c>
      <c r="O9" s="63">
        <v>2911</v>
      </c>
      <c r="P9" s="46">
        <v>5588</v>
      </c>
      <c r="Q9" s="118" t="s">
        <v>95</v>
      </c>
      <c r="R9" s="118" t="s">
        <v>95</v>
      </c>
      <c r="S9" s="118" t="s">
        <v>95</v>
      </c>
      <c r="T9" s="118" t="s">
        <v>95</v>
      </c>
      <c r="U9" s="16">
        <v>6878</v>
      </c>
      <c r="V9" s="16">
        <v>6678</v>
      </c>
      <c r="W9" s="72">
        <f t="shared" ref="W9:W29" si="3">SUM(C9,U9:V9)</f>
        <v>62470</v>
      </c>
      <c r="X9" s="16">
        <v>300422</v>
      </c>
      <c r="Y9" s="119">
        <f t="shared" ref="Y9:Y29" si="4">ROUND((W9/X9)*100,1)</f>
        <v>20.8</v>
      </c>
    </row>
    <row r="10" spans="1:27" ht="24.75" customHeight="1" x14ac:dyDescent="0.4">
      <c r="A10" s="44">
        <v>1990</v>
      </c>
      <c r="B10" s="47" t="s">
        <v>35</v>
      </c>
      <c r="C10" s="46">
        <f t="shared" si="0"/>
        <v>45242</v>
      </c>
      <c r="D10" s="46">
        <f t="shared" si="1"/>
        <v>21833</v>
      </c>
      <c r="E10" s="46">
        <f t="shared" si="1"/>
        <v>23409</v>
      </c>
      <c r="F10" s="46">
        <f t="shared" si="2"/>
        <v>33317</v>
      </c>
      <c r="G10" s="42">
        <v>5265</v>
      </c>
      <c r="H10" s="42">
        <v>9752</v>
      </c>
      <c r="I10" s="42">
        <v>1586</v>
      </c>
      <c r="J10" s="42">
        <v>969</v>
      </c>
      <c r="K10" s="42">
        <v>10317</v>
      </c>
      <c r="L10" s="42">
        <v>5428</v>
      </c>
      <c r="M10" s="42">
        <v>2025</v>
      </c>
      <c r="N10" s="42">
        <v>2180</v>
      </c>
      <c r="O10" s="42">
        <v>2640</v>
      </c>
      <c r="P10" s="42">
        <v>5080</v>
      </c>
      <c r="Q10" s="118" t="s">
        <v>95</v>
      </c>
      <c r="R10" s="118" t="s">
        <v>95</v>
      </c>
      <c r="S10" s="118" t="s">
        <v>95</v>
      </c>
      <c r="T10" s="118" t="s">
        <v>95</v>
      </c>
      <c r="U10" s="16">
        <v>6086</v>
      </c>
      <c r="V10" s="16">
        <v>5928</v>
      </c>
      <c r="W10" s="72">
        <f t="shared" si="3"/>
        <v>57256</v>
      </c>
      <c r="X10" s="16">
        <v>312416</v>
      </c>
      <c r="Y10" s="119">
        <f t="shared" si="4"/>
        <v>18.3</v>
      </c>
    </row>
    <row r="11" spans="1:27" ht="24.75" customHeight="1" x14ac:dyDescent="0.4">
      <c r="A11" s="44">
        <v>1995</v>
      </c>
      <c r="B11" s="85" t="s">
        <v>96</v>
      </c>
      <c r="C11" s="46">
        <f t="shared" si="0"/>
        <v>41901</v>
      </c>
      <c r="D11" s="46">
        <f t="shared" si="1"/>
        <v>20363</v>
      </c>
      <c r="E11" s="46">
        <f t="shared" si="1"/>
        <v>21538</v>
      </c>
      <c r="F11" s="46">
        <f t="shared" si="2"/>
        <v>28513</v>
      </c>
      <c r="G11" s="118">
        <v>4282</v>
      </c>
      <c r="H11" s="118">
        <v>7460</v>
      </c>
      <c r="I11" s="118">
        <v>1214</v>
      </c>
      <c r="J11" s="118">
        <v>796</v>
      </c>
      <c r="K11" s="118">
        <v>9744</v>
      </c>
      <c r="L11" s="118">
        <v>5017</v>
      </c>
      <c r="M11" s="118">
        <v>2049</v>
      </c>
      <c r="N11" s="118">
        <v>2499</v>
      </c>
      <c r="O11" s="118">
        <v>3074</v>
      </c>
      <c r="P11" s="118">
        <v>5766</v>
      </c>
      <c r="Q11" s="118" t="s">
        <v>95</v>
      </c>
      <c r="R11" s="118" t="s">
        <v>95</v>
      </c>
      <c r="S11" s="118" t="s">
        <v>95</v>
      </c>
      <c r="T11" s="118" t="s">
        <v>95</v>
      </c>
      <c r="U11" s="16">
        <v>4094</v>
      </c>
      <c r="V11" s="16">
        <v>3841</v>
      </c>
      <c r="W11" s="72">
        <f t="shared" si="3"/>
        <v>49836</v>
      </c>
      <c r="X11" s="16">
        <v>324941</v>
      </c>
      <c r="Y11" s="119">
        <f t="shared" si="4"/>
        <v>15.3</v>
      </c>
    </row>
    <row r="12" spans="1:27" ht="24.75" customHeight="1" x14ac:dyDescent="0.4">
      <c r="A12" s="44">
        <v>2000</v>
      </c>
      <c r="B12" s="87" t="s">
        <v>97</v>
      </c>
      <c r="C12" s="46">
        <f t="shared" si="0"/>
        <v>33342</v>
      </c>
      <c r="D12" s="46">
        <f t="shared" si="1"/>
        <v>16335</v>
      </c>
      <c r="E12" s="46">
        <f t="shared" si="1"/>
        <v>17007</v>
      </c>
      <c r="F12" s="46">
        <f t="shared" si="2"/>
        <v>24436</v>
      </c>
      <c r="G12" s="118">
        <v>4322</v>
      </c>
      <c r="H12" s="118">
        <v>6630</v>
      </c>
      <c r="I12" s="118">
        <v>854</v>
      </c>
      <c r="J12" s="118">
        <v>595</v>
      </c>
      <c r="K12" s="118">
        <v>7745</v>
      </c>
      <c r="L12" s="118">
        <v>4290</v>
      </c>
      <c r="M12" s="118">
        <v>1175</v>
      </c>
      <c r="N12" s="118">
        <v>1661</v>
      </c>
      <c r="O12" s="118">
        <v>2239</v>
      </c>
      <c r="P12" s="118">
        <v>3831</v>
      </c>
      <c r="Q12" s="118" t="s">
        <v>95</v>
      </c>
      <c r="R12" s="118" t="s">
        <v>95</v>
      </c>
      <c r="S12" s="118" t="s">
        <v>95</v>
      </c>
      <c r="T12" s="118" t="s">
        <v>95</v>
      </c>
      <c r="U12" s="16">
        <v>3394</v>
      </c>
      <c r="V12" s="16">
        <v>3135</v>
      </c>
      <c r="W12" s="72">
        <f t="shared" si="3"/>
        <v>39871</v>
      </c>
      <c r="X12" s="16">
        <v>333907</v>
      </c>
      <c r="Y12" s="119">
        <f t="shared" si="4"/>
        <v>11.9</v>
      </c>
    </row>
    <row r="13" spans="1:27" ht="24.75" customHeight="1" x14ac:dyDescent="0.4">
      <c r="A13" s="44">
        <v>2005</v>
      </c>
      <c r="B13" s="87" t="s">
        <v>98</v>
      </c>
      <c r="C13" s="46">
        <f t="shared" si="0"/>
        <v>28418</v>
      </c>
      <c r="D13" s="46">
        <f t="shared" si="1"/>
        <v>13971</v>
      </c>
      <c r="E13" s="46">
        <f t="shared" si="1"/>
        <v>14447</v>
      </c>
      <c r="F13" s="46">
        <f t="shared" si="2"/>
        <v>20489</v>
      </c>
      <c r="G13" s="118">
        <v>4005</v>
      </c>
      <c r="H13" s="118">
        <v>5549</v>
      </c>
      <c r="I13" s="118">
        <v>1091</v>
      </c>
      <c r="J13" s="118">
        <v>672</v>
      </c>
      <c r="K13" s="118">
        <v>5849</v>
      </c>
      <c r="L13" s="118">
        <v>3323</v>
      </c>
      <c r="M13" s="118">
        <v>1287</v>
      </c>
      <c r="N13" s="118">
        <v>1651</v>
      </c>
      <c r="O13" s="118">
        <v>1739</v>
      </c>
      <c r="P13" s="118">
        <v>3252</v>
      </c>
      <c r="Q13" s="118" t="s">
        <v>95</v>
      </c>
      <c r="R13" s="118" t="s">
        <v>95</v>
      </c>
      <c r="S13" s="118" t="s">
        <v>95</v>
      </c>
      <c r="T13" s="118" t="s">
        <v>95</v>
      </c>
      <c r="U13" s="16">
        <v>1837</v>
      </c>
      <c r="V13" s="16">
        <v>1727</v>
      </c>
      <c r="W13" s="72">
        <f t="shared" si="3"/>
        <v>31982</v>
      </c>
      <c r="X13" s="16">
        <v>339532</v>
      </c>
      <c r="Y13" s="119">
        <f t="shared" si="4"/>
        <v>9.4</v>
      </c>
    </row>
    <row r="14" spans="1:27" ht="24.75" customHeight="1" x14ac:dyDescent="0.4">
      <c r="A14" s="44">
        <v>2010</v>
      </c>
      <c r="B14" s="87" t="s">
        <v>99</v>
      </c>
      <c r="C14" s="46">
        <f t="shared" si="0"/>
        <v>23232</v>
      </c>
      <c r="D14" s="46">
        <f>SUM(G14,I14,K14,M14,O14,Q14,S14)</f>
        <v>11520</v>
      </c>
      <c r="E14" s="46">
        <f t="shared" si="1"/>
        <v>11712</v>
      </c>
      <c r="F14" s="46">
        <f t="shared" si="2"/>
        <v>16188</v>
      </c>
      <c r="G14" s="118" t="s">
        <v>95</v>
      </c>
      <c r="H14" s="118" t="s">
        <v>95</v>
      </c>
      <c r="I14" s="118">
        <v>3503</v>
      </c>
      <c r="J14" s="118">
        <v>2995</v>
      </c>
      <c r="K14" s="118">
        <v>5738</v>
      </c>
      <c r="L14" s="118">
        <v>3952</v>
      </c>
      <c r="M14" s="118" t="s">
        <v>95</v>
      </c>
      <c r="N14" s="118" t="s">
        <v>95</v>
      </c>
      <c r="O14" s="118" t="s">
        <v>95</v>
      </c>
      <c r="P14" s="118" t="s">
        <v>95</v>
      </c>
      <c r="Q14" s="118">
        <v>1488</v>
      </c>
      <c r="R14" s="118">
        <v>4055</v>
      </c>
      <c r="S14" s="118">
        <v>791</v>
      </c>
      <c r="T14" s="118">
        <v>710</v>
      </c>
      <c r="U14" s="16">
        <v>1290</v>
      </c>
      <c r="V14" s="16">
        <v>1312</v>
      </c>
      <c r="W14" s="72">
        <f t="shared" si="3"/>
        <v>25834</v>
      </c>
      <c r="X14" s="16">
        <v>338754</v>
      </c>
      <c r="Y14" s="119">
        <f t="shared" si="4"/>
        <v>7.6</v>
      </c>
    </row>
    <row r="15" spans="1:27" ht="24.75" customHeight="1" x14ac:dyDescent="0.4">
      <c r="A15" s="44">
        <v>2015</v>
      </c>
      <c r="B15" s="87" t="s">
        <v>100</v>
      </c>
      <c r="C15" s="46">
        <f t="shared" si="0"/>
        <v>16391</v>
      </c>
      <c r="D15" s="46">
        <f>SUM(G15,I15,K15,M15,O15,Q15,S15)</f>
        <v>8185</v>
      </c>
      <c r="E15" s="46">
        <f t="shared" si="1"/>
        <v>8206</v>
      </c>
      <c r="F15" s="46">
        <f t="shared" si="2"/>
        <v>12367</v>
      </c>
      <c r="G15" s="118" t="s">
        <v>95</v>
      </c>
      <c r="H15" s="118" t="s">
        <v>95</v>
      </c>
      <c r="I15" s="118">
        <v>2996</v>
      </c>
      <c r="J15" s="118">
        <v>2542</v>
      </c>
      <c r="K15" s="118">
        <v>4025</v>
      </c>
      <c r="L15" s="118">
        <v>2804</v>
      </c>
      <c r="M15" s="118" t="s">
        <v>95</v>
      </c>
      <c r="N15" s="118" t="s">
        <v>95</v>
      </c>
      <c r="O15" s="118" t="s">
        <v>95</v>
      </c>
      <c r="P15" s="118" t="s">
        <v>95</v>
      </c>
      <c r="Q15" s="118">
        <v>695</v>
      </c>
      <c r="R15" s="118">
        <v>2420</v>
      </c>
      <c r="S15" s="118">
        <v>469</v>
      </c>
      <c r="T15" s="118">
        <v>440</v>
      </c>
      <c r="U15" s="16">
        <v>751</v>
      </c>
      <c r="V15" s="16">
        <v>731</v>
      </c>
      <c r="W15" s="72">
        <f t="shared" si="3"/>
        <v>17873</v>
      </c>
      <c r="X15" s="16">
        <v>329339</v>
      </c>
      <c r="Y15" s="119">
        <f t="shared" si="4"/>
        <v>5.4</v>
      </c>
    </row>
    <row r="16" spans="1:27" ht="24.75" customHeight="1" x14ac:dyDescent="0.4">
      <c r="A16" s="51">
        <v>2020</v>
      </c>
      <c r="B16" s="120" t="s">
        <v>41</v>
      </c>
      <c r="C16" s="57">
        <f>SUM(D16:E16)</f>
        <v>12432</v>
      </c>
      <c r="D16" s="57">
        <f>SUM(G16,I16,K16,M16,O16,Q16,S16)</f>
        <v>6163</v>
      </c>
      <c r="E16" s="57">
        <f t="shared" si="1"/>
        <v>6269</v>
      </c>
      <c r="F16" s="57">
        <f t="shared" si="2"/>
        <v>8754</v>
      </c>
      <c r="G16" s="118" t="s">
        <v>95</v>
      </c>
      <c r="H16" s="118" t="s">
        <v>95</v>
      </c>
      <c r="I16" s="121">
        <v>2683</v>
      </c>
      <c r="J16" s="121">
        <v>1849</v>
      </c>
      <c r="K16" s="121">
        <v>2425</v>
      </c>
      <c r="L16" s="121">
        <v>1797</v>
      </c>
      <c r="M16" s="118" t="s">
        <v>95</v>
      </c>
      <c r="N16" s="118" t="s">
        <v>95</v>
      </c>
      <c r="O16" s="118" t="s">
        <v>95</v>
      </c>
      <c r="P16" s="118" t="s">
        <v>95</v>
      </c>
      <c r="Q16" s="121">
        <v>820</v>
      </c>
      <c r="R16" s="121">
        <v>2372</v>
      </c>
      <c r="S16" s="121">
        <v>235</v>
      </c>
      <c r="T16" s="121">
        <v>251</v>
      </c>
      <c r="U16" s="19">
        <v>492</v>
      </c>
      <c r="V16" s="19">
        <v>484</v>
      </c>
      <c r="W16" s="122">
        <f t="shared" si="3"/>
        <v>13408</v>
      </c>
      <c r="X16" s="19">
        <v>331657</v>
      </c>
      <c r="Y16" s="123">
        <f t="shared" si="4"/>
        <v>4</v>
      </c>
    </row>
    <row r="17" spans="1:25" ht="24.75" customHeight="1" x14ac:dyDescent="0.4">
      <c r="A17" s="59" t="s">
        <v>43</v>
      </c>
      <c r="B17" s="45" t="s">
        <v>43</v>
      </c>
      <c r="C17" s="124">
        <f t="shared" ref="C17:C29" si="5">SUM(I17:L17,Q17:T17)</f>
        <v>1358</v>
      </c>
      <c r="D17" s="46">
        <f>SUM(G17,I17,K17,M17,O17,Q17,S17)</f>
        <v>674</v>
      </c>
      <c r="E17" s="46">
        <f>SUM(H17,J17,L17,N17,P17,R17,T17)</f>
        <v>684</v>
      </c>
      <c r="F17" s="46">
        <f t="shared" si="2"/>
        <v>986</v>
      </c>
      <c r="G17" s="118" t="s">
        <v>95</v>
      </c>
      <c r="H17" s="118" t="s">
        <v>95</v>
      </c>
      <c r="I17" s="118">
        <v>307</v>
      </c>
      <c r="J17" s="118">
        <v>234</v>
      </c>
      <c r="K17" s="118">
        <v>264</v>
      </c>
      <c r="L17" s="118">
        <v>181</v>
      </c>
      <c r="M17" s="118" t="s">
        <v>95</v>
      </c>
      <c r="N17" s="118" t="s">
        <v>95</v>
      </c>
      <c r="O17" s="118" t="s">
        <v>95</v>
      </c>
      <c r="P17" s="118" t="s">
        <v>95</v>
      </c>
      <c r="Q17" s="118">
        <v>74</v>
      </c>
      <c r="R17" s="118">
        <v>234</v>
      </c>
      <c r="S17" s="118">
        <v>29</v>
      </c>
      <c r="T17" s="118">
        <v>35</v>
      </c>
      <c r="U17" s="72">
        <v>47</v>
      </c>
      <c r="V17" s="72">
        <v>57</v>
      </c>
      <c r="W17" s="72">
        <f t="shared" si="3"/>
        <v>1462</v>
      </c>
      <c r="X17" s="72">
        <v>185729</v>
      </c>
      <c r="Y17" s="119">
        <f t="shared" si="4"/>
        <v>0.8</v>
      </c>
    </row>
    <row r="18" spans="1:25" ht="24.75" customHeight="1" x14ac:dyDescent="0.4">
      <c r="A18" s="59" t="s">
        <v>44</v>
      </c>
      <c r="B18" s="45" t="s">
        <v>44</v>
      </c>
      <c r="C18" s="124">
        <f t="shared" si="5"/>
        <v>445</v>
      </c>
      <c r="D18" s="46">
        <f t="shared" ref="D18:E29" si="6">SUM(G18,I18,K18,M18,O18,Q18,S18)</f>
        <v>223</v>
      </c>
      <c r="E18" s="46">
        <f t="shared" si="1"/>
        <v>222</v>
      </c>
      <c r="F18" s="46">
        <f t="shared" si="2"/>
        <v>299</v>
      </c>
      <c r="G18" s="118" t="s">
        <v>95</v>
      </c>
      <c r="H18" s="118" t="s">
        <v>95</v>
      </c>
      <c r="I18" s="118">
        <v>95</v>
      </c>
      <c r="J18" s="118">
        <v>58</v>
      </c>
      <c r="K18" s="118">
        <v>93</v>
      </c>
      <c r="L18" s="118">
        <v>53</v>
      </c>
      <c r="M18" s="118" t="s">
        <v>95</v>
      </c>
      <c r="N18" s="118" t="s">
        <v>95</v>
      </c>
      <c r="O18" s="118" t="s">
        <v>95</v>
      </c>
      <c r="P18" s="118" t="s">
        <v>95</v>
      </c>
      <c r="Q18" s="118">
        <v>26</v>
      </c>
      <c r="R18" s="118">
        <v>102</v>
      </c>
      <c r="S18" s="118">
        <v>9</v>
      </c>
      <c r="T18" s="118">
        <v>9</v>
      </c>
      <c r="U18" s="72">
        <v>26</v>
      </c>
      <c r="V18" s="72">
        <v>27</v>
      </c>
      <c r="W18" s="72">
        <f t="shared" si="3"/>
        <v>498</v>
      </c>
      <c r="X18" s="72">
        <v>35592</v>
      </c>
      <c r="Y18" s="119">
        <f t="shared" si="4"/>
        <v>1.4</v>
      </c>
    </row>
    <row r="19" spans="1:25" ht="24.75" customHeight="1" x14ac:dyDescent="0.4">
      <c r="A19" s="59" t="s">
        <v>45</v>
      </c>
      <c r="B19" s="45" t="s">
        <v>45</v>
      </c>
      <c r="C19" s="124">
        <f t="shared" si="5"/>
        <v>1017</v>
      </c>
      <c r="D19" s="46">
        <f t="shared" si="6"/>
        <v>501</v>
      </c>
      <c r="E19" s="46">
        <f t="shared" si="1"/>
        <v>516</v>
      </c>
      <c r="F19" s="46">
        <f t="shared" si="2"/>
        <v>732</v>
      </c>
      <c r="G19" s="118" t="s">
        <v>95</v>
      </c>
      <c r="H19" s="118" t="s">
        <v>95</v>
      </c>
      <c r="I19" s="118">
        <v>238</v>
      </c>
      <c r="J19" s="118">
        <v>178</v>
      </c>
      <c r="K19" s="118">
        <v>166</v>
      </c>
      <c r="L19" s="118">
        <v>150</v>
      </c>
      <c r="M19" s="118" t="s">
        <v>95</v>
      </c>
      <c r="N19" s="118" t="s">
        <v>95</v>
      </c>
      <c r="O19" s="118" t="s">
        <v>95</v>
      </c>
      <c r="P19" s="118" t="s">
        <v>95</v>
      </c>
      <c r="Q19" s="118">
        <v>70</v>
      </c>
      <c r="R19" s="118">
        <v>170</v>
      </c>
      <c r="S19" s="118">
        <v>27</v>
      </c>
      <c r="T19" s="118">
        <v>18</v>
      </c>
      <c r="U19" s="72">
        <v>57</v>
      </c>
      <c r="V19" s="72">
        <v>50</v>
      </c>
      <c r="W19" s="72">
        <f t="shared" si="3"/>
        <v>1124</v>
      </c>
      <c r="X19" s="72">
        <v>4132</v>
      </c>
      <c r="Y19" s="119">
        <f t="shared" si="4"/>
        <v>27.2</v>
      </c>
    </row>
    <row r="20" spans="1:25" ht="24.75" customHeight="1" x14ac:dyDescent="0.4">
      <c r="A20" s="59" t="s">
        <v>46</v>
      </c>
      <c r="B20" s="45" t="s">
        <v>46</v>
      </c>
      <c r="C20" s="124">
        <f t="shared" si="5"/>
        <v>972</v>
      </c>
      <c r="D20" s="46">
        <f t="shared" si="6"/>
        <v>476</v>
      </c>
      <c r="E20" s="46">
        <f t="shared" si="1"/>
        <v>496</v>
      </c>
      <c r="F20" s="46">
        <f t="shared" si="2"/>
        <v>674</v>
      </c>
      <c r="G20" s="118" t="s">
        <v>95</v>
      </c>
      <c r="H20" s="118" t="s">
        <v>95</v>
      </c>
      <c r="I20" s="118">
        <v>205</v>
      </c>
      <c r="J20" s="118">
        <v>131</v>
      </c>
      <c r="K20" s="118">
        <v>192</v>
      </c>
      <c r="L20" s="118">
        <v>146</v>
      </c>
      <c r="M20" s="118" t="s">
        <v>95</v>
      </c>
      <c r="N20" s="118" t="s">
        <v>95</v>
      </c>
      <c r="O20" s="118" t="s">
        <v>95</v>
      </c>
      <c r="P20" s="118" t="s">
        <v>95</v>
      </c>
      <c r="Q20" s="118">
        <v>69</v>
      </c>
      <c r="R20" s="118">
        <v>202</v>
      </c>
      <c r="S20" s="118">
        <v>10</v>
      </c>
      <c r="T20" s="118">
        <v>17</v>
      </c>
      <c r="U20" s="72">
        <v>42</v>
      </c>
      <c r="V20" s="72">
        <v>46</v>
      </c>
      <c r="W20" s="72">
        <f t="shared" si="3"/>
        <v>1060</v>
      </c>
      <c r="X20" s="72">
        <v>3796</v>
      </c>
      <c r="Y20" s="119">
        <f t="shared" si="4"/>
        <v>27.9</v>
      </c>
    </row>
    <row r="21" spans="1:25" ht="24.75" customHeight="1" x14ac:dyDescent="0.4">
      <c r="A21" s="59" t="s">
        <v>47</v>
      </c>
      <c r="B21" s="45" t="s">
        <v>47</v>
      </c>
      <c r="C21" s="124">
        <f t="shared" si="5"/>
        <v>723</v>
      </c>
      <c r="D21" s="46">
        <f t="shared" si="6"/>
        <v>371</v>
      </c>
      <c r="E21" s="46">
        <f t="shared" si="1"/>
        <v>352</v>
      </c>
      <c r="F21" s="46">
        <f t="shared" si="2"/>
        <v>527</v>
      </c>
      <c r="G21" s="118" t="s">
        <v>95</v>
      </c>
      <c r="H21" s="118" t="s">
        <v>95</v>
      </c>
      <c r="I21" s="118">
        <v>145</v>
      </c>
      <c r="J21" s="118">
        <v>99</v>
      </c>
      <c r="K21" s="118">
        <v>174</v>
      </c>
      <c r="L21" s="118">
        <v>109</v>
      </c>
      <c r="M21" s="118" t="s">
        <v>95</v>
      </c>
      <c r="N21" s="118" t="s">
        <v>95</v>
      </c>
      <c r="O21" s="118" t="s">
        <v>95</v>
      </c>
      <c r="P21" s="118" t="s">
        <v>95</v>
      </c>
      <c r="Q21" s="118">
        <v>29</v>
      </c>
      <c r="R21" s="118">
        <v>123</v>
      </c>
      <c r="S21" s="118">
        <v>23</v>
      </c>
      <c r="T21" s="118">
        <v>21</v>
      </c>
      <c r="U21" s="72">
        <v>30</v>
      </c>
      <c r="V21" s="72">
        <v>27</v>
      </c>
      <c r="W21" s="72">
        <f t="shared" si="3"/>
        <v>780</v>
      </c>
      <c r="X21" s="72">
        <v>6623</v>
      </c>
      <c r="Y21" s="119">
        <f t="shared" si="4"/>
        <v>11.8</v>
      </c>
    </row>
    <row r="22" spans="1:25" ht="24.75" customHeight="1" x14ac:dyDescent="0.4">
      <c r="A22" s="59" t="s">
        <v>48</v>
      </c>
      <c r="B22" s="45" t="s">
        <v>48</v>
      </c>
      <c r="C22" s="124">
        <f t="shared" si="5"/>
        <v>841</v>
      </c>
      <c r="D22" s="46">
        <f t="shared" si="6"/>
        <v>415</v>
      </c>
      <c r="E22" s="46">
        <f t="shared" si="1"/>
        <v>426</v>
      </c>
      <c r="F22" s="46">
        <f t="shared" si="2"/>
        <v>618</v>
      </c>
      <c r="G22" s="118" t="s">
        <v>95</v>
      </c>
      <c r="H22" s="118" t="s">
        <v>95</v>
      </c>
      <c r="I22" s="118">
        <v>184</v>
      </c>
      <c r="J22" s="118">
        <v>124</v>
      </c>
      <c r="K22" s="118">
        <v>163</v>
      </c>
      <c r="L22" s="118">
        <v>147</v>
      </c>
      <c r="M22" s="118" t="s">
        <v>95</v>
      </c>
      <c r="N22" s="118" t="s">
        <v>95</v>
      </c>
      <c r="O22" s="118" t="s">
        <v>95</v>
      </c>
      <c r="P22" s="118" t="s">
        <v>95</v>
      </c>
      <c r="Q22" s="118">
        <v>49</v>
      </c>
      <c r="R22" s="118">
        <v>141</v>
      </c>
      <c r="S22" s="118">
        <v>19</v>
      </c>
      <c r="T22" s="118">
        <v>14</v>
      </c>
      <c r="U22" s="72">
        <v>38</v>
      </c>
      <c r="V22" s="72">
        <v>33</v>
      </c>
      <c r="W22" s="72">
        <f t="shared" si="3"/>
        <v>912</v>
      </c>
      <c r="X22" s="72">
        <v>11747</v>
      </c>
      <c r="Y22" s="119">
        <f t="shared" si="4"/>
        <v>7.8</v>
      </c>
    </row>
    <row r="23" spans="1:25" ht="24.75" customHeight="1" x14ac:dyDescent="0.4">
      <c r="A23" s="59" t="s">
        <v>49</v>
      </c>
      <c r="B23" s="45" t="s">
        <v>49</v>
      </c>
      <c r="C23" s="124">
        <f t="shared" si="5"/>
        <v>710</v>
      </c>
      <c r="D23" s="46">
        <f t="shared" si="6"/>
        <v>351</v>
      </c>
      <c r="E23" s="46">
        <f t="shared" si="1"/>
        <v>359</v>
      </c>
      <c r="F23" s="46">
        <f t="shared" si="2"/>
        <v>492</v>
      </c>
      <c r="G23" s="118" t="s">
        <v>95</v>
      </c>
      <c r="H23" s="118" t="s">
        <v>95</v>
      </c>
      <c r="I23" s="118">
        <v>133</v>
      </c>
      <c r="J23" s="118">
        <v>101</v>
      </c>
      <c r="K23" s="118">
        <v>148</v>
      </c>
      <c r="L23" s="118">
        <v>110</v>
      </c>
      <c r="M23" s="118" t="s">
        <v>95</v>
      </c>
      <c r="N23" s="118" t="s">
        <v>95</v>
      </c>
      <c r="O23" s="118" t="s">
        <v>95</v>
      </c>
      <c r="P23" s="118" t="s">
        <v>95</v>
      </c>
      <c r="Q23" s="118">
        <v>59</v>
      </c>
      <c r="R23" s="118">
        <v>138</v>
      </c>
      <c r="S23" s="118">
        <v>11</v>
      </c>
      <c r="T23" s="118">
        <v>10</v>
      </c>
      <c r="U23" s="72">
        <v>32</v>
      </c>
      <c r="V23" s="72">
        <v>19</v>
      </c>
      <c r="W23" s="72">
        <f t="shared" si="3"/>
        <v>761</v>
      </c>
      <c r="X23" s="72">
        <v>10303</v>
      </c>
      <c r="Y23" s="119">
        <f t="shared" si="4"/>
        <v>7.4</v>
      </c>
    </row>
    <row r="24" spans="1:25" ht="24.75" customHeight="1" x14ac:dyDescent="0.4">
      <c r="A24" s="59" t="s">
        <v>50</v>
      </c>
      <c r="B24" s="45" t="s">
        <v>50</v>
      </c>
      <c r="C24" s="124">
        <f t="shared" si="5"/>
        <v>507</v>
      </c>
      <c r="D24" s="46">
        <f t="shared" si="6"/>
        <v>249</v>
      </c>
      <c r="E24" s="46">
        <f t="shared" si="6"/>
        <v>258</v>
      </c>
      <c r="F24" s="46">
        <f t="shared" si="2"/>
        <v>353</v>
      </c>
      <c r="G24" s="118" t="s">
        <v>95</v>
      </c>
      <c r="H24" s="118" t="s">
        <v>95</v>
      </c>
      <c r="I24" s="118">
        <v>112</v>
      </c>
      <c r="J24" s="118">
        <v>64</v>
      </c>
      <c r="K24" s="118">
        <v>102</v>
      </c>
      <c r="L24" s="118">
        <v>75</v>
      </c>
      <c r="M24" s="118" t="s">
        <v>95</v>
      </c>
      <c r="N24" s="118" t="s">
        <v>95</v>
      </c>
      <c r="O24" s="118" t="s">
        <v>95</v>
      </c>
      <c r="P24" s="118" t="s">
        <v>95</v>
      </c>
      <c r="Q24" s="118">
        <v>20</v>
      </c>
      <c r="R24" s="118">
        <v>103</v>
      </c>
      <c r="S24" s="118">
        <v>15</v>
      </c>
      <c r="T24" s="118">
        <v>16</v>
      </c>
      <c r="U24" s="72">
        <v>12</v>
      </c>
      <c r="V24" s="72">
        <v>13</v>
      </c>
      <c r="W24" s="72">
        <f t="shared" si="3"/>
        <v>532</v>
      </c>
      <c r="X24" s="72">
        <v>37694</v>
      </c>
      <c r="Y24" s="119">
        <f t="shared" si="4"/>
        <v>1.4</v>
      </c>
    </row>
    <row r="25" spans="1:25" ht="24.75" customHeight="1" x14ac:dyDescent="0.4">
      <c r="A25" s="59" t="s">
        <v>51</v>
      </c>
      <c r="B25" s="45" t="s">
        <v>51</v>
      </c>
      <c r="C25" s="124">
        <f t="shared" si="5"/>
        <v>851</v>
      </c>
      <c r="D25" s="46">
        <f t="shared" si="6"/>
        <v>437</v>
      </c>
      <c r="E25" s="46">
        <f t="shared" si="6"/>
        <v>414</v>
      </c>
      <c r="F25" s="46">
        <f t="shared" si="2"/>
        <v>612</v>
      </c>
      <c r="G25" s="118" t="s">
        <v>95</v>
      </c>
      <c r="H25" s="118" t="s">
        <v>95</v>
      </c>
      <c r="I25" s="118">
        <v>225</v>
      </c>
      <c r="J25" s="118">
        <v>128</v>
      </c>
      <c r="K25" s="118">
        <v>143</v>
      </c>
      <c r="L25" s="118">
        <v>116</v>
      </c>
      <c r="M25" s="118" t="s">
        <v>95</v>
      </c>
      <c r="N25" s="118" t="s">
        <v>95</v>
      </c>
      <c r="O25" s="118" t="s">
        <v>95</v>
      </c>
      <c r="P25" s="118" t="s">
        <v>95</v>
      </c>
      <c r="Q25" s="118">
        <v>53</v>
      </c>
      <c r="R25" s="118">
        <v>152</v>
      </c>
      <c r="S25" s="118">
        <v>16</v>
      </c>
      <c r="T25" s="118">
        <v>18</v>
      </c>
      <c r="U25" s="72">
        <v>26</v>
      </c>
      <c r="V25" s="72">
        <v>37</v>
      </c>
      <c r="W25" s="72">
        <f t="shared" si="3"/>
        <v>914</v>
      </c>
      <c r="X25" s="72">
        <v>2962</v>
      </c>
      <c r="Y25" s="119">
        <f t="shared" si="4"/>
        <v>30.9</v>
      </c>
    </row>
    <row r="26" spans="1:25" ht="24.75" customHeight="1" x14ac:dyDescent="0.4">
      <c r="A26" s="59" t="s">
        <v>52</v>
      </c>
      <c r="B26" s="45" t="s">
        <v>52</v>
      </c>
      <c r="C26" s="124">
        <f t="shared" si="5"/>
        <v>992</v>
      </c>
      <c r="D26" s="46">
        <f t="shared" si="6"/>
        <v>478</v>
      </c>
      <c r="E26" s="46">
        <f t="shared" si="6"/>
        <v>514</v>
      </c>
      <c r="F26" s="46">
        <f t="shared" si="2"/>
        <v>673</v>
      </c>
      <c r="G26" s="118" t="s">
        <v>95</v>
      </c>
      <c r="H26" s="118" t="s">
        <v>95</v>
      </c>
      <c r="I26" s="118">
        <v>220</v>
      </c>
      <c r="J26" s="118">
        <v>134</v>
      </c>
      <c r="K26" s="118">
        <v>171</v>
      </c>
      <c r="L26" s="118">
        <v>148</v>
      </c>
      <c r="M26" s="118" t="s">
        <v>95</v>
      </c>
      <c r="N26" s="118" t="s">
        <v>95</v>
      </c>
      <c r="O26" s="118" t="s">
        <v>95</v>
      </c>
      <c r="P26" s="118" t="s">
        <v>95</v>
      </c>
      <c r="Q26" s="118">
        <v>75</v>
      </c>
      <c r="R26" s="118">
        <v>208</v>
      </c>
      <c r="S26" s="118">
        <v>12</v>
      </c>
      <c r="T26" s="118">
        <v>24</v>
      </c>
      <c r="U26" s="72">
        <v>36</v>
      </c>
      <c r="V26" s="72">
        <v>35</v>
      </c>
      <c r="W26" s="72">
        <f t="shared" si="3"/>
        <v>1063</v>
      </c>
      <c r="X26" s="72">
        <v>5635</v>
      </c>
      <c r="Y26" s="119">
        <f t="shared" si="4"/>
        <v>18.899999999999999</v>
      </c>
    </row>
    <row r="27" spans="1:25" ht="24.75" customHeight="1" x14ac:dyDescent="0.4">
      <c r="A27" s="59" t="s">
        <v>53</v>
      </c>
      <c r="B27" s="45" t="s">
        <v>53</v>
      </c>
      <c r="C27" s="124">
        <f t="shared" si="5"/>
        <v>2086</v>
      </c>
      <c r="D27" s="46">
        <f t="shared" si="6"/>
        <v>1028</v>
      </c>
      <c r="E27" s="46">
        <f t="shared" si="6"/>
        <v>1058</v>
      </c>
      <c r="F27" s="46">
        <f t="shared" si="2"/>
        <v>1461</v>
      </c>
      <c r="G27" s="118" t="s">
        <v>95</v>
      </c>
      <c r="H27" s="118" t="s">
        <v>95</v>
      </c>
      <c r="I27" s="118">
        <v>426</v>
      </c>
      <c r="J27" s="118">
        <v>303</v>
      </c>
      <c r="K27" s="118">
        <v>422</v>
      </c>
      <c r="L27" s="118">
        <v>310</v>
      </c>
      <c r="M27" s="118" t="s">
        <v>95</v>
      </c>
      <c r="N27" s="118" t="s">
        <v>95</v>
      </c>
      <c r="O27" s="118" t="s">
        <v>95</v>
      </c>
      <c r="P27" s="118" t="s">
        <v>95</v>
      </c>
      <c r="Q27" s="118">
        <v>147</v>
      </c>
      <c r="R27" s="118">
        <v>405</v>
      </c>
      <c r="S27" s="118">
        <v>33</v>
      </c>
      <c r="T27" s="118">
        <v>40</v>
      </c>
      <c r="U27" s="72">
        <v>73</v>
      </c>
      <c r="V27" s="72">
        <v>74</v>
      </c>
      <c r="W27" s="72">
        <f t="shared" si="3"/>
        <v>2233</v>
      </c>
      <c r="X27" s="72">
        <v>18847</v>
      </c>
      <c r="Y27" s="119">
        <f t="shared" si="4"/>
        <v>11.8</v>
      </c>
    </row>
    <row r="28" spans="1:25" ht="24.75" customHeight="1" x14ac:dyDescent="0.4">
      <c r="A28" s="59" t="s">
        <v>54</v>
      </c>
      <c r="B28" s="45" t="s">
        <v>54</v>
      </c>
      <c r="C28" s="124">
        <f t="shared" si="5"/>
        <v>818</v>
      </c>
      <c r="D28" s="46">
        <f t="shared" si="6"/>
        <v>403</v>
      </c>
      <c r="E28" s="46">
        <f t="shared" si="6"/>
        <v>415</v>
      </c>
      <c r="F28" s="46">
        <f t="shared" si="2"/>
        <v>579</v>
      </c>
      <c r="G28" s="118" t="s">
        <v>95</v>
      </c>
      <c r="H28" s="118" t="s">
        <v>95</v>
      </c>
      <c r="I28" s="118">
        <v>150</v>
      </c>
      <c r="J28" s="118">
        <v>104</v>
      </c>
      <c r="K28" s="118">
        <v>183</v>
      </c>
      <c r="L28" s="118">
        <v>142</v>
      </c>
      <c r="M28" s="118" t="s">
        <v>95</v>
      </c>
      <c r="N28" s="118" t="s">
        <v>95</v>
      </c>
      <c r="O28" s="118" t="s">
        <v>95</v>
      </c>
      <c r="P28" s="118" t="s">
        <v>95</v>
      </c>
      <c r="Q28" s="118">
        <v>58</v>
      </c>
      <c r="R28" s="118">
        <v>151</v>
      </c>
      <c r="S28" s="118">
        <v>12</v>
      </c>
      <c r="T28" s="118">
        <v>18</v>
      </c>
      <c r="U28" s="72">
        <v>31</v>
      </c>
      <c r="V28" s="72">
        <v>24</v>
      </c>
      <c r="W28" s="72">
        <f t="shared" si="3"/>
        <v>873</v>
      </c>
      <c r="X28" s="72">
        <v>4225</v>
      </c>
      <c r="Y28" s="119">
        <f t="shared" si="4"/>
        <v>20.7</v>
      </c>
    </row>
    <row r="29" spans="1:25" ht="24.75" customHeight="1" x14ac:dyDescent="0.4">
      <c r="A29" s="64" t="s">
        <v>55</v>
      </c>
      <c r="B29" s="65" t="s">
        <v>55</v>
      </c>
      <c r="C29" s="125">
        <f t="shared" si="5"/>
        <v>1112</v>
      </c>
      <c r="D29" s="70">
        <f t="shared" si="6"/>
        <v>557</v>
      </c>
      <c r="E29" s="70">
        <f t="shared" si="6"/>
        <v>555</v>
      </c>
      <c r="F29" s="70">
        <f t="shared" si="2"/>
        <v>748</v>
      </c>
      <c r="G29" s="126" t="s">
        <v>95</v>
      </c>
      <c r="H29" s="126" t="s">
        <v>95</v>
      </c>
      <c r="I29" s="126">
        <v>243</v>
      </c>
      <c r="J29" s="126">
        <v>191</v>
      </c>
      <c r="K29" s="126">
        <v>204</v>
      </c>
      <c r="L29" s="126">
        <v>110</v>
      </c>
      <c r="M29" s="126" t="s">
        <v>95</v>
      </c>
      <c r="N29" s="126" t="s">
        <v>95</v>
      </c>
      <c r="O29" s="126" t="s">
        <v>95</v>
      </c>
      <c r="P29" s="126" t="s">
        <v>95</v>
      </c>
      <c r="Q29" s="126">
        <v>91</v>
      </c>
      <c r="R29" s="126">
        <v>243</v>
      </c>
      <c r="S29" s="126">
        <v>19</v>
      </c>
      <c r="T29" s="126">
        <v>11</v>
      </c>
      <c r="U29" s="71">
        <v>42</v>
      </c>
      <c r="V29" s="71">
        <v>42</v>
      </c>
      <c r="W29" s="71">
        <f t="shared" si="3"/>
        <v>1196</v>
      </c>
      <c r="X29" s="71">
        <v>4372</v>
      </c>
      <c r="Y29" s="127">
        <f t="shared" si="4"/>
        <v>27.4</v>
      </c>
    </row>
    <row r="30" spans="1:25" ht="18" customHeight="1" x14ac:dyDescent="0.4">
      <c r="A30" s="72" t="s">
        <v>101</v>
      </c>
      <c r="B30" s="72"/>
      <c r="C30" s="72"/>
      <c r="D30" s="128"/>
      <c r="E30" s="128"/>
      <c r="F30" s="128"/>
      <c r="G30" s="128"/>
      <c r="H30" s="128"/>
      <c r="I30" s="128"/>
      <c r="J30" s="129"/>
      <c r="K30" s="129"/>
      <c r="L30" s="129"/>
    </row>
    <row r="31" spans="1:25" ht="18" customHeight="1" x14ac:dyDescent="0.4">
      <c r="A31" s="72" t="s">
        <v>102</v>
      </c>
      <c r="B31" s="72"/>
      <c r="C31" s="72"/>
      <c r="D31" s="128"/>
      <c r="E31" s="128"/>
      <c r="F31" s="128"/>
      <c r="G31" s="128"/>
      <c r="H31" s="128"/>
      <c r="I31" s="128"/>
      <c r="J31" s="129"/>
      <c r="K31" s="129"/>
      <c r="L31" s="129"/>
    </row>
    <row r="32" spans="1:25" ht="18" customHeight="1" x14ac:dyDescent="0.4">
      <c r="A32" s="16" t="s">
        <v>103</v>
      </c>
    </row>
    <row r="33" spans="1:1" x14ac:dyDescent="0.4">
      <c r="A33" s="16" t="s">
        <v>104</v>
      </c>
    </row>
  </sheetData>
  <mergeCells count="15">
    <mergeCell ref="Y4:Y7"/>
    <mergeCell ref="F5:L5"/>
    <mergeCell ref="M5:N6"/>
    <mergeCell ref="O5:P6"/>
    <mergeCell ref="Q5:R6"/>
    <mergeCell ref="S5:T6"/>
    <mergeCell ref="G6:H6"/>
    <mergeCell ref="I6:J6"/>
    <mergeCell ref="K6:L6"/>
    <mergeCell ref="A4:A7"/>
    <mergeCell ref="B4:B7"/>
    <mergeCell ref="C4:T4"/>
    <mergeCell ref="U4:V6"/>
    <mergeCell ref="W4:W6"/>
    <mergeCell ref="X4:X7"/>
  </mergeCells>
  <phoneticPr fontId="3"/>
  <hyperlinks>
    <hyperlink ref="AA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16"/>
  <sheetViews>
    <sheetView zoomScaleNormal="100" zoomScaleSheetLayoutView="85" workbookViewId="0">
      <selection activeCell="G13" sqref="G13"/>
    </sheetView>
  </sheetViews>
  <sheetFormatPr defaultColWidth="9" defaultRowHeight="13.5" x14ac:dyDescent="0.4"/>
  <cols>
    <col min="1" max="2" width="12.875" style="16" customWidth="1"/>
    <col min="3" max="14" width="10.5" style="16" customWidth="1"/>
    <col min="15" max="15" width="2.5" style="16" customWidth="1"/>
    <col min="16" max="16" width="10.625" style="16" bestFit="1" customWidth="1"/>
    <col min="17" max="16384" width="9" style="16"/>
  </cols>
  <sheetData>
    <row r="1" spans="1:16" ht="22.5" customHeight="1" x14ac:dyDescent="0.4">
      <c r="N1" s="17" t="s">
        <v>14</v>
      </c>
      <c r="P1" s="18" t="s">
        <v>15</v>
      </c>
    </row>
    <row r="2" spans="1:16" ht="22.5" customHeight="1" x14ac:dyDescent="0.4">
      <c r="A2" s="19" t="s">
        <v>105</v>
      </c>
      <c r="B2" s="19"/>
      <c r="C2" s="19"/>
      <c r="J2" s="128"/>
    </row>
    <row r="3" spans="1:16" ht="22.5" customHeight="1" x14ac:dyDescent="0.15">
      <c r="N3" s="20" t="s">
        <v>106</v>
      </c>
    </row>
    <row r="4" spans="1:16" ht="21" customHeight="1" x14ac:dyDescent="0.4">
      <c r="A4" s="24" t="s">
        <v>63</v>
      </c>
      <c r="B4" s="130" t="s">
        <v>64</v>
      </c>
      <c r="C4" s="25" t="s">
        <v>107</v>
      </c>
      <c r="D4" s="92"/>
      <c r="E4" s="92" t="s">
        <v>108</v>
      </c>
      <c r="F4" s="92"/>
      <c r="G4" s="92" t="s">
        <v>109</v>
      </c>
      <c r="H4" s="92"/>
      <c r="I4" s="92" t="s">
        <v>110</v>
      </c>
      <c r="J4" s="92"/>
      <c r="K4" s="92" t="s">
        <v>111</v>
      </c>
      <c r="L4" s="131"/>
      <c r="M4" s="92" t="s">
        <v>112</v>
      </c>
      <c r="N4" s="132"/>
    </row>
    <row r="5" spans="1:16" ht="39" customHeight="1" x14ac:dyDescent="0.4">
      <c r="A5" s="24"/>
      <c r="B5" s="25"/>
      <c r="C5" s="133" t="s">
        <v>113</v>
      </c>
      <c r="D5" s="81" t="s">
        <v>114</v>
      </c>
      <c r="E5" s="38" t="s">
        <v>113</v>
      </c>
      <c r="F5" s="81" t="s">
        <v>115</v>
      </c>
      <c r="G5" s="38" t="s">
        <v>113</v>
      </c>
      <c r="H5" s="81" t="s">
        <v>115</v>
      </c>
      <c r="I5" s="38" t="s">
        <v>116</v>
      </c>
      <c r="J5" s="81" t="s">
        <v>117</v>
      </c>
      <c r="K5" s="38" t="s">
        <v>116</v>
      </c>
      <c r="L5" s="81" t="s">
        <v>118</v>
      </c>
      <c r="M5" s="38" t="s">
        <v>116</v>
      </c>
      <c r="N5" s="82" t="s">
        <v>119</v>
      </c>
    </row>
    <row r="6" spans="1:16" ht="33" customHeight="1" x14ac:dyDescent="0.4">
      <c r="A6" s="44">
        <v>1985</v>
      </c>
      <c r="B6" s="84" t="s">
        <v>34</v>
      </c>
      <c r="C6" s="117">
        <v>368</v>
      </c>
      <c r="D6" s="117">
        <v>3335</v>
      </c>
      <c r="E6" s="117">
        <v>1357</v>
      </c>
      <c r="F6" s="117">
        <v>6104</v>
      </c>
      <c r="G6" s="117">
        <v>282</v>
      </c>
      <c r="H6" s="117">
        <v>16398</v>
      </c>
      <c r="I6" s="134">
        <v>300</v>
      </c>
      <c r="J6" s="134">
        <v>254</v>
      </c>
      <c r="K6" s="134">
        <v>6</v>
      </c>
      <c r="L6" s="134">
        <v>1930</v>
      </c>
      <c r="M6" s="135">
        <v>1719</v>
      </c>
      <c r="N6" s="135">
        <v>15799</v>
      </c>
    </row>
    <row r="7" spans="1:16" ht="33" customHeight="1" x14ac:dyDescent="0.4">
      <c r="A7" s="44">
        <v>1990</v>
      </c>
      <c r="B7" s="84" t="s">
        <v>120</v>
      </c>
      <c r="C7" s="46">
        <v>272</v>
      </c>
      <c r="D7" s="46">
        <v>3114</v>
      </c>
      <c r="E7" s="46">
        <v>936</v>
      </c>
      <c r="F7" s="46">
        <v>7255</v>
      </c>
      <c r="G7" s="46">
        <v>128</v>
      </c>
      <c r="H7" s="46">
        <v>13586</v>
      </c>
      <c r="I7" s="136">
        <v>91</v>
      </c>
      <c r="J7" s="136">
        <v>209</v>
      </c>
      <c r="K7" s="136">
        <v>5</v>
      </c>
      <c r="L7" s="136">
        <v>1450</v>
      </c>
      <c r="M7" s="136">
        <v>1137</v>
      </c>
      <c r="N7" s="136">
        <v>10307</v>
      </c>
    </row>
    <row r="8" spans="1:16" ht="33" customHeight="1" x14ac:dyDescent="0.4">
      <c r="A8" s="44">
        <v>1995</v>
      </c>
      <c r="B8" s="85" t="s">
        <v>36</v>
      </c>
      <c r="C8" s="46">
        <v>163</v>
      </c>
      <c r="D8" s="46">
        <v>2814</v>
      </c>
      <c r="E8" s="46">
        <v>623</v>
      </c>
      <c r="F8" s="46">
        <v>6479</v>
      </c>
      <c r="G8" s="46">
        <v>52</v>
      </c>
      <c r="H8" s="46">
        <v>9926</v>
      </c>
      <c r="I8" s="137">
        <v>73</v>
      </c>
      <c r="J8" s="72">
        <v>119</v>
      </c>
      <c r="K8" s="137" t="s">
        <v>95</v>
      </c>
      <c r="L8" s="137" t="s">
        <v>95</v>
      </c>
      <c r="M8" s="137">
        <v>282</v>
      </c>
      <c r="N8" s="72">
        <v>2183</v>
      </c>
    </row>
    <row r="9" spans="1:16" ht="33" customHeight="1" x14ac:dyDescent="0.4">
      <c r="A9" s="44">
        <v>2000</v>
      </c>
      <c r="B9" s="87" t="s">
        <v>37</v>
      </c>
      <c r="C9" s="46">
        <v>106</v>
      </c>
      <c r="D9" s="46">
        <v>1929</v>
      </c>
      <c r="E9" s="46">
        <v>398</v>
      </c>
      <c r="F9" s="46">
        <v>7127</v>
      </c>
      <c r="G9" s="46">
        <v>27</v>
      </c>
      <c r="H9" s="46">
        <v>4938</v>
      </c>
      <c r="I9" s="137">
        <v>14</v>
      </c>
      <c r="J9" s="72">
        <v>218</v>
      </c>
      <c r="K9" s="137">
        <v>2</v>
      </c>
      <c r="L9" s="137" t="s">
        <v>121</v>
      </c>
      <c r="M9" s="137" t="s">
        <v>95</v>
      </c>
      <c r="N9" s="137" t="s">
        <v>95</v>
      </c>
    </row>
    <row r="10" spans="1:16" ht="33" customHeight="1" x14ac:dyDescent="0.4">
      <c r="A10" s="44">
        <v>2005</v>
      </c>
      <c r="B10" s="87" t="s">
        <v>38</v>
      </c>
      <c r="C10" s="46">
        <v>83</v>
      </c>
      <c r="D10" s="46">
        <v>1759</v>
      </c>
      <c r="E10" s="46">
        <v>282</v>
      </c>
      <c r="F10" s="46">
        <v>6170</v>
      </c>
      <c r="G10" s="46">
        <v>16</v>
      </c>
      <c r="H10" s="46">
        <v>2490</v>
      </c>
      <c r="I10" s="137">
        <v>22</v>
      </c>
      <c r="J10" s="72">
        <v>55</v>
      </c>
      <c r="K10" s="137" t="s">
        <v>95</v>
      </c>
      <c r="L10" s="137" t="s">
        <v>95</v>
      </c>
      <c r="M10" s="137" t="s">
        <v>95</v>
      </c>
      <c r="N10" s="137" t="s">
        <v>122</v>
      </c>
    </row>
    <row r="11" spans="1:16" ht="33" customHeight="1" x14ac:dyDescent="0.4">
      <c r="A11" s="44">
        <v>2010</v>
      </c>
      <c r="B11" s="87" t="s">
        <v>39</v>
      </c>
      <c r="C11" s="46">
        <v>87</v>
      </c>
      <c r="D11" s="46">
        <v>1568</v>
      </c>
      <c r="E11" s="46">
        <v>224</v>
      </c>
      <c r="F11" s="46">
        <v>4050</v>
      </c>
      <c r="G11" s="46">
        <v>6</v>
      </c>
      <c r="H11" s="46">
        <v>1139</v>
      </c>
      <c r="I11" s="137">
        <v>9</v>
      </c>
      <c r="J11" s="137">
        <v>53</v>
      </c>
      <c r="K11" s="137">
        <v>1</v>
      </c>
      <c r="L11" s="137" t="s">
        <v>121</v>
      </c>
      <c r="M11" s="137" t="s">
        <v>95</v>
      </c>
      <c r="N11" s="137" t="s">
        <v>122</v>
      </c>
    </row>
    <row r="12" spans="1:16" ht="33" customHeight="1" x14ac:dyDescent="0.4">
      <c r="A12" s="44">
        <v>2015</v>
      </c>
      <c r="B12" s="87" t="s">
        <v>40</v>
      </c>
      <c r="C12" s="46">
        <v>56</v>
      </c>
      <c r="D12" s="46">
        <v>1040</v>
      </c>
      <c r="E12" s="46">
        <v>153</v>
      </c>
      <c r="F12" s="46">
        <v>2784</v>
      </c>
      <c r="G12" s="46">
        <v>4</v>
      </c>
      <c r="H12" s="46">
        <v>586</v>
      </c>
      <c r="I12" s="72">
        <v>5</v>
      </c>
      <c r="J12" s="72">
        <v>47</v>
      </c>
      <c r="K12" s="137">
        <v>3</v>
      </c>
      <c r="L12" s="137" t="s">
        <v>121</v>
      </c>
      <c r="M12" s="137" t="s">
        <v>95</v>
      </c>
      <c r="N12" s="137" t="s">
        <v>95</v>
      </c>
    </row>
    <row r="13" spans="1:16" ht="33" customHeight="1" x14ac:dyDescent="0.4">
      <c r="A13" s="88">
        <v>2020</v>
      </c>
      <c r="B13" s="89" t="s">
        <v>72</v>
      </c>
      <c r="C13" s="138">
        <v>36</v>
      </c>
      <c r="D13" s="138">
        <v>765</v>
      </c>
      <c r="E13" s="138">
        <v>133</v>
      </c>
      <c r="F13" s="138">
        <v>3373</v>
      </c>
      <c r="G13" s="68" t="s">
        <v>42</v>
      </c>
      <c r="H13" s="68" t="s">
        <v>42</v>
      </c>
      <c r="I13" s="139">
        <v>5</v>
      </c>
      <c r="J13" s="139">
        <v>47</v>
      </c>
      <c r="K13" s="68" t="s">
        <v>42</v>
      </c>
      <c r="L13" s="68" t="s">
        <v>42</v>
      </c>
      <c r="M13" s="140" t="s">
        <v>95</v>
      </c>
      <c r="N13" s="140" t="s">
        <v>95</v>
      </c>
    </row>
    <row r="14" spans="1:16" ht="18" customHeight="1" x14ac:dyDescent="0.4">
      <c r="A14" s="72" t="s">
        <v>73</v>
      </c>
      <c r="B14" s="72"/>
      <c r="C14" s="72"/>
    </row>
    <row r="15" spans="1:16" ht="18" customHeight="1" x14ac:dyDescent="0.4">
      <c r="A15" s="72" t="s">
        <v>123</v>
      </c>
      <c r="B15" s="72"/>
      <c r="C15" s="72"/>
    </row>
    <row r="16" spans="1:16" ht="18" customHeight="1" x14ac:dyDescent="0.4">
      <c r="A16" s="128"/>
      <c r="B16" s="128"/>
      <c r="C16" s="128"/>
    </row>
  </sheetData>
  <mergeCells count="8">
    <mergeCell ref="K4:L4"/>
    <mergeCell ref="M4:N4"/>
    <mergeCell ref="A4:A5"/>
    <mergeCell ref="B4:B5"/>
    <mergeCell ref="C4:D4"/>
    <mergeCell ref="E4:F4"/>
    <mergeCell ref="G4:H4"/>
    <mergeCell ref="I4:J4"/>
  </mergeCells>
  <phoneticPr fontId="3"/>
  <hyperlinks>
    <hyperlink ref="P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35"/>
  <sheetViews>
    <sheetView zoomScale="115" zoomScaleNormal="115" zoomScaleSheetLayoutView="100" workbookViewId="0">
      <pane ySplit="5" topLeftCell="A24" activePane="bottomLeft" state="frozen"/>
      <selection activeCell="G13" sqref="G13"/>
      <selection pane="bottomLeft" activeCell="G13" sqref="G13"/>
    </sheetView>
  </sheetViews>
  <sheetFormatPr defaultColWidth="2.5" defaultRowHeight="15" customHeight="1" x14ac:dyDescent="0.4"/>
  <cols>
    <col min="1" max="2" width="13" style="141" customWidth="1"/>
    <col min="3" max="3" width="8.75" style="141" customWidth="1"/>
    <col min="4" max="4" width="13.25" style="141" customWidth="1"/>
    <col min="5" max="5" width="8.75" style="141" customWidth="1"/>
    <col min="6" max="6" width="13.25" style="141" customWidth="1"/>
    <col min="7" max="7" width="8.75" style="141" customWidth="1"/>
    <col min="8" max="8" width="13.25" style="141" customWidth="1"/>
    <col min="9" max="9" width="8.75" style="141" customWidth="1"/>
    <col min="10" max="10" width="13.25" style="141" customWidth="1"/>
    <col min="11" max="11" width="8.75" style="141" customWidth="1"/>
    <col min="12" max="12" width="13.25" style="141" customWidth="1"/>
    <col min="13" max="13" width="2.5" style="141" customWidth="1"/>
    <col min="14" max="14" width="11" style="141" bestFit="1" customWidth="1"/>
    <col min="15" max="16384" width="2.5" style="141"/>
  </cols>
  <sheetData>
    <row r="1" spans="1:14" ht="22.5" customHeight="1" x14ac:dyDescent="0.4">
      <c r="L1" s="142" t="s">
        <v>14</v>
      </c>
      <c r="N1" s="18" t="s">
        <v>15</v>
      </c>
    </row>
    <row r="2" spans="1:14" ht="22.5" customHeight="1" x14ac:dyDescent="0.4">
      <c r="A2" s="143" t="s">
        <v>124</v>
      </c>
      <c r="B2" s="143"/>
      <c r="C2" s="143"/>
    </row>
    <row r="3" spans="1:14" ht="22.5" customHeight="1" x14ac:dyDescent="0.15">
      <c r="L3" s="144" t="s">
        <v>125</v>
      </c>
    </row>
    <row r="4" spans="1:14" ht="20.100000000000001" customHeight="1" x14ac:dyDescent="0.4">
      <c r="A4" s="145" t="s">
        <v>126</v>
      </c>
      <c r="B4" s="146" t="s">
        <v>127</v>
      </c>
      <c r="C4" s="147" t="s">
        <v>23</v>
      </c>
      <c r="D4" s="148"/>
      <c r="E4" s="148" t="s">
        <v>128</v>
      </c>
      <c r="F4" s="148"/>
      <c r="G4" s="148" t="s">
        <v>129</v>
      </c>
      <c r="H4" s="148"/>
      <c r="I4" s="148" t="s">
        <v>130</v>
      </c>
      <c r="J4" s="148"/>
      <c r="K4" s="148" t="s">
        <v>131</v>
      </c>
      <c r="L4" s="149"/>
    </row>
    <row r="5" spans="1:14" ht="20.100000000000001" customHeight="1" x14ac:dyDescent="0.4">
      <c r="A5" s="145"/>
      <c r="B5" s="146"/>
      <c r="C5" s="150" t="s">
        <v>132</v>
      </c>
      <c r="D5" s="151" t="s">
        <v>133</v>
      </c>
      <c r="E5" s="151" t="s">
        <v>134</v>
      </c>
      <c r="F5" s="151" t="s">
        <v>135</v>
      </c>
      <c r="G5" s="151" t="s">
        <v>134</v>
      </c>
      <c r="H5" s="151" t="s">
        <v>136</v>
      </c>
      <c r="I5" s="151" t="s">
        <v>134</v>
      </c>
      <c r="J5" s="151" t="s">
        <v>136</v>
      </c>
      <c r="K5" s="151" t="s">
        <v>134</v>
      </c>
      <c r="L5" s="152" t="s">
        <v>135</v>
      </c>
    </row>
    <row r="6" spans="1:14" ht="27.75" customHeight="1" x14ac:dyDescent="0.4">
      <c r="A6" s="153">
        <v>2009</v>
      </c>
      <c r="B6" s="154" t="s">
        <v>137</v>
      </c>
      <c r="C6" s="155">
        <f t="shared" ref="C6:D17" si="0">SUM(E6,G6,I6,K6)</f>
        <v>539</v>
      </c>
      <c r="D6" s="156">
        <f t="shared" si="0"/>
        <v>36.409999999999997</v>
      </c>
      <c r="E6" s="155">
        <v>384</v>
      </c>
      <c r="F6" s="156">
        <v>19.190000000000001</v>
      </c>
      <c r="G6" s="155" t="s">
        <v>95</v>
      </c>
      <c r="H6" s="156" t="s">
        <v>95</v>
      </c>
      <c r="I6" s="155">
        <v>2</v>
      </c>
      <c r="J6" s="156">
        <v>0.13</v>
      </c>
      <c r="K6" s="155">
        <v>153</v>
      </c>
      <c r="L6" s="156">
        <v>17.09</v>
      </c>
    </row>
    <row r="7" spans="1:14" ht="27.75" customHeight="1" x14ac:dyDescent="0.4">
      <c r="A7" s="157">
        <v>2010</v>
      </c>
      <c r="B7" s="158" t="s">
        <v>138</v>
      </c>
      <c r="C7" s="155">
        <f t="shared" si="0"/>
        <v>493</v>
      </c>
      <c r="D7" s="156">
        <f t="shared" si="0"/>
        <v>30.59</v>
      </c>
      <c r="E7" s="155">
        <v>350</v>
      </c>
      <c r="F7" s="156">
        <v>17.7</v>
      </c>
      <c r="G7" s="155">
        <v>1</v>
      </c>
      <c r="H7" s="156">
        <v>0.1</v>
      </c>
      <c r="I7" s="155" t="s">
        <v>95</v>
      </c>
      <c r="J7" s="156" t="s">
        <v>95</v>
      </c>
      <c r="K7" s="155">
        <v>142</v>
      </c>
      <c r="L7" s="156">
        <v>12.79</v>
      </c>
    </row>
    <row r="8" spans="1:14" ht="27.75" customHeight="1" x14ac:dyDescent="0.4">
      <c r="A8" s="157">
        <v>2011</v>
      </c>
      <c r="B8" s="158" t="s">
        <v>139</v>
      </c>
      <c r="C8" s="155">
        <f t="shared" si="0"/>
        <v>380</v>
      </c>
      <c r="D8" s="156">
        <f t="shared" si="0"/>
        <v>23.39</v>
      </c>
      <c r="E8" s="155">
        <v>260</v>
      </c>
      <c r="F8" s="156">
        <v>12.43</v>
      </c>
      <c r="G8" s="155">
        <v>2</v>
      </c>
      <c r="H8" s="156">
        <v>0.13</v>
      </c>
      <c r="I8" s="155">
        <v>2</v>
      </c>
      <c r="J8" s="156">
        <v>0.05</v>
      </c>
      <c r="K8" s="155">
        <v>116</v>
      </c>
      <c r="L8" s="156">
        <v>10.78</v>
      </c>
    </row>
    <row r="9" spans="1:14" ht="27.75" customHeight="1" x14ac:dyDescent="0.4">
      <c r="A9" s="157">
        <v>2012</v>
      </c>
      <c r="B9" s="158" t="s">
        <v>140</v>
      </c>
      <c r="C9" s="155">
        <f t="shared" si="0"/>
        <v>552</v>
      </c>
      <c r="D9" s="156">
        <f t="shared" si="0"/>
        <v>40.049999999999997</v>
      </c>
      <c r="E9" s="155">
        <v>345</v>
      </c>
      <c r="F9" s="156">
        <v>19.2</v>
      </c>
      <c r="G9" s="155" t="s">
        <v>95</v>
      </c>
      <c r="H9" s="156" t="s">
        <v>95</v>
      </c>
      <c r="I9" s="155">
        <v>5</v>
      </c>
      <c r="J9" s="156">
        <v>0.65</v>
      </c>
      <c r="K9" s="155">
        <v>202</v>
      </c>
      <c r="L9" s="156">
        <v>20.2</v>
      </c>
    </row>
    <row r="10" spans="1:14" ht="27.75" customHeight="1" x14ac:dyDescent="0.4">
      <c r="A10" s="157">
        <v>2013</v>
      </c>
      <c r="B10" s="158" t="s">
        <v>141</v>
      </c>
      <c r="C10" s="155">
        <f t="shared" si="0"/>
        <v>739</v>
      </c>
      <c r="D10" s="156">
        <v>59.32</v>
      </c>
      <c r="E10" s="155">
        <v>497</v>
      </c>
      <c r="F10" s="156">
        <v>25.85</v>
      </c>
      <c r="G10" s="155" t="s">
        <v>95</v>
      </c>
      <c r="H10" s="156" t="s">
        <v>95</v>
      </c>
      <c r="I10" s="155">
        <v>2</v>
      </c>
      <c r="J10" s="156">
        <v>0.11</v>
      </c>
      <c r="K10" s="155">
        <v>240</v>
      </c>
      <c r="L10" s="156">
        <v>33.369999999999997</v>
      </c>
    </row>
    <row r="11" spans="1:14" ht="27.75" customHeight="1" x14ac:dyDescent="0.4">
      <c r="A11" s="157">
        <v>2014</v>
      </c>
      <c r="B11" s="158" t="s">
        <v>142</v>
      </c>
      <c r="C11" s="155">
        <f t="shared" si="0"/>
        <v>714</v>
      </c>
      <c r="D11" s="156">
        <f t="shared" si="0"/>
        <v>64.28</v>
      </c>
      <c r="E11" s="155">
        <v>460</v>
      </c>
      <c r="F11" s="156">
        <v>27.33</v>
      </c>
      <c r="G11" s="155">
        <v>1</v>
      </c>
      <c r="H11" s="156">
        <v>0.18</v>
      </c>
      <c r="I11" s="155">
        <v>8</v>
      </c>
      <c r="J11" s="156">
        <v>4.96</v>
      </c>
      <c r="K11" s="155">
        <v>245</v>
      </c>
      <c r="L11" s="156">
        <v>31.81</v>
      </c>
    </row>
    <row r="12" spans="1:14" ht="27.75" customHeight="1" x14ac:dyDescent="0.4">
      <c r="A12" s="157">
        <v>2015</v>
      </c>
      <c r="B12" s="159" t="s">
        <v>40</v>
      </c>
      <c r="C12" s="155">
        <f t="shared" si="0"/>
        <v>749</v>
      </c>
      <c r="D12" s="156">
        <f t="shared" si="0"/>
        <v>47.34</v>
      </c>
      <c r="E12" s="155">
        <v>515</v>
      </c>
      <c r="F12" s="156">
        <v>27.93</v>
      </c>
      <c r="G12" s="155" t="s">
        <v>95</v>
      </c>
      <c r="H12" s="156" t="s">
        <v>95</v>
      </c>
      <c r="I12" s="155" t="s">
        <v>95</v>
      </c>
      <c r="J12" s="156" t="s">
        <v>95</v>
      </c>
      <c r="K12" s="155">
        <v>234</v>
      </c>
      <c r="L12" s="156">
        <v>19.41</v>
      </c>
    </row>
    <row r="13" spans="1:14" ht="27.75" customHeight="1" x14ac:dyDescent="0.4">
      <c r="A13" s="157">
        <v>2016</v>
      </c>
      <c r="B13" s="158" t="s">
        <v>143</v>
      </c>
      <c r="C13" s="155">
        <f t="shared" si="0"/>
        <v>828</v>
      </c>
      <c r="D13" s="156">
        <f t="shared" si="0"/>
        <v>63.06</v>
      </c>
      <c r="E13" s="155">
        <v>551</v>
      </c>
      <c r="F13" s="156">
        <v>31.09</v>
      </c>
      <c r="G13" s="155">
        <v>1</v>
      </c>
      <c r="H13" s="156">
        <v>1.5</v>
      </c>
      <c r="I13" s="155">
        <v>1</v>
      </c>
      <c r="J13" s="156">
        <v>0.09</v>
      </c>
      <c r="K13" s="155">
        <v>275</v>
      </c>
      <c r="L13" s="156">
        <v>30.38</v>
      </c>
    </row>
    <row r="14" spans="1:14" ht="27.75" customHeight="1" x14ac:dyDescent="0.4">
      <c r="A14" s="157">
        <v>2017</v>
      </c>
      <c r="B14" s="158" t="s">
        <v>144</v>
      </c>
      <c r="C14" s="155">
        <f t="shared" si="0"/>
        <v>680</v>
      </c>
      <c r="D14" s="156">
        <f t="shared" si="0"/>
        <v>54.07</v>
      </c>
      <c r="E14" s="155">
        <v>430</v>
      </c>
      <c r="F14" s="156">
        <v>23.68</v>
      </c>
      <c r="G14" s="155">
        <v>1</v>
      </c>
      <c r="H14" s="156">
        <v>0.17</v>
      </c>
      <c r="I14" s="155" t="s">
        <v>95</v>
      </c>
      <c r="J14" s="156" t="s">
        <v>95</v>
      </c>
      <c r="K14" s="155">
        <v>249</v>
      </c>
      <c r="L14" s="156">
        <v>30.22</v>
      </c>
    </row>
    <row r="15" spans="1:14" ht="27.75" customHeight="1" x14ac:dyDescent="0.4">
      <c r="A15" s="157">
        <v>2018</v>
      </c>
      <c r="B15" s="158" t="s">
        <v>145</v>
      </c>
      <c r="C15" s="155">
        <f t="shared" si="0"/>
        <v>599</v>
      </c>
      <c r="D15" s="156">
        <f t="shared" si="0"/>
        <v>38.56</v>
      </c>
      <c r="E15" s="155">
        <v>387</v>
      </c>
      <c r="F15" s="156">
        <v>17.579999999999998</v>
      </c>
      <c r="G15" s="155">
        <v>0</v>
      </c>
      <c r="H15" s="156">
        <v>0</v>
      </c>
      <c r="I15" s="155">
        <v>3</v>
      </c>
      <c r="J15" s="156">
        <v>0.2</v>
      </c>
      <c r="K15" s="155">
        <v>209</v>
      </c>
      <c r="L15" s="156">
        <v>20.78</v>
      </c>
    </row>
    <row r="16" spans="1:14" ht="27.75" customHeight="1" x14ac:dyDescent="0.4">
      <c r="A16" s="157">
        <v>2019</v>
      </c>
      <c r="B16" s="158" t="s">
        <v>146</v>
      </c>
      <c r="C16" s="155">
        <f t="shared" si="0"/>
        <v>454</v>
      </c>
      <c r="D16" s="156">
        <f t="shared" si="0"/>
        <v>30.580000000000002</v>
      </c>
      <c r="E16" s="155">
        <v>283</v>
      </c>
      <c r="F16" s="156">
        <v>14.48</v>
      </c>
      <c r="G16" s="155">
        <v>0</v>
      </c>
      <c r="H16" s="156">
        <v>0</v>
      </c>
      <c r="I16" s="155">
        <v>0</v>
      </c>
      <c r="J16" s="156">
        <v>0</v>
      </c>
      <c r="K16" s="155">
        <v>171</v>
      </c>
      <c r="L16" s="156">
        <v>16.100000000000001</v>
      </c>
    </row>
    <row r="17" spans="1:12" ht="27.75" customHeight="1" x14ac:dyDescent="0.4">
      <c r="A17" s="157">
        <v>2020</v>
      </c>
      <c r="B17" s="160" t="s">
        <v>72</v>
      </c>
      <c r="C17" s="161">
        <f t="shared" si="0"/>
        <v>546</v>
      </c>
      <c r="D17" s="156">
        <f t="shared" si="0"/>
        <v>52.78</v>
      </c>
      <c r="E17" s="155">
        <v>271</v>
      </c>
      <c r="F17" s="156">
        <v>12.15</v>
      </c>
      <c r="G17" s="155">
        <v>0</v>
      </c>
      <c r="H17" s="156">
        <v>0</v>
      </c>
      <c r="I17" s="155">
        <v>1</v>
      </c>
      <c r="J17" s="156">
        <v>6.51</v>
      </c>
      <c r="K17" s="155">
        <v>274</v>
      </c>
      <c r="L17" s="156">
        <v>34.119999999999997</v>
      </c>
    </row>
    <row r="18" spans="1:12" ht="27.75" customHeight="1" x14ac:dyDescent="0.4">
      <c r="A18" s="157">
        <v>2021</v>
      </c>
      <c r="B18" s="160" t="s">
        <v>147</v>
      </c>
      <c r="C18" s="162">
        <v>751</v>
      </c>
      <c r="D18" s="163">
        <v>91.71</v>
      </c>
      <c r="E18" s="164">
        <v>241</v>
      </c>
      <c r="F18" s="163">
        <v>13.87</v>
      </c>
      <c r="G18" s="164">
        <v>0</v>
      </c>
      <c r="H18" s="163">
        <v>0</v>
      </c>
      <c r="I18" s="164">
        <v>1</v>
      </c>
      <c r="J18" s="163">
        <v>0.3</v>
      </c>
      <c r="K18" s="164">
        <v>509</v>
      </c>
      <c r="L18" s="163">
        <v>77.540000000000006</v>
      </c>
    </row>
    <row r="19" spans="1:12" ht="27.75" customHeight="1" x14ac:dyDescent="0.4">
      <c r="A19" s="157">
        <v>2022</v>
      </c>
      <c r="B19" s="160" t="s">
        <v>148</v>
      </c>
      <c r="C19" s="162">
        <v>385</v>
      </c>
      <c r="D19" s="163">
        <v>27.64</v>
      </c>
      <c r="E19" s="164">
        <v>181</v>
      </c>
      <c r="F19" s="163">
        <v>10.210000000000001</v>
      </c>
      <c r="G19" s="164">
        <v>0</v>
      </c>
      <c r="H19" s="163">
        <v>0</v>
      </c>
      <c r="I19" s="164">
        <v>4</v>
      </c>
      <c r="J19" s="163">
        <v>0.32</v>
      </c>
      <c r="K19" s="164">
        <v>200</v>
      </c>
      <c r="L19" s="163">
        <v>17.11</v>
      </c>
    </row>
    <row r="20" spans="1:12" ht="27.75" customHeight="1" x14ac:dyDescent="0.4">
      <c r="A20" s="157">
        <v>2023</v>
      </c>
      <c r="B20" s="160" t="s">
        <v>149</v>
      </c>
      <c r="C20" s="162">
        <v>315</v>
      </c>
      <c r="D20" s="163">
        <v>37.909999999999997</v>
      </c>
      <c r="E20" s="164">
        <v>196</v>
      </c>
      <c r="F20" s="163">
        <v>10.64</v>
      </c>
      <c r="G20" s="164">
        <v>0</v>
      </c>
      <c r="H20" s="163">
        <v>0</v>
      </c>
      <c r="I20" s="164">
        <v>1</v>
      </c>
      <c r="J20" s="163">
        <v>0.09</v>
      </c>
      <c r="K20" s="164">
        <v>118</v>
      </c>
      <c r="L20" s="163">
        <v>27.18</v>
      </c>
    </row>
    <row r="21" spans="1:12" ht="27.75" customHeight="1" x14ac:dyDescent="0.4">
      <c r="A21" s="165">
        <v>2024</v>
      </c>
      <c r="B21" s="166" t="s">
        <v>150</v>
      </c>
      <c r="C21" s="167">
        <f>SUM(C22:C34)</f>
        <v>303</v>
      </c>
      <c r="D21" s="168">
        <f t="shared" ref="D21:L21" si="1">SUM(D22:D34)</f>
        <v>28.110000000000003</v>
      </c>
      <c r="E21" s="169">
        <f t="shared" si="1"/>
        <v>172</v>
      </c>
      <c r="F21" s="168">
        <f t="shared" si="1"/>
        <v>14.73</v>
      </c>
      <c r="G21" s="169">
        <f t="shared" si="1"/>
        <v>0</v>
      </c>
      <c r="H21" s="168">
        <f t="shared" si="1"/>
        <v>0</v>
      </c>
      <c r="I21" s="169">
        <f t="shared" si="1"/>
        <v>0</v>
      </c>
      <c r="J21" s="168">
        <f t="shared" si="1"/>
        <v>0</v>
      </c>
      <c r="K21" s="169">
        <f t="shared" si="1"/>
        <v>131</v>
      </c>
      <c r="L21" s="168">
        <f t="shared" si="1"/>
        <v>13.379999999999999</v>
      </c>
    </row>
    <row r="22" spans="1:12" ht="27.75" customHeight="1" x14ac:dyDescent="0.4">
      <c r="A22" s="170" t="s">
        <v>43</v>
      </c>
      <c r="B22" s="170" t="s">
        <v>43</v>
      </c>
      <c r="C22" s="171">
        <v>111</v>
      </c>
      <c r="D22" s="172">
        <v>5.3</v>
      </c>
      <c r="E22" s="173">
        <v>68</v>
      </c>
      <c r="F22" s="172">
        <v>2.95</v>
      </c>
      <c r="G22" s="173">
        <v>0</v>
      </c>
      <c r="H22" s="172">
        <v>0</v>
      </c>
      <c r="I22" s="173">
        <v>0</v>
      </c>
      <c r="J22" s="172">
        <v>0</v>
      </c>
      <c r="K22" s="173">
        <v>43</v>
      </c>
      <c r="L22" s="172">
        <v>2.35</v>
      </c>
    </row>
    <row r="23" spans="1:12" ht="27.75" customHeight="1" x14ac:dyDescent="0.4">
      <c r="A23" s="170" t="s">
        <v>44</v>
      </c>
      <c r="B23" s="170" t="s">
        <v>44</v>
      </c>
      <c r="C23" s="171">
        <v>14</v>
      </c>
      <c r="D23" s="172">
        <v>0.96</v>
      </c>
      <c r="E23" s="173">
        <v>9</v>
      </c>
      <c r="F23" s="172">
        <v>0.56000000000000005</v>
      </c>
      <c r="G23" s="173">
        <v>0</v>
      </c>
      <c r="H23" s="172">
        <v>0</v>
      </c>
      <c r="I23" s="173">
        <v>0</v>
      </c>
      <c r="J23" s="172">
        <v>0</v>
      </c>
      <c r="K23" s="173">
        <v>5</v>
      </c>
      <c r="L23" s="172">
        <v>0.4</v>
      </c>
    </row>
    <row r="24" spans="1:12" ht="27.75" customHeight="1" x14ac:dyDescent="0.4">
      <c r="A24" s="170" t="s">
        <v>151</v>
      </c>
      <c r="B24" s="170" t="s">
        <v>151</v>
      </c>
      <c r="C24" s="171">
        <v>4</v>
      </c>
      <c r="D24" s="172">
        <v>0.16</v>
      </c>
      <c r="E24" s="173">
        <v>0</v>
      </c>
      <c r="F24" s="172">
        <v>0</v>
      </c>
      <c r="G24" s="173">
        <v>0</v>
      </c>
      <c r="H24" s="172">
        <v>0</v>
      </c>
      <c r="I24" s="173">
        <v>0</v>
      </c>
      <c r="J24" s="172">
        <v>0</v>
      </c>
      <c r="K24" s="173">
        <v>4</v>
      </c>
      <c r="L24" s="172">
        <v>0.16</v>
      </c>
    </row>
    <row r="25" spans="1:12" ht="27.75" customHeight="1" x14ac:dyDescent="0.4">
      <c r="A25" s="170" t="s">
        <v>152</v>
      </c>
      <c r="B25" s="170" t="s">
        <v>152</v>
      </c>
      <c r="C25" s="171">
        <v>3</v>
      </c>
      <c r="D25" s="172">
        <v>1.56</v>
      </c>
      <c r="E25" s="173">
        <v>1</v>
      </c>
      <c r="F25" s="172">
        <v>1.33</v>
      </c>
      <c r="G25" s="173">
        <v>0</v>
      </c>
      <c r="H25" s="172">
        <v>0</v>
      </c>
      <c r="I25" s="173">
        <v>0</v>
      </c>
      <c r="J25" s="172">
        <v>0</v>
      </c>
      <c r="K25" s="173">
        <v>2</v>
      </c>
      <c r="L25" s="172">
        <v>0.23</v>
      </c>
    </row>
    <row r="26" spans="1:12" ht="27.75" customHeight="1" x14ac:dyDescent="0.4">
      <c r="A26" s="170" t="s">
        <v>47</v>
      </c>
      <c r="B26" s="170" t="s">
        <v>47</v>
      </c>
      <c r="C26" s="171">
        <v>7</v>
      </c>
      <c r="D26" s="172">
        <v>0.31</v>
      </c>
      <c r="E26" s="173">
        <v>7</v>
      </c>
      <c r="F26" s="172">
        <v>0.31</v>
      </c>
      <c r="G26" s="173">
        <v>0</v>
      </c>
      <c r="H26" s="172">
        <v>0</v>
      </c>
      <c r="I26" s="173">
        <v>0</v>
      </c>
      <c r="J26" s="172">
        <v>0</v>
      </c>
      <c r="K26" s="173">
        <v>0</v>
      </c>
      <c r="L26" s="172">
        <v>0</v>
      </c>
    </row>
    <row r="27" spans="1:12" ht="27.75" customHeight="1" x14ac:dyDescent="0.4">
      <c r="A27" s="170" t="s">
        <v>153</v>
      </c>
      <c r="B27" s="170" t="s">
        <v>153</v>
      </c>
      <c r="C27" s="171">
        <v>14</v>
      </c>
      <c r="D27" s="172">
        <v>5.37</v>
      </c>
      <c r="E27" s="173">
        <v>4</v>
      </c>
      <c r="F27" s="172">
        <v>4.6900000000000004</v>
      </c>
      <c r="G27" s="173">
        <v>0</v>
      </c>
      <c r="H27" s="172">
        <v>0</v>
      </c>
      <c r="I27" s="173">
        <v>0</v>
      </c>
      <c r="J27" s="172">
        <v>0</v>
      </c>
      <c r="K27" s="173">
        <v>10</v>
      </c>
      <c r="L27" s="172">
        <v>0.68</v>
      </c>
    </row>
    <row r="28" spans="1:12" ht="27.75" customHeight="1" x14ac:dyDescent="0.4">
      <c r="A28" s="170" t="s">
        <v>154</v>
      </c>
      <c r="B28" s="170" t="s">
        <v>154</v>
      </c>
      <c r="C28" s="171">
        <v>47</v>
      </c>
      <c r="D28" s="172">
        <v>2.5099999999999998</v>
      </c>
      <c r="E28" s="173">
        <v>41</v>
      </c>
      <c r="F28" s="172">
        <v>2.2400000000000002</v>
      </c>
      <c r="G28" s="173">
        <v>0</v>
      </c>
      <c r="H28" s="172">
        <v>0</v>
      </c>
      <c r="I28" s="173">
        <v>0</v>
      </c>
      <c r="J28" s="172">
        <v>0</v>
      </c>
      <c r="K28" s="173">
        <v>6</v>
      </c>
      <c r="L28" s="172">
        <v>0.27</v>
      </c>
    </row>
    <row r="29" spans="1:12" ht="27.75" customHeight="1" x14ac:dyDescent="0.4">
      <c r="A29" s="170" t="s">
        <v>155</v>
      </c>
      <c r="B29" s="170" t="s">
        <v>155</v>
      </c>
      <c r="C29" s="171">
        <v>54</v>
      </c>
      <c r="D29" s="172">
        <v>5.13</v>
      </c>
      <c r="E29" s="173">
        <v>29</v>
      </c>
      <c r="F29" s="172">
        <v>2.2200000000000002</v>
      </c>
      <c r="G29" s="173">
        <v>0</v>
      </c>
      <c r="H29" s="172">
        <v>0</v>
      </c>
      <c r="I29" s="173">
        <v>0</v>
      </c>
      <c r="J29" s="172">
        <v>0</v>
      </c>
      <c r="K29" s="173">
        <v>25</v>
      </c>
      <c r="L29" s="172">
        <v>2.91</v>
      </c>
    </row>
    <row r="30" spans="1:12" ht="27.75" customHeight="1" x14ac:dyDescent="0.4">
      <c r="A30" s="170" t="s">
        <v>51</v>
      </c>
      <c r="B30" s="170" t="s">
        <v>51</v>
      </c>
      <c r="C30" s="171">
        <v>1</v>
      </c>
      <c r="D30" s="172">
        <v>0.21</v>
      </c>
      <c r="E30" s="173">
        <v>0</v>
      </c>
      <c r="F30" s="172">
        <v>0</v>
      </c>
      <c r="G30" s="173">
        <v>0</v>
      </c>
      <c r="H30" s="172">
        <v>0</v>
      </c>
      <c r="I30" s="173">
        <v>0</v>
      </c>
      <c r="J30" s="172">
        <v>0</v>
      </c>
      <c r="K30" s="173">
        <v>1</v>
      </c>
      <c r="L30" s="172">
        <v>0.21</v>
      </c>
    </row>
    <row r="31" spans="1:12" ht="27.75" customHeight="1" x14ac:dyDescent="0.4">
      <c r="A31" s="170" t="s">
        <v>52</v>
      </c>
      <c r="B31" s="170" t="s">
        <v>52</v>
      </c>
      <c r="C31" s="171">
        <v>9</v>
      </c>
      <c r="D31" s="172">
        <v>2.93</v>
      </c>
      <c r="E31" s="173">
        <v>3</v>
      </c>
      <c r="F31" s="172">
        <v>0.05</v>
      </c>
      <c r="G31" s="173">
        <v>0</v>
      </c>
      <c r="H31" s="172">
        <v>0</v>
      </c>
      <c r="I31" s="173">
        <v>0</v>
      </c>
      <c r="J31" s="172">
        <v>0</v>
      </c>
      <c r="K31" s="173">
        <v>6</v>
      </c>
      <c r="L31" s="172">
        <v>2.88</v>
      </c>
    </row>
    <row r="32" spans="1:12" ht="27.75" customHeight="1" x14ac:dyDescent="0.4">
      <c r="A32" s="170" t="s">
        <v>53</v>
      </c>
      <c r="B32" s="170" t="s">
        <v>53</v>
      </c>
      <c r="C32" s="171">
        <v>28</v>
      </c>
      <c r="D32" s="172">
        <v>2.68</v>
      </c>
      <c r="E32" s="173">
        <v>8</v>
      </c>
      <c r="F32" s="172">
        <v>0.28000000000000003</v>
      </c>
      <c r="G32" s="173">
        <v>0</v>
      </c>
      <c r="H32" s="172">
        <v>0</v>
      </c>
      <c r="I32" s="173">
        <v>0</v>
      </c>
      <c r="J32" s="172">
        <v>0</v>
      </c>
      <c r="K32" s="173">
        <v>20</v>
      </c>
      <c r="L32" s="172">
        <v>2.4</v>
      </c>
    </row>
    <row r="33" spans="1:12" ht="27.75" customHeight="1" x14ac:dyDescent="0.4">
      <c r="A33" s="170" t="s">
        <v>156</v>
      </c>
      <c r="B33" s="170" t="s">
        <v>156</v>
      </c>
      <c r="C33" s="171">
        <v>6</v>
      </c>
      <c r="D33" s="172">
        <v>0.28000000000000003</v>
      </c>
      <c r="E33" s="173">
        <v>2</v>
      </c>
      <c r="F33" s="172">
        <v>0.1</v>
      </c>
      <c r="G33" s="173">
        <v>0</v>
      </c>
      <c r="H33" s="172">
        <v>0</v>
      </c>
      <c r="I33" s="173">
        <v>0</v>
      </c>
      <c r="J33" s="172">
        <v>0</v>
      </c>
      <c r="K33" s="173">
        <v>4</v>
      </c>
      <c r="L33" s="172">
        <v>0.18</v>
      </c>
    </row>
    <row r="34" spans="1:12" ht="27.75" customHeight="1" x14ac:dyDescent="0.4">
      <c r="A34" s="174" t="s">
        <v>55</v>
      </c>
      <c r="B34" s="174" t="s">
        <v>55</v>
      </c>
      <c r="C34" s="175">
        <v>5</v>
      </c>
      <c r="D34" s="176">
        <v>0.71</v>
      </c>
      <c r="E34" s="177">
        <v>0</v>
      </c>
      <c r="F34" s="176">
        <v>0</v>
      </c>
      <c r="G34" s="177">
        <v>0</v>
      </c>
      <c r="H34" s="176">
        <v>0</v>
      </c>
      <c r="I34" s="177">
        <v>0</v>
      </c>
      <c r="J34" s="176">
        <v>0</v>
      </c>
      <c r="K34" s="177">
        <v>5</v>
      </c>
      <c r="L34" s="176">
        <v>0.71</v>
      </c>
    </row>
    <row r="35" spans="1:12" ht="15" customHeight="1" x14ac:dyDescent="0.4">
      <c r="A35" s="178" t="s">
        <v>157</v>
      </c>
      <c r="B35" s="178"/>
      <c r="C35" s="178"/>
    </row>
  </sheetData>
  <mergeCells count="7">
    <mergeCell ref="K4:L4"/>
    <mergeCell ref="A4:A5"/>
    <mergeCell ref="B4:B5"/>
    <mergeCell ref="C4:D4"/>
    <mergeCell ref="E4:F4"/>
    <mergeCell ref="G4:H4"/>
    <mergeCell ref="I4:J4"/>
  </mergeCells>
  <phoneticPr fontId="3"/>
  <hyperlinks>
    <hyperlink ref="N1" location="目次!A1" display="目次へ戻る"/>
  </hyperlinks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目次</vt:lpstr>
      <vt:lpstr>4-1</vt:lpstr>
      <vt:lpstr>4-2</vt:lpstr>
      <vt:lpstr>4-3</vt:lpstr>
      <vt:lpstr>4-4</vt:lpstr>
      <vt:lpstr>4-5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廣田　遼</dc:creator>
  <cp:lastModifiedBy>廣田　遼</cp:lastModifiedBy>
  <dcterms:created xsi:type="dcterms:W3CDTF">2026-03-27T01:49:26Z</dcterms:created>
  <dcterms:modified xsi:type="dcterms:W3CDTF">2026-03-27T01:50:03Z</dcterms:modified>
</cp:coreProperties>
</file>