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28800" windowHeight="10995"/>
  </bookViews>
  <sheets>
    <sheet name="目次" sheetId="1" r:id="rId1"/>
    <sheet name="13-1" sheetId="2" r:id="rId2"/>
    <sheet name="13-2" sheetId="3" r:id="rId3"/>
    <sheet name="13-3" sheetId="4" r:id="rId4"/>
    <sheet name="13-4" sheetId="5" r:id="rId5"/>
    <sheet name="13-5" sheetId="6" r:id="rId6"/>
    <sheet name="13-6" sheetId="7" r:id="rId7"/>
    <sheet name="13-7" sheetId="8" r:id="rId8"/>
    <sheet name="13-8" sheetId="9" r:id="rId9"/>
    <sheet name="13-9" sheetId="10" r:id="rId10"/>
    <sheet name="13-10" sheetId="11" r:id="rId11"/>
    <sheet name="13-11" sheetId="12" r:id="rId12"/>
  </sheets>
  <externalReferences>
    <externalReference r:id="rId13"/>
  </externalReferences>
  <definedNames>
    <definedName name="_xlnm.Print_Area" localSheetId="9">'13-9'!$A$1:$I$31</definedName>
    <definedName name="_xlnm.Print_Area">#REF!</definedName>
    <definedName name="_xlnm.Print_Titles" localSheetId="5">'13-5'!$3:$5</definedName>
    <definedName name="Z_00CC1D44_80CA_4E4D_84E2_49AA889E672C_.wvu.PrintArea" localSheetId="9" hidden="1">'13-9'!$A$1:$I$31</definedName>
    <definedName name="Z_00CC1D44_80CA_4E4D_84E2_49AA889E672C_.wvu.PrintTitles" localSheetId="5" hidden="1">'13-5'!$3:$5</definedName>
    <definedName name="Z_06DBC5AB_88C1_4E14_8C73_F7B0FEB3D7E4_.wvu.PrintTitles" localSheetId="5" hidden="1">'13-5'!$3:$5</definedName>
    <definedName name="Z_1184DE22_5901_485C_8050_F941E80B16ED_.wvu.PrintTitles" localSheetId="5" hidden="1">'13-5'!$3:$5</definedName>
    <definedName name="Z_1486AC6E_B9F3_4CC2_AE0E_9827E85F6890_.wvu.PrintTitles" localSheetId="5" hidden="1">'13-5'!$3:$5</definedName>
    <definedName name="Z_17AB8E9E_AF26_4EBF_9AA5_9A87DC9AD602_.wvu.PrintTitles" localSheetId="5" hidden="1">'13-5'!$3:$5</definedName>
    <definedName name="Z_189F6A79_E0AD_48C6_A87A_B88942B73FB0_.wvu.PrintTitles" localSheetId="5" hidden="1">'13-5'!$3:$5</definedName>
    <definedName name="Z_1BCDFE0B_EB32_405E_A123_CA77677AA7BE_.wvu.PrintTitles" localSheetId="5" hidden="1">'13-5'!$3:$5</definedName>
    <definedName name="Z_1BFE2A91_9960_49FB_B512_A4FCD8C3EC61_.wvu.PrintTitles" localSheetId="5" hidden="1">'13-5'!$3:$5</definedName>
    <definedName name="Z_1C2FAE53_A98F_435E_9AEF_4E7909BF1616_.wvu.PrintTitles" localSheetId="5" hidden="1">'13-5'!$3:$5</definedName>
    <definedName name="Z_1F973131_8A4E_4D06_BD72_AB7B2C989AC9_.wvu.PrintArea" localSheetId="9" hidden="1">'13-9'!$A$1:$I$31</definedName>
    <definedName name="Z_1F973131_8A4E_4D06_BD72_AB7B2C989AC9_.wvu.PrintTitles" localSheetId="5" hidden="1">'13-5'!$3:$5</definedName>
    <definedName name="Z_1FF3D99B_551E_43BF_80CF_4BE9881BF48D_.wvu.PrintArea" localSheetId="9" hidden="1">'13-9'!$A$1:$I$31</definedName>
    <definedName name="Z_1FF3D99B_551E_43BF_80CF_4BE9881BF48D_.wvu.PrintTitles" localSheetId="5" hidden="1">'13-5'!$3:$5</definedName>
    <definedName name="Z_20ACD794_F4A7_4F34_995C_D04BD1C46A1C_.wvu.PrintArea" localSheetId="9" hidden="1">'13-9'!$A$1:$I$31</definedName>
    <definedName name="Z_20ACD794_F4A7_4F34_995C_D04BD1C46A1C_.wvu.PrintTitles" localSheetId="5" hidden="1">'13-5'!$3:$5</definedName>
    <definedName name="Z_2197E357_7CD0_4EA4_90A6_9555BC084B4F_.wvu.PrintTitles" localSheetId="5" hidden="1">'13-5'!$3:$5</definedName>
    <definedName name="Z_2269C0FD_B02E_4191_A436_AAEEA9894E11_.wvu.PrintTitles" localSheetId="5" hidden="1">'13-5'!$3:$5</definedName>
    <definedName name="Z_240189DE_87D7_4094_9C55_239451DB35EE_.wvu.PrintArea" localSheetId="9" hidden="1">'13-9'!$A$1:$I$31</definedName>
    <definedName name="Z_240189DE_87D7_4094_9C55_239451DB35EE_.wvu.PrintTitles" localSheetId="5" hidden="1">'13-5'!$3:$5</definedName>
    <definedName name="Z_24722943_D668_4B0A_A18B_250D1EAF22DF_.wvu.PrintArea" localSheetId="9" hidden="1">'13-9'!$A$1:$I$31</definedName>
    <definedName name="Z_24722943_D668_4B0A_A18B_250D1EAF22DF_.wvu.PrintTitles" localSheetId="5" hidden="1">'13-5'!$3:$5</definedName>
    <definedName name="Z_2B898D7F_EE90_4CFD_9F43_AB7414F89E77_.wvu.PrintArea" localSheetId="9" hidden="1">'13-9'!$A$1:$I$31</definedName>
    <definedName name="Z_2B898D7F_EE90_4CFD_9F43_AB7414F89E77_.wvu.PrintTitles" localSheetId="5" hidden="1">'13-5'!$3:$5</definedName>
    <definedName name="Z_2EA61839_294C_4932_B051_169222D4FEC6_.wvu.PrintArea" localSheetId="9" hidden="1">'13-9'!$A$1:$I$31</definedName>
    <definedName name="Z_2EA61839_294C_4932_B051_169222D4FEC6_.wvu.PrintTitles" localSheetId="5" hidden="1">'13-5'!$3:$5</definedName>
    <definedName name="Z_2EF88AF6_EE5B_4AC2_ACDB_9BB2BBF29173_.wvu.PrintTitles" localSheetId="5" hidden="1">'13-5'!$3:$5</definedName>
    <definedName name="Z_30058F98_6897_4D54_8BCF_6DCA7063FB8D_.wvu.PrintArea" localSheetId="9" hidden="1">'13-9'!$A$1:$I$31</definedName>
    <definedName name="Z_30058F98_6897_4D54_8BCF_6DCA7063FB8D_.wvu.PrintTitles" localSheetId="5" hidden="1">'13-5'!$3:$5</definedName>
    <definedName name="Z_3548A65C_53E9_4D33_AABC_827B0C7E9C69_.wvu.PrintArea" localSheetId="9" hidden="1">'13-9'!$A$1:$I$31</definedName>
    <definedName name="Z_3548A65C_53E9_4D33_AABC_827B0C7E9C69_.wvu.PrintTitles" localSheetId="5" hidden="1">'13-5'!$3:$5</definedName>
    <definedName name="Z_35BD8D3A_C3F6_4E0E_B6B2_2143E8CF03D4_.wvu.PrintArea" localSheetId="9" hidden="1">'13-9'!$A$1:$I$31</definedName>
    <definedName name="Z_35BD8D3A_C3F6_4E0E_B6B2_2143E8CF03D4_.wvu.PrintTitles" localSheetId="5" hidden="1">'13-5'!$3:$5</definedName>
    <definedName name="Z_369012CD_4C1F_4D8C_8CE3_B02386BE13F9_.wvu.PrintArea" localSheetId="9" hidden="1">'13-9'!$A$1:$I$31</definedName>
    <definedName name="Z_369012CD_4C1F_4D8C_8CE3_B02386BE13F9_.wvu.PrintTitles" localSheetId="5" hidden="1">'13-5'!$3:$5</definedName>
    <definedName name="Z_3735EA80_EB2D_4910_81F1_1AA74ECCBFE5_.wvu.PrintArea" localSheetId="9" hidden="1">'13-9'!$A$1:$I$31</definedName>
    <definedName name="Z_3735EA80_EB2D_4910_81F1_1AA74ECCBFE5_.wvu.PrintTitles" localSheetId="5" hidden="1">'13-5'!$3:$5</definedName>
    <definedName name="Z_3879FE5B_EDC4_4A46_BAD1_D4F44E5C755B_.wvu.PrintArea" localSheetId="9" hidden="1">'13-9'!$A$1:$I$31</definedName>
    <definedName name="Z_3879FE5B_EDC4_4A46_BAD1_D4F44E5C755B_.wvu.PrintTitles" localSheetId="5" hidden="1">'13-5'!$3:$5</definedName>
    <definedName name="Z_3A63DEF1_E49A_408D_8D43_BE5779D6C7CA_.wvu.PrintArea" localSheetId="9" hidden="1">'13-9'!$A$1:$I$31</definedName>
    <definedName name="Z_3A63DEF1_E49A_408D_8D43_BE5779D6C7CA_.wvu.PrintTitles" localSheetId="5" hidden="1">'13-5'!$3:$5</definedName>
    <definedName name="Z_3FF74EB8_03DE_4C43_9AE6_A2853E714384_.wvu.PrintTitles" localSheetId="5" hidden="1">'13-5'!$3:$5</definedName>
    <definedName name="Z_436E96B2_CC3D_4C3D_8B1C_266CE54627E3_.wvu.PrintArea" localSheetId="9" hidden="1">'13-9'!$A$1:$I$31</definedName>
    <definedName name="Z_436E96B2_CC3D_4C3D_8B1C_266CE54627E3_.wvu.PrintTitles" localSheetId="5" hidden="1">'13-5'!$3:$5</definedName>
    <definedName name="Z_43E09572_CE01_46DC_BF8D_61470785D9D8_.wvu.PrintTitles" localSheetId="5" hidden="1">'13-5'!$3:$5</definedName>
    <definedName name="Z_4BFB6A7F_AD02_4597_91ED_9E7C081BFF9C_.wvu.PrintArea" localSheetId="9" hidden="1">'13-9'!$A$1:$I$31</definedName>
    <definedName name="Z_4BFB6A7F_AD02_4597_91ED_9E7C081BFF9C_.wvu.PrintTitles" localSheetId="5" hidden="1">'13-5'!$3:$5</definedName>
    <definedName name="Z_4D2D3CAB_7699_4DB8_8B65_64F720C5DB21_.wvu.PrintTitles" localSheetId="5" hidden="1">'13-5'!$3:$5</definedName>
    <definedName name="Z_4D74F358_5F93_45CB_B1B9_3325069D309B_.wvu.PrintTitles" localSheetId="5" hidden="1">'13-5'!$3:$5</definedName>
    <definedName name="Z_4FBB7373_7AD5_46FB_9DE1_55BD4F50189C_.wvu.PrintArea" localSheetId="9" hidden="1">'13-9'!$A$1:$I$31</definedName>
    <definedName name="Z_4FBB7373_7AD5_46FB_9DE1_55BD4F50189C_.wvu.PrintTitles" localSheetId="5" hidden="1">'13-5'!$3:$5</definedName>
    <definedName name="Z_53BA018E_45F1_40AC_9517_B9A1EB91F7F3_.wvu.PrintTitles" localSheetId="5" hidden="1">'13-5'!$3:$5</definedName>
    <definedName name="Z_5513285A_7AFF_4B9F_AAF6_93131D585702_.wvu.PrintArea" localSheetId="9" hidden="1">'13-9'!$A$1:$I$31</definedName>
    <definedName name="Z_5513285A_7AFF_4B9F_AAF6_93131D585702_.wvu.PrintTitles" localSheetId="5" hidden="1">'13-5'!$3:$5</definedName>
    <definedName name="Z_564D171F_5A7F_4BA7_84E9_2748A0F2FCAC_.wvu.PrintArea" localSheetId="9" hidden="1">'13-9'!$A$1:$I$31</definedName>
    <definedName name="Z_564D171F_5A7F_4BA7_84E9_2748A0F2FCAC_.wvu.PrintTitles" localSheetId="5" hidden="1">'13-5'!$3:$5</definedName>
    <definedName name="Z_57203996_1702_43B0_8CA7_C4D353FAC7EF_.wvu.PrintArea" localSheetId="9" hidden="1">'13-9'!$A$1:$I$31</definedName>
    <definedName name="Z_57203996_1702_43B0_8CA7_C4D353FAC7EF_.wvu.PrintTitles" localSheetId="5" hidden="1">'13-5'!$3:$5</definedName>
    <definedName name="Z_58711EF9_D1BA_4D52_9189_4F7861C6D30C_.wvu.PrintArea" localSheetId="9" hidden="1">'13-9'!$A$1:$I$31</definedName>
    <definedName name="Z_58711EF9_D1BA_4D52_9189_4F7861C6D30C_.wvu.PrintTitles" localSheetId="5" hidden="1">'13-5'!$3:$5</definedName>
    <definedName name="Z_5B441C35_8B1D_479D_A742_AF098D604223_.wvu.PrintArea" localSheetId="9" hidden="1">'13-9'!$A$1:$I$31</definedName>
    <definedName name="Z_5B441C35_8B1D_479D_A742_AF098D604223_.wvu.PrintTitles" localSheetId="5" hidden="1">'13-5'!$3:$5</definedName>
    <definedName name="Z_62DAE75F_6EEA_49DA_9015_29B18CCD12D0_.wvu.PrintArea" localSheetId="9" hidden="1">'13-9'!$A$1:$I$31</definedName>
    <definedName name="Z_62DAE75F_6EEA_49DA_9015_29B18CCD12D0_.wvu.PrintTitles" localSheetId="5" hidden="1">'13-5'!$3:$5</definedName>
    <definedName name="Z_67EF8DD2_DD3D_4A4F_9A3B_29FC45742F40_.wvu.PrintArea" localSheetId="9" hidden="1">'13-9'!$A$1:$I$31</definedName>
    <definedName name="Z_67EF8DD2_DD3D_4A4F_9A3B_29FC45742F40_.wvu.PrintTitles" localSheetId="5" hidden="1">'13-5'!$3:$5</definedName>
    <definedName name="Z_69EF12F7_33A4_4F77_BCCE_9A346C0C3A8F_.wvu.PrintArea" localSheetId="9" hidden="1">'13-9'!$A$1:$I$31</definedName>
    <definedName name="Z_69EF12F7_33A4_4F77_BCCE_9A346C0C3A8F_.wvu.PrintTitles" localSheetId="5" hidden="1">'13-5'!$3:$5</definedName>
    <definedName name="Z_71042459_703D_4FF3_8D53_1213B54B1552_.wvu.PrintArea" localSheetId="9" hidden="1">'13-9'!$A$1:$I$31</definedName>
    <definedName name="Z_71042459_703D_4FF3_8D53_1213B54B1552_.wvu.PrintTitles" localSheetId="5" hidden="1">'13-5'!$3:$5</definedName>
    <definedName name="Z_71AD9FC9_48FC_499D_BB07_7480148E85D1_.wvu.PrintArea" localSheetId="9" hidden="1">'13-9'!$A$1:$I$31</definedName>
    <definedName name="Z_71AD9FC9_48FC_499D_BB07_7480148E85D1_.wvu.PrintTitles" localSheetId="5" hidden="1">'13-5'!$3:$5</definedName>
    <definedName name="Z_723C59CB_A466_4479_8AA8_39674B010947_.wvu.PrintArea" localSheetId="9" hidden="1">'13-9'!$A$1:$I$31</definedName>
    <definedName name="Z_723C59CB_A466_4479_8AA8_39674B010947_.wvu.PrintTitles" localSheetId="5" hidden="1">'13-5'!$3:$5</definedName>
    <definedName name="Z_7A262490_7FC2_4C8C_B289_2D8F9C2B72A0_.wvu.PrintTitles" localSheetId="5" hidden="1">'13-5'!$3:$5</definedName>
    <definedName name="Z_7AA915D7_EB0A_47D9_A8BE_7E77CDFF3F08_.wvu.PrintArea" localSheetId="9" hidden="1">'13-9'!$A$1:$I$31</definedName>
    <definedName name="Z_7AA915D7_EB0A_47D9_A8BE_7E77CDFF3F08_.wvu.PrintTitles" localSheetId="5" hidden="1">'13-5'!$3:$5</definedName>
    <definedName name="Z_7F32949A_5CAB_4A39_BA6F_2E21B6F67F41_.wvu.PrintTitles" localSheetId="5" hidden="1">'13-5'!$3:$5</definedName>
    <definedName name="Z_898219FD_2AFB_47DD_A584_5E9CD05CCBB1_.wvu.PrintTitles" localSheetId="5" hidden="1">'13-5'!$3:$5</definedName>
    <definedName name="Z_8B44375A_1636_4AEA_8BC9_06A6E5FB3552_.wvu.PrintTitles" localSheetId="5" hidden="1">'13-5'!$3:$5</definedName>
    <definedName name="Z_8B65E8DB_C744_4D16_9819_6067CC1CCCAA_.wvu.PrintTitles" localSheetId="5" hidden="1">'13-5'!$3:$5</definedName>
    <definedName name="Z_8F84476C_5D28_45F6_BFD4_9F4E2FD5B14D_.wvu.PrintTitles" localSheetId="5" hidden="1">'13-5'!$3:$5</definedName>
    <definedName name="Z_93FFEA2B_6C03_44F6_B130_FBAEBD1B563D_.wvu.PrintTitles" localSheetId="5" hidden="1">'13-5'!$3:$5</definedName>
    <definedName name="Z_94642DE4_2324_49BC_91D9_FAC00F585226_.wvu.PrintTitles" localSheetId="5" hidden="1">'13-5'!$3:$5</definedName>
    <definedName name="Z_954601D5_9BC0_44CB_9222_E69A5143F9E9_.wvu.PrintArea" localSheetId="9" hidden="1">'13-9'!$A$1:$I$31</definedName>
    <definedName name="Z_954601D5_9BC0_44CB_9222_E69A5143F9E9_.wvu.PrintTitles" localSheetId="5" hidden="1">'13-5'!$3:$5</definedName>
    <definedName name="Z_96261999_39E9_4504_A3A1_B1430E0C0346_.wvu.PrintTitles" localSheetId="5" hidden="1">'13-5'!$3:$5</definedName>
    <definedName name="Z_96390504_6689_4AFB_81A5_712B52EC1E83_.wvu.PrintTitles" localSheetId="5" hidden="1">'13-5'!$3:$5</definedName>
    <definedName name="Z_9D1B7E56_0B3F_4392_BE9A_F57461B2AFB0_.wvu.PrintArea" localSheetId="9" hidden="1">'13-9'!$A$1:$I$31</definedName>
    <definedName name="Z_9D1B7E56_0B3F_4392_BE9A_F57461B2AFB0_.wvu.PrintTitles" localSheetId="5" hidden="1">'13-5'!$3:$5</definedName>
    <definedName name="Z_9E53071F_6DC1_48B1_9C5A_9EEB537B3297_.wvu.PrintTitles" localSheetId="5" hidden="1">'13-5'!$3:$5</definedName>
    <definedName name="Z_A0A5534D_42D8_415C_8AAF_DF16D93BD699_.wvu.PrintArea" localSheetId="9" hidden="1">'13-9'!$A$1:$I$31</definedName>
    <definedName name="Z_A0A5534D_42D8_415C_8AAF_DF16D93BD699_.wvu.PrintTitles" localSheetId="5" hidden="1">'13-5'!$3:$5</definedName>
    <definedName name="Z_AA17E97B_ABB2_4C8B_BAA8_63934B5B5DBA_.wvu.PrintArea" localSheetId="9" hidden="1">'13-9'!$A$1:$I$31</definedName>
    <definedName name="Z_AA17E97B_ABB2_4C8B_BAA8_63934B5B5DBA_.wvu.PrintTitles" localSheetId="5" hidden="1">'13-5'!$3:$5</definedName>
    <definedName name="Z_B11D6758_BA5A_4F43_A11B_572A39E9790E_.wvu.PrintTitles" localSheetId="5" hidden="1">'13-5'!$3:$5</definedName>
    <definedName name="Z_B49D56AA_3B6B_4E15_99C8_E193BF4F22A9_.wvu.PrintArea" localSheetId="9" hidden="1">'13-9'!$A$1:$I$31</definedName>
    <definedName name="Z_B49D56AA_3B6B_4E15_99C8_E193BF4F22A9_.wvu.PrintTitles" localSheetId="5" hidden="1">'13-5'!$3:$5</definedName>
    <definedName name="Z_B4CA18B5_BFDC_4B27_9B09_A8E981EC257E_.wvu.PrintArea" localSheetId="9" hidden="1">'13-9'!$A$1:$I$31</definedName>
    <definedName name="Z_B4CA18B5_BFDC_4B27_9B09_A8E981EC257E_.wvu.PrintTitles" localSheetId="5" hidden="1">'13-5'!$3:$5</definedName>
    <definedName name="Z_BCB18196_1080_4E59_B3ED_9DD3C10D3156_.wvu.PrintArea" localSheetId="1" hidden="1">'13-1'!$A$2:$AA$25</definedName>
    <definedName name="Z_BCB18196_1080_4E59_B3ED_9DD3C10D3156_.wvu.PrintArea" localSheetId="10" hidden="1">'13-10'!$A$2:$AB$17</definedName>
    <definedName name="Z_BCB18196_1080_4E59_B3ED_9DD3C10D3156_.wvu.PrintArea" localSheetId="11" hidden="1">'13-11'!$A$2:$M$16</definedName>
    <definedName name="Z_BCB18196_1080_4E59_B3ED_9DD3C10D3156_.wvu.PrintArea" localSheetId="2" hidden="1">'13-2'!$A$2:$K$34</definedName>
    <definedName name="Z_BCB18196_1080_4E59_B3ED_9DD3C10D3156_.wvu.PrintArea" localSheetId="3" hidden="1">'13-3'!$A$2:$J$23</definedName>
    <definedName name="Z_BCB18196_1080_4E59_B3ED_9DD3C10D3156_.wvu.PrintArea" localSheetId="4" hidden="1">'13-4'!$A$2:$C$12</definedName>
    <definedName name="Z_BCB18196_1080_4E59_B3ED_9DD3C10D3156_.wvu.PrintArea" localSheetId="5" hidden="1">'13-5'!$A$2:$F$30</definedName>
    <definedName name="Z_BCB18196_1080_4E59_B3ED_9DD3C10D3156_.wvu.PrintArea" localSheetId="6" hidden="1">'13-6'!$A$2:$F$19</definedName>
    <definedName name="Z_BCB18196_1080_4E59_B3ED_9DD3C10D3156_.wvu.PrintArea" localSheetId="7" hidden="1">'13-7'!$A$2:$F$13</definedName>
    <definedName name="Z_BCB18196_1080_4E59_B3ED_9DD3C10D3156_.wvu.PrintArea" localSheetId="8" hidden="1">'13-8'!$A$2:$F$12</definedName>
    <definedName name="Z_BCB18196_1080_4E59_B3ED_9DD3C10D3156_.wvu.PrintArea" localSheetId="9" hidden="1">'13-9'!$A$2:$I$16</definedName>
    <definedName name="Z_BCB18196_1080_4E59_B3ED_9DD3C10D3156_.wvu.PrintTitles" localSheetId="5" hidden="1">'13-5'!$3:$5</definedName>
    <definedName name="Z_BD934AF0_2C30_423F_A316_708B1B6405E5_.wvu.PrintTitles" localSheetId="5" hidden="1">'13-5'!$3:$5</definedName>
    <definedName name="Z_BED141A3_5CB4_44D0_96C1_D3D2AD78F82E_.wvu.PrintTitles" localSheetId="5" hidden="1">'13-5'!$3:$5</definedName>
    <definedName name="Z_C5E0F698_3666_4B81_8EED_CC2781573207_.wvu.PrintTitles" localSheetId="5" hidden="1">'13-5'!$3:$5</definedName>
    <definedName name="Z_C6AFBE28_E866_4D5D_ADBD_07D2847FD902_.wvu.PrintArea" localSheetId="9" hidden="1">'13-9'!$A$1:$I$31</definedName>
    <definedName name="Z_C6AFBE28_E866_4D5D_ADBD_07D2847FD902_.wvu.PrintTitles" localSheetId="5" hidden="1">'13-5'!$3:$5</definedName>
    <definedName name="Z_CB77EDC4_1539_4750_BB10_178F70A60A1B_.wvu.PrintArea" localSheetId="9" hidden="1">'13-9'!$A$1:$I$31</definedName>
    <definedName name="Z_CB77EDC4_1539_4750_BB10_178F70A60A1B_.wvu.PrintTitles" localSheetId="5" hidden="1">'13-5'!$3:$5</definedName>
    <definedName name="Z_CD1FBD09_2D49_40A1_916B_5524EF5CA3FA_.wvu.PrintArea" localSheetId="9" hidden="1">'13-9'!$A$1:$I$31</definedName>
    <definedName name="Z_CD1FBD09_2D49_40A1_916B_5524EF5CA3FA_.wvu.PrintTitles" localSheetId="5" hidden="1">'13-5'!$3:$5</definedName>
    <definedName name="Z_CFF65FEC_3D52_4BB3_8C14_3CC246A9956F_.wvu.PrintArea" localSheetId="9" hidden="1">'13-9'!$A$1:$I$31</definedName>
    <definedName name="Z_CFF65FEC_3D52_4BB3_8C14_3CC246A9956F_.wvu.PrintTitles" localSheetId="5" hidden="1">'13-5'!$3:$5</definedName>
    <definedName name="Z_D040BA70_5565_48F1_BFA8_4D40C54F0F21_.wvu.PrintTitles" localSheetId="5" hidden="1">'13-5'!$3:$5</definedName>
    <definedName name="Z_D5CA87AE_EAFF_4FDC_ABC9_AEF5B5BEB72E_.wvu.PrintTitles" localSheetId="5" hidden="1">'13-5'!$3:$5</definedName>
    <definedName name="Z_DDC9534C_6D09_4A16_B20C_329D6E1F671D_.wvu.PrintTitles" localSheetId="5" hidden="1">'13-5'!$3:$5</definedName>
    <definedName name="Z_E4062767_D090_45A6_BD60_B90D5BBF3894_.wvu.PrintArea" localSheetId="9" hidden="1">'13-9'!$A$1:$I$31</definedName>
    <definedName name="Z_E4062767_D090_45A6_BD60_B90D5BBF3894_.wvu.PrintTitles" localSheetId="5" hidden="1">'13-5'!$3:$5</definedName>
    <definedName name="Z_ED4482EE_7338_4CC5_85EA_72B3B193C360_.wvu.PrintTitles" localSheetId="5" hidden="1">'13-5'!$3:$5</definedName>
    <definedName name="Z_EE644B69_3942_4A0D_811D_C183FE0C8B84_.wvu.PrintArea" localSheetId="9" hidden="1">'13-9'!$A$1:$I$31</definedName>
    <definedName name="Z_EE644B69_3942_4A0D_811D_C183FE0C8B84_.wvu.PrintTitles" localSheetId="5" hidden="1">'13-5'!$3:$5</definedName>
    <definedName name="Z_F086CED5_EBE2_44AF_B94E_B9989A6B9DCD_.wvu.PrintArea" localSheetId="9" hidden="1">'13-9'!$A$1:$I$31</definedName>
    <definedName name="Z_F086CED5_EBE2_44AF_B94E_B9989A6B9DCD_.wvu.PrintTitles" localSheetId="5" hidden="1">'13-5'!$3:$5</definedName>
    <definedName name="Z_F3CC2422_C263_4ADA_B4A0_53719C6F4A1C_.wvu.PrintArea" localSheetId="9" hidden="1">'13-9'!$A$1:$I$31</definedName>
    <definedName name="Z_F3CC2422_C263_4ADA_B4A0_53719C6F4A1C_.wvu.PrintTitles" localSheetId="5" hidden="1">'13-5'!$3:$5</definedName>
    <definedName name="Z_F9A5D3E6_646D_417F_BBE8_7ECCE1B1890D_.wvu.PrintArea" localSheetId="9" hidden="1">'13-9'!$A$1:$I$31</definedName>
    <definedName name="Z_F9A5D3E6_646D_417F_BBE8_7ECCE1B1890D_.wvu.PrintTitles" localSheetId="5" hidden="1">'13-5'!$3:$5</definedName>
    <definedName name="Z_F9FD260D_0E13_42FA_B6DD_FA7196CADFBB_.wvu.PrintTitles" localSheetId="5" hidden="1">'13-5'!$3:$5</definedName>
    <definedName name="Z_FF7A9D04_94D4_4D15_AD2D_E1F8E0368AE5_.wvu.PrintTitles" localSheetId="5" hidden="1">'13-5'!$3:$5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2" l="1"/>
  <c r="C19" i="12"/>
  <c r="C18" i="12"/>
  <c r="C17" i="12"/>
  <c r="C16" i="12"/>
  <c r="C15" i="12"/>
  <c r="C14" i="12"/>
  <c r="C13" i="12"/>
  <c r="C12" i="12"/>
  <c r="C11" i="12"/>
  <c r="C10" i="12"/>
  <c r="C9" i="12"/>
  <c r="C8" i="12"/>
  <c r="C7" i="12"/>
  <c r="C6" i="12"/>
  <c r="C5" i="12"/>
  <c r="C21" i="11"/>
  <c r="C20" i="11"/>
  <c r="C17" i="11"/>
  <c r="C16" i="11"/>
  <c r="C15" i="11"/>
  <c r="C14" i="11"/>
  <c r="C13" i="11"/>
  <c r="C12" i="11"/>
  <c r="C11" i="11"/>
  <c r="C10" i="11"/>
  <c r="C9" i="11"/>
  <c r="C8" i="11"/>
  <c r="C7" i="11"/>
  <c r="C6" i="11"/>
  <c r="C20" i="10"/>
  <c r="C19" i="10"/>
  <c r="C18" i="10"/>
  <c r="C17" i="10"/>
  <c r="C16" i="10"/>
  <c r="C15" i="10"/>
  <c r="C14" i="10"/>
  <c r="C13" i="10"/>
  <c r="C12" i="10"/>
  <c r="C11" i="10"/>
  <c r="C10" i="10"/>
  <c r="C9" i="10"/>
  <c r="C8" i="10"/>
  <c r="C7" i="10"/>
  <c r="C6" i="10"/>
  <c r="C5" i="10"/>
  <c r="F11" i="8"/>
  <c r="E11" i="8"/>
  <c r="D11" i="8"/>
  <c r="F10" i="8"/>
  <c r="E10" i="8"/>
  <c r="D10" i="8"/>
  <c r="F9" i="8"/>
  <c r="E9" i="8"/>
  <c r="D9" i="8"/>
  <c r="F8" i="8"/>
  <c r="E8" i="8"/>
  <c r="E6" i="8" s="1"/>
  <c r="D8" i="8"/>
  <c r="F7" i="8"/>
  <c r="E7" i="8"/>
  <c r="D7" i="8"/>
  <c r="F6" i="8"/>
  <c r="D6" i="8"/>
  <c r="F17" i="7"/>
  <c r="E17" i="7"/>
  <c r="D17" i="7"/>
  <c r="F16" i="7"/>
  <c r="E16" i="7"/>
  <c r="D16" i="7"/>
  <c r="F15" i="7"/>
  <c r="E15" i="7"/>
  <c r="D15" i="7"/>
  <c r="F14" i="7"/>
  <c r="E14" i="7"/>
  <c r="D14" i="7"/>
  <c r="F13" i="7"/>
  <c r="E13" i="7"/>
  <c r="D13" i="7"/>
  <c r="F12" i="7"/>
  <c r="E12" i="7"/>
  <c r="D12" i="7"/>
  <c r="F11" i="7"/>
  <c r="E11" i="7"/>
  <c r="D11" i="7"/>
  <c r="F10" i="7"/>
  <c r="E10" i="7"/>
  <c r="D10" i="7"/>
  <c r="F9" i="7"/>
  <c r="E9" i="7"/>
  <c r="D9" i="7"/>
  <c r="F8" i="7"/>
  <c r="E8" i="7"/>
  <c r="D8" i="7"/>
  <c r="F7" i="7"/>
  <c r="E7" i="7"/>
  <c r="D7" i="7"/>
  <c r="F6" i="7"/>
  <c r="E6" i="7"/>
  <c r="D6" i="7"/>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E6" i="6" s="1"/>
  <c r="D7" i="6"/>
  <c r="D6" i="6" s="1"/>
  <c r="F6" i="6"/>
  <c r="C17" i="4"/>
  <c r="C16" i="4"/>
  <c r="C14" i="4"/>
  <c r="C13" i="4"/>
  <c r="C12" i="4"/>
  <c r="C11" i="4"/>
  <c r="C10" i="4"/>
  <c r="C9" i="4"/>
  <c r="C8" i="4"/>
  <c r="C7" i="4"/>
  <c r="C6" i="4"/>
  <c r="C5" i="4"/>
  <c r="D33" i="3"/>
  <c r="C33" i="3"/>
  <c r="D32" i="3"/>
  <c r="C32" i="3"/>
  <c r="D31" i="3"/>
  <c r="C31" i="3"/>
  <c r="D30" i="3"/>
  <c r="C30" i="3"/>
  <c r="D29" i="3"/>
  <c r="C29" i="3"/>
  <c r="D28" i="3"/>
  <c r="C28" i="3"/>
  <c r="D27" i="3"/>
  <c r="C27" i="3"/>
  <c r="D26" i="3"/>
  <c r="C26" i="3"/>
  <c r="D25" i="3"/>
  <c r="C25" i="3"/>
  <c r="D24" i="3"/>
  <c r="C24" i="3"/>
  <c r="D23" i="3"/>
  <c r="C23" i="3"/>
  <c r="D22" i="3"/>
  <c r="C22" i="3"/>
  <c r="J21" i="3"/>
  <c r="I21" i="3"/>
  <c r="H21" i="3"/>
  <c r="D21" i="3" s="1"/>
  <c r="G21" i="3"/>
  <c r="F21" i="3"/>
  <c r="E21" i="3"/>
  <c r="C21" i="3"/>
  <c r="D20" i="3"/>
  <c r="C20" i="3"/>
  <c r="D19" i="3"/>
  <c r="C19" i="3"/>
  <c r="D18" i="3"/>
  <c r="C18" i="3"/>
  <c r="D17" i="3"/>
  <c r="C17" i="3"/>
  <c r="D16" i="3"/>
  <c r="C16" i="3"/>
  <c r="D15" i="3"/>
  <c r="C15" i="3"/>
  <c r="D14" i="3"/>
  <c r="C14" i="3"/>
  <c r="D13" i="3"/>
  <c r="C13" i="3"/>
  <c r="D12" i="3"/>
  <c r="C12" i="3"/>
  <c r="D11" i="3"/>
  <c r="C11" i="3"/>
  <c r="D10" i="3"/>
  <c r="C10" i="3"/>
  <c r="D9" i="3"/>
  <c r="C9" i="3"/>
  <c r="D8" i="3"/>
  <c r="C8" i="3"/>
  <c r="D7" i="3"/>
  <c r="C7" i="3"/>
  <c r="D6" i="3"/>
  <c r="C6" i="3"/>
  <c r="AG23" i="2"/>
  <c r="Q23" i="2"/>
  <c r="AG22" i="2"/>
  <c r="Q22" i="2"/>
  <c r="AG21" i="2"/>
  <c r="Q21" i="2"/>
  <c r="AG20" i="2"/>
  <c r="Q20" i="2"/>
  <c r="AG19" i="2"/>
  <c r="Q19" i="2"/>
  <c r="AG18" i="2"/>
  <c r="Q18" i="2"/>
  <c r="AG17" i="2"/>
  <c r="Q17" i="2"/>
  <c r="AG16" i="2"/>
  <c r="Q16" i="2"/>
  <c r="AG15" i="2"/>
  <c r="Q15" i="2"/>
  <c r="AG14" i="2"/>
  <c r="AG13" i="2" s="1"/>
  <c r="Q14" i="2"/>
  <c r="Q13" i="2" s="1"/>
  <c r="Q12" i="2"/>
  <c r="Q11" i="2"/>
  <c r="Q10" i="2"/>
  <c r="Q9" i="2" s="1"/>
</calcChain>
</file>

<file path=xl/sharedStrings.xml><?xml version="1.0" encoding="utf-8"?>
<sst xmlns="http://schemas.openxmlformats.org/spreadsheetml/2006/main" count="506" uniqueCount="284">
  <si>
    <t>目次</t>
    <rPh sb="0" eb="2">
      <t>モクジ</t>
    </rPh>
    <phoneticPr fontId="3"/>
  </si>
  <si>
    <t>（※項目をクリックすると、該当シートへ移動します。）</t>
    <phoneticPr fontId="2"/>
  </si>
  <si>
    <t>表番号</t>
    <phoneticPr fontId="3"/>
  </si>
  <si>
    <t>１３．消費生活</t>
    <phoneticPr fontId="3"/>
  </si>
  <si>
    <t>13-1</t>
  </si>
  <si>
    <t>１世帯当たり１か月間の収入と支出（二人以上の世帯）</t>
    <phoneticPr fontId="3"/>
  </si>
  <si>
    <t>13-2</t>
  </si>
  <si>
    <t xml:space="preserve">総合地方卸売市場取扱状況  </t>
    <phoneticPr fontId="3"/>
  </si>
  <si>
    <t>13-3</t>
  </si>
  <si>
    <t xml:space="preserve">酒類消費量の推移 </t>
    <phoneticPr fontId="3"/>
  </si>
  <si>
    <t>13-4</t>
  </si>
  <si>
    <t xml:space="preserve">市民所得の推移 </t>
    <phoneticPr fontId="3"/>
  </si>
  <si>
    <t>13-5</t>
  </si>
  <si>
    <t xml:space="preserve">産業別市内総生産 </t>
    <phoneticPr fontId="3"/>
  </si>
  <si>
    <t>13-6</t>
  </si>
  <si>
    <t xml:space="preserve">市民分配所得 </t>
    <phoneticPr fontId="3"/>
  </si>
  <si>
    <t>13-7</t>
  </si>
  <si>
    <t>市民家計所得</t>
    <phoneticPr fontId="3"/>
  </si>
  <si>
    <t>13-8</t>
  </si>
  <si>
    <t>県内各市の市民所得</t>
    <phoneticPr fontId="3"/>
  </si>
  <si>
    <t>13-9</t>
  </si>
  <si>
    <t xml:space="preserve">食肉センター取扱状況  </t>
    <phoneticPr fontId="3"/>
  </si>
  <si>
    <t>13-10</t>
    <phoneticPr fontId="2"/>
  </si>
  <si>
    <t>市民相談状況</t>
    <phoneticPr fontId="3"/>
  </si>
  <si>
    <t>13-11</t>
    <phoneticPr fontId="2"/>
  </si>
  <si>
    <t>消費生活相談状況</t>
    <phoneticPr fontId="3"/>
  </si>
  <si>
    <t>１３．消費生活</t>
  </si>
  <si>
    <t>目次へ戻る</t>
    <rPh sb="0" eb="2">
      <t>モクジ</t>
    </rPh>
    <rPh sb="3" eb="4">
      <t>モド</t>
    </rPh>
    <phoneticPr fontId="2"/>
  </si>
  <si>
    <t>13-1 １世帯当たり１か月間の収入と支出（二人以上の世帯）</t>
  </si>
  <si>
    <r>
      <t>（単位＝世帯，人，円</t>
    </r>
    <r>
      <rPr>
        <sz val="11"/>
        <color indexed="8"/>
        <rFont val="ＭＳ Ｐ明朝"/>
        <family val="1"/>
        <charset val="128"/>
      </rPr>
      <t>）</t>
    </r>
    <rPh sb="1" eb="3">
      <t>タンイ</t>
    </rPh>
    <rPh sb="4" eb="6">
      <t>セタイ</t>
    </rPh>
    <rPh sb="7" eb="8">
      <t>ニン</t>
    </rPh>
    <rPh sb="9" eb="10">
      <t>エン</t>
    </rPh>
    <phoneticPr fontId="3"/>
  </si>
  <si>
    <t>項目</t>
    <rPh sb="0" eb="1">
      <t>コウ</t>
    </rPh>
    <rPh sb="1" eb="2">
      <t>メ</t>
    </rPh>
    <phoneticPr fontId="3"/>
  </si>
  <si>
    <t>全世帯</t>
    <rPh sb="0" eb="1">
      <t>ゼン</t>
    </rPh>
    <rPh sb="1" eb="3">
      <t>セタイ</t>
    </rPh>
    <phoneticPr fontId="3"/>
  </si>
  <si>
    <t>2010年
（平成22）</t>
    <rPh sb="4" eb="5">
      <t>ネン</t>
    </rPh>
    <rPh sb="7" eb="9">
      <t>ヘイセイ</t>
    </rPh>
    <phoneticPr fontId="3"/>
  </si>
  <si>
    <t>2011年
（平成23）</t>
    <rPh sb="4" eb="5">
      <t>ネン</t>
    </rPh>
    <rPh sb="7" eb="9">
      <t>ヘイセイ</t>
    </rPh>
    <phoneticPr fontId="3"/>
  </si>
  <si>
    <t>2012年
（平成24）</t>
    <rPh sb="4" eb="5">
      <t>ネン</t>
    </rPh>
    <rPh sb="7" eb="9">
      <t>ヘイセイ</t>
    </rPh>
    <phoneticPr fontId="3"/>
  </si>
  <si>
    <t>2013年
（平成25）</t>
    <rPh sb="4" eb="5">
      <t>ネン</t>
    </rPh>
    <rPh sb="7" eb="9">
      <t>ヘイセイ</t>
    </rPh>
    <phoneticPr fontId="3"/>
  </si>
  <si>
    <t>2014年
（平成26）</t>
    <rPh sb="4" eb="5">
      <t>ネン</t>
    </rPh>
    <rPh sb="7" eb="9">
      <t>ヘイセイ</t>
    </rPh>
    <phoneticPr fontId="3"/>
  </si>
  <si>
    <t>2015年
（平成27）</t>
    <rPh sb="4" eb="5">
      <t>ネン</t>
    </rPh>
    <rPh sb="7" eb="9">
      <t>ヘイセイ</t>
    </rPh>
    <phoneticPr fontId="3"/>
  </si>
  <si>
    <t>2016年
（平成28）</t>
    <rPh sb="4" eb="5">
      <t>ネン</t>
    </rPh>
    <rPh sb="7" eb="9">
      <t>ヘイセイ</t>
    </rPh>
    <phoneticPr fontId="3"/>
  </si>
  <si>
    <t>2017年
（平成29）</t>
    <rPh sb="4" eb="5">
      <t>ネン</t>
    </rPh>
    <rPh sb="7" eb="9">
      <t>ヘイセイ</t>
    </rPh>
    <phoneticPr fontId="3"/>
  </si>
  <si>
    <t>2018年
（平成30）</t>
    <rPh sb="4" eb="5">
      <t>ネン</t>
    </rPh>
    <rPh sb="7" eb="9">
      <t>ヘイセイ</t>
    </rPh>
    <phoneticPr fontId="3"/>
  </si>
  <si>
    <t>2019年
（令和元）</t>
    <rPh sb="4" eb="5">
      <t>ネン</t>
    </rPh>
    <rPh sb="7" eb="9">
      <t>レイワ</t>
    </rPh>
    <rPh sb="9" eb="10">
      <t>モト</t>
    </rPh>
    <phoneticPr fontId="3"/>
  </si>
  <si>
    <t>2020年
（令和2）</t>
    <rPh sb="4" eb="5">
      <t>ネン</t>
    </rPh>
    <rPh sb="7" eb="9">
      <t>レイワ</t>
    </rPh>
    <phoneticPr fontId="3"/>
  </si>
  <si>
    <t>2021年
（令和3）</t>
    <rPh sb="4" eb="5">
      <t>ネン</t>
    </rPh>
    <rPh sb="7" eb="9">
      <t>レイワ</t>
    </rPh>
    <phoneticPr fontId="3"/>
  </si>
  <si>
    <t>2022年
（令和4）</t>
    <rPh sb="4" eb="5">
      <t>ネン</t>
    </rPh>
    <rPh sb="7" eb="9">
      <t>レイワ</t>
    </rPh>
    <phoneticPr fontId="11"/>
  </si>
  <si>
    <t>2023年
（令和5）</t>
    <rPh sb="4" eb="5">
      <t>ネン</t>
    </rPh>
    <rPh sb="7" eb="9">
      <t>レイワ</t>
    </rPh>
    <phoneticPr fontId="11"/>
  </si>
  <si>
    <t>2024年
（令和6）</t>
    <rPh sb="4" eb="5">
      <t>ネン</t>
    </rPh>
    <rPh sb="7" eb="9">
      <t>レイワ</t>
    </rPh>
    <phoneticPr fontId="11"/>
  </si>
  <si>
    <t>構成比</t>
    <rPh sb="0" eb="2">
      <t>コウセイ</t>
    </rPh>
    <rPh sb="2" eb="3">
      <t>ヒ</t>
    </rPh>
    <phoneticPr fontId="3"/>
  </si>
  <si>
    <t>集計世帯数</t>
    <rPh sb="0" eb="2">
      <t>シュウケイ</t>
    </rPh>
    <rPh sb="2" eb="5">
      <t>セタイスウ</t>
    </rPh>
    <phoneticPr fontId="3"/>
  </si>
  <si>
    <t>-</t>
    <phoneticPr fontId="3"/>
  </si>
  <si>
    <t>世帯人員(人)</t>
    <rPh sb="0" eb="2">
      <t>セタイ</t>
    </rPh>
    <rPh sb="2" eb="4">
      <t>ジンイン</t>
    </rPh>
    <rPh sb="5" eb="6">
      <t>ヒト</t>
    </rPh>
    <phoneticPr fontId="3"/>
  </si>
  <si>
    <t>有業人員(人)</t>
    <rPh sb="0" eb="2">
      <t>ユウギョウ</t>
    </rPh>
    <rPh sb="2" eb="4">
      <t>ジンイン</t>
    </rPh>
    <rPh sb="5" eb="6">
      <t>ヒト</t>
    </rPh>
    <phoneticPr fontId="3"/>
  </si>
  <si>
    <t>実収入</t>
    <rPh sb="0" eb="1">
      <t>ジツ</t>
    </rPh>
    <rPh sb="1" eb="3">
      <t>シュウニュウ</t>
    </rPh>
    <phoneticPr fontId="3"/>
  </si>
  <si>
    <t>-</t>
  </si>
  <si>
    <t>１経常収入</t>
    <phoneticPr fontId="3"/>
  </si>
  <si>
    <t>世帯主収入</t>
    <phoneticPr fontId="2"/>
  </si>
  <si>
    <t>２特別収入</t>
    <phoneticPr fontId="3"/>
  </si>
  <si>
    <t>消費支出</t>
    <rPh sb="0" eb="2">
      <t>ショウヒ</t>
    </rPh>
    <rPh sb="2" eb="4">
      <t>シシュツ</t>
    </rPh>
    <phoneticPr fontId="3"/>
  </si>
  <si>
    <t>１食料</t>
    <phoneticPr fontId="3"/>
  </si>
  <si>
    <t>２住居</t>
    <phoneticPr fontId="3"/>
  </si>
  <si>
    <t>３光熱・水道</t>
    <phoneticPr fontId="3"/>
  </si>
  <si>
    <t>４家具・家事用品</t>
    <phoneticPr fontId="3"/>
  </si>
  <si>
    <t>５被服及び履物</t>
    <phoneticPr fontId="3"/>
  </si>
  <si>
    <t>６保健医療</t>
    <phoneticPr fontId="3"/>
  </si>
  <si>
    <t>７交通・通信</t>
    <phoneticPr fontId="3"/>
  </si>
  <si>
    <t>８教育</t>
    <phoneticPr fontId="3"/>
  </si>
  <si>
    <t>９教養娯楽</t>
    <phoneticPr fontId="3"/>
  </si>
  <si>
    <t>10その他の消費支出</t>
    <phoneticPr fontId="3"/>
  </si>
  <si>
    <t>（注）農林漁家世帯を除く</t>
    <rPh sb="1" eb="2">
      <t>チュウ</t>
    </rPh>
    <phoneticPr fontId="3"/>
  </si>
  <si>
    <t>出典：家計調査詳細結果表（政府統計ポータルサイト）</t>
    <rPh sb="0" eb="2">
      <t>シュッテン</t>
    </rPh>
    <phoneticPr fontId="3"/>
  </si>
  <si>
    <t xml:space="preserve">13-2 総合地方卸売市場取扱状況  </t>
  </si>
  <si>
    <r>
      <t>（単位＝㎏，本，千円</t>
    </r>
    <r>
      <rPr>
        <sz val="11"/>
        <color indexed="8"/>
        <rFont val="ＭＳ Ｐ明朝"/>
        <family val="1"/>
        <charset val="128"/>
      </rPr>
      <t>）</t>
    </r>
    <rPh sb="1" eb="3">
      <t>タンイ</t>
    </rPh>
    <rPh sb="6" eb="7">
      <t>ホン</t>
    </rPh>
    <rPh sb="8" eb="10">
      <t>センエン</t>
    </rPh>
    <phoneticPr fontId="3"/>
  </si>
  <si>
    <t>年次
月</t>
    <rPh sb="0" eb="2">
      <t>ネンジ</t>
    </rPh>
    <rPh sb="3" eb="4">
      <t>ツキ</t>
    </rPh>
    <phoneticPr fontId="3"/>
  </si>
  <si>
    <t>年次（和暦）
月</t>
    <rPh sb="0" eb="2">
      <t>ネンジ</t>
    </rPh>
    <rPh sb="3" eb="5">
      <t>ワレキ</t>
    </rPh>
    <rPh sb="7" eb="8">
      <t>ツキ</t>
    </rPh>
    <phoneticPr fontId="3"/>
  </si>
  <si>
    <t>総量</t>
    <rPh sb="0" eb="2">
      <t>ソウリョウ</t>
    </rPh>
    <phoneticPr fontId="3"/>
  </si>
  <si>
    <t>青果物</t>
    <rPh sb="0" eb="1">
      <t>アオ</t>
    </rPh>
    <rPh sb="1" eb="3">
      <t>クダモノ</t>
    </rPh>
    <phoneticPr fontId="3"/>
  </si>
  <si>
    <t>水産物</t>
    <rPh sb="0" eb="3">
      <t>スイサンブツ</t>
    </rPh>
    <phoneticPr fontId="3"/>
  </si>
  <si>
    <t>花き</t>
    <rPh sb="0" eb="1">
      <t>カ</t>
    </rPh>
    <phoneticPr fontId="3"/>
  </si>
  <si>
    <t>数量</t>
    <rPh sb="0" eb="2">
      <t>スウリョウ</t>
    </rPh>
    <phoneticPr fontId="3"/>
  </si>
  <si>
    <t>金額</t>
    <rPh sb="0" eb="2">
      <t>キンガク</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</si>
  <si>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</si>
  <si>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</si>
  <si>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</si>
  <si>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</si>
  <si>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</si>
  <si>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</si>
  <si>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</si>
  <si>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</si>
  <si>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</si>
  <si>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</si>
  <si>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3">
      <t>モト</t>
    </rPh>
    <rPh sb="3" eb="4">
      <t>ネン</t>
    </rPh>
    <phoneticPr fontId="3"/>
  </si>
  <si>
    <t>令和2年</t>
    <rPh sb="0" eb="2">
      <t>レイワ</t>
    </rPh>
    <rPh sb="3" eb="4">
      <t>ネン</t>
    </rPh>
    <phoneticPr fontId="3"/>
  </si>
  <si>
    <t>令和3年</t>
    <rPh sb="0" eb="2">
      <t>レイワ</t>
    </rPh>
    <rPh sb="3" eb="4">
      <t>ネン</t>
    </rPh>
    <phoneticPr fontId="3"/>
  </si>
  <si>
    <t>令和4年</t>
    <rPh sb="0" eb="2">
      <t>レイワ</t>
    </rPh>
    <rPh sb="3" eb="4">
      <t>ネン</t>
    </rPh>
    <phoneticPr fontId="3"/>
  </si>
  <si>
    <t>令和5年</t>
    <rPh sb="0" eb="2">
      <t>レイワ</t>
    </rPh>
    <rPh sb="3" eb="4">
      <t>ネン</t>
    </rPh>
    <phoneticPr fontId="3"/>
  </si>
  <si>
    <t>令和6年</t>
    <rPh sb="0" eb="2">
      <t>レイワ</t>
    </rPh>
    <rPh sb="3" eb="4">
      <t>ネン</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</si>
  <si>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</si>
  <si>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</si>
  <si>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</si>
  <si>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</si>
  <si>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</si>
  <si>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</si>
  <si>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</si>
  <si>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</si>
  <si>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</si>
  <si>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</si>
  <si>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</si>
  <si>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</si>
  <si>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（注）総数量に、花きの本数は含まず。</t>
    <rPh sb="1" eb="2">
      <t>チュウ</t>
    </rPh>
    <phoneticPr fontId="3"/>
  </si>
  <si>
    <t>千円未満四捨五入のため総額とは一致しない。</t>
    <phoneticPr fontId="2"/>
  </si>
  <si>
    <t>資料：総合地方卸売市場管理事務所</t>
    <rPh sb="0" eb="2">
      <t>シリョウ</t>
    </rPh>
    <phoneticPr fontId="3"/>
  </si>
  <si>
    <t xml:space="preserve">13-3 酒類消費量の推移 </t>
  </si>
  <si>
    <r>
      <t>（単位＝</t>
    </r>
    <r>
      <rPr>
        <sz val="11"/>
        <color indexed="8"/>
        <rFont val="ＭＳ Ｐ明朝"/>
        <family val="1"/>
        <charset val="128"/>
      </rPr>
      <t>㎘）</t>
    </r>
    <rPh sb="1" eb="3">
      <t>タンイ</t>
    </rPh>
    <phoneticPr fontId="3"/>
  </si>
  <si>
    <t>年度</t>
    <rPh sb="0" eb="2">
      <t>ネンド</t>
    </rPh>
    <phoneticPr fontId="3"/>
  </si>
  <si>
    <t>年度
（和暦）</t>
    <rPh sb="0" eb="2">
      <t>ネンド</t>
    </rPh>
    <rPh sb="4" eb="6">
      <t>ワレキ</t>
    </rPh>
    <phoneticPr fontId="3"/>
  </si>
  <si>
    <t>清酒</t>
    <rPh sb="0" eb="2">
      <t>セイシュ</t>
    </rPh>
    <phoneticPr fontId="3"/>
  </si>
  <si>
    <t>合成清酒</t>
    <rPh sb="0" eb="2">
      <t>ゴウセイ</t>
    </rPh>
    <rPh sb="2" eb="4">
      <t>セイシュ</t>
    </rPh>
    <phoneticPr fontId="3"/>
  </si>
  <si>
    <t>焼酎</t>
    <rPh sb="0" eb="2">
      <t>ショウチュウ</t>
    </rPh>
    <phoneticPr fontId="3"/>
  </si>
  <si>
    <t>ビール</t>
    <phoneticPr fontId="3"/>
  </si>
  <si>
    <t>ウイスキー･ブランデー</t>
    <phoneticPr fontId="3"/>
  </si>
  <si>
    <t>その他発泡酒含む</t>
    <rPh sb="2" eb="3">
      <t>ホカ</t>
    </rPh>
    <rPh sb="3" eb="6">
      <t>ハッポウシュ</t>
    </rPh>
    <rPh sb="6" eb="7">
      <t>フク</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</si>
  <si>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</si>
  <si>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</si>
  <si>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</si>
  <si>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</si>
  <si>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</si>
  <si>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</si>
  <si>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</si>
  <si>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4" eb="6">
      <t>ネンド</t>
    </rPh>
    <phoneticPr fontId="3"/>
  </si>
  <si>
    <t>平成27年度</t>
    <rPh sb="4" eb="6">
      <t>ネンド</t>
    </rPh>
    <phoneticPr fontId="3"/>
  </si>
  <si>
    <t>平成28年度</t>
    <rPh sb="4" eb="6">
      <t>ネンド</t>
    </rPh>
    <phoneticPr fontId="3"/>
  </si>
  <si>
    <t>平成29年度</t>
    <rPh sb="4" eb="6">
      <t>ネンド</t>
    </rPh>
    <phoneticPr fontId="3"/>
  </si>
  <si>
    <t>平成30年度</t>
    <rPh sb="4" eb="6">
      <t>ネンド</t>
    </rPh>
    <phoneticPr fontId="3"/>
  </si>
  <si>
    <t>令和元年度</t>
    <rPh sb="0" eb="2">
      <t>レイワ</t>
    </rPh>
    <rPh sb="2" eb="3">
      <t>モト</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</si>
  <si>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</si>
  <si>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</si>
  <si>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</si>
  <si>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令和5年度</t>
    <rPh sb="0" eb="2">
      <t>レイワ</t>
    </rPh>
    <rPh sb="3" eb="5">
      <t>ネンド</t>
    </rPh>
    <phoneticPr fontId="3"/>
  </si>
  <si>
    <t>（注）郡山税務署管内の消費量で田村市、田村郡を含む。</t>
    <rPh sb="1" eb="2">
      <t>チュウ</t>
    </rPh>
    <phoneticPr fontId="3"/>
  </si>
  <si>
    <t>総量は、単位未満を四捨五入しているので、内訳と一致しない場合があります。</t>
    <rPh sb="0" eb="2">
      <t>ソウリョウ</t>
    </rPh>
    <rPh sb="20" eb="22">
      <t>ウチワケ</t>
    </rPh>
    <phoneticPr fontId="2"/>
  </si>
  <si>
    <t>出典：仙台国税局統計情報（国税庁ウェブサイト）</t>
    <rPh sb="0" eb="2">
      <t>シュッテン</t>
    </rPh>
    <phoneticPr fontId="3"/>
  </si>
  <si>
    <t xml:space="preserve">13-4 市民所得の推移 </t>
    <phoneticPr fontId="2"/>
  </si>
  <si>
    <t>区分</t>
    <rPh sb="0" eb="1">
      <t>ク</t>
    </rPh>
    <rPh sb="1" eb="2">
      <t>ブン</t>
    </rPh>
    <phoneticPr fontId="3"/>
  </si>
  <si>
    <t>2021（令和3）年度</t>
    <rPh sb="5" eb="7">
      <t>レイワ</t>
    </rPh>
    <rPh sb="9" eb="11">
      <t>ネンド</t>
    </rPh>
    <phoneticPr fontId="2"/>
  </si>
  <si>
    <t>2022（令和4）年度</t>
    <rPh sb="5" eb="7">
      <t>レイワ</t>
    </rPh>
    <rPh sb="9" eb="11">
      <t>ネンド</t>
    </rPh>
    <phoneticPr fontId="2"/>
  </si>
  <si>
    <t>総生産（百万円）</t>
    <rPh sb="0" eb="1">
      <t>ソウ</t>
    </rPh>
    <rPh sb="1" eb="2">
      <t>イキル</t>
    </rPh>
    <rPh sb="2" eb="3">
      <t>サン</t>
    </rPh>
    <rPh sb="4" eb="6">
      <t>ヒャクマン</t>
    </rPh>
    <rPh sb="6" eb="7">
      <t>エン</t>
    </rPh>
    <phoneticPr fontId="3"/>
  </si>
  <si>
    <t>市民所得（百万円）</t>
    <rPh sb="0" eb="1">
      <t>シ</t>
    </rPh>
    <rPh sb="1" eb="2">
      <t>タミ</t>
    </rPh>
    <rPh sb="2" eb="3">
      <t>トコロ</t>
    </rPh>
    <rPh sb="3" eb="4">
      <t>エ</t>
    </rPh>
    <phoneticPr fontId="3"/>
  </si>
  <si>
    <t>家計所得（百万円）</t>
    <rPh sb="0" eb="1">
      <t>イエ</t>
    </rPh>
    <rPh sb="1" eb="2">
      <t>ハカリ</t>
    </rPh>
    <rPh sb="2" eb="3">
      <t>トコロ</t>
    </rPh>
    <rPh sb="3" eb="4">
      <t>エ</t>
    </rPh>
    <rPh sb="5" eb="7">
      <t>ヒャクマン</t>
    </rPh>
    <rPh sb="7" eb="8">
      <t>エン</t>
    </rPh>
    <phoneticPr fontId="3"/>
  </si>
  <si>
    <t>１人当たり市民所得（千円）</t>
    <rPh sb="1" eb="2">
      <t>ニン</t>
    </rPh>
    <rPh sb="2" eb="3">
      <t>ア</t>
    </rPh>
    <rPh sb="5" eb="7">
      <t>シミン</t>
    </rPh>
    <rPh sb="7" eb="9">
      <t>ショトク</t>
    </rPh>
    <rPh sb="10" eb="11">
      <t>セン</t>
    </rPh>
    <rPh sb="11" eb="12">
      <t>エン</t>
    </rPh>
    <phoneticPr fontId="3"/>
  </si>
  <si>
    <t>１人当たり家計所得（千円）</t>
    <rPh sb="1" eb="2">
      <t>ニン</t>
    </rPh>
    <rPh sb="2" eb="3">
      <t>ア</t>
    </rPh>
    <rPh sb="5" eb="7">
      <t>カケイ</t>
    </rPh>
    <rPh sb="7" eb="9">
      <t>ショトク</t>
    </rPh>
    <rPh sb="10" eb="11">
      <t>セン</t>
    </rPh>
    <rPh sb="11" eb="12">
      <t>エン</t>
    </rPh>
    <phoneticPr fontId="3"/>
  </si>
  <si>
    <t>総人口（人）</t>
    <rPh sb="0" eb="1">
      <t>ソウ</t>
    </rPh>
    <rPh sb="1" eb="2">
      <t>ヒト</t>
    </rPh>
    <rPh sb="2" eb="3">
      <t>クチ</t>
    </rPh>
    <rPh sb="4" eb="5">
      <t>ニン</t>
    </rPh>
    <phoneticPr fontId="3"/>
  </si>
  <si>
    <t>（注）2021(令和3)年度及び2022(令和4)年度の数値は、すべて2022(令和4)年度版資料から抜粋。</t>
    <rPh sb="21" eb="23">
      <t>レイワ</t>
    </rPh>
    <phoneticPr fontId="1"/>
  </si>
  <si>
    <t>総人口は県統計課「福島県の推計人口」による各年10月1日現在の数値である。</t>
  </si>
  <si>
    <t>出典：福島県市町村民経済計算年報(令和4(2022)年度版)（福島県ウェブサイト）</t>
    <phoneticPr fontId="2"/>
  </si>
  <si>
    <t xml:space="preserve">13-5 産業別市内総生産 </t>
  </si>
  <si>
    <r>
      <t>（単位＝百万円，％</t>
    </r>
    <r>
      <rPr>
        <sz val="11"/>
        <color indexed="8"/>
        <rFont val="ＭＳ Ｐ明朝"/>
        <family val="1"/>
        <charset val="128"/>
      </rPr>
      <t>）</t>
    </r>
    <rPh sb="1" eb="3">
      <t>タンイ</t>
    </rPh>
    <rPh sb="4" eb="7">
      <t>ヒャクマンエン</t>
    </rPh>
    <phoneticPr fontId="3"/>
  </si>
  <si>
    <t>産業別</t>
    <rPh sb="0" eb="2">
      <t>サンギョウ</t>
    </rPh>
    <rPh sb="2" eb="3">
      <t>ベツ</t>
    </rPh>
    <phoneticPr fontId="3"/>
  </si>
  <si>
    <t>生産額</t>
    <rPh sb="0" eb="2">
      <t>セイサン</t>
    </rPh>
    <rPh sb="2" eb="3">
      <t>ガク</t>
    </rPh>
    <phoneticPr fontId="3"/>
  </si>
  <si>
    <t>対前年度
増加率</t>
    <rPh sb="0" eb="1">
      <t>タイ</t>
    </rPh>
    <rPh sb="1" eb="4">
      <t>ゼンネンド</t>
    </rPh>
    <rPh sb="5" eb="7">
      <t>ゾウカ</t>
    </rPh>
    <rPh sb="7" eb="8">
      <t>リツ</t>
    </rPh>
    <phoneticPr fontId="3"/>
  </si>
  <si>
    <t>総生産</t>
    <rPh sb="0" eb="1">
      <t>ソウ</t>
    </rPh>
    <rPh sb="1" eb="2">
      <t>イキル</t>
    </rPh>
    <rPh sb="2" eb="3">
      <t>サン</t>
    </rPh>
    <phoneticPr fontId="3"/>
  </si>
  <si>
    <t>第一次産業</t>
    <rPh sb="0" eb="1">
      <t>ダイ</t>
    </rPh>
    <rPh sb="1" eb="2">
      <t>１</t>
    </rPh>
    <rPh sb="2" eb="3">
      <t>ヤドル</t>
    </rPh>
    <rPh sb="3" eb="4">
      <t>サン</t>
    </rPh>
    <rPh sb="4" eb="5">
      <t>ワザ</t>
    </rPh>
    <phoneticPr fontId="3"/>
  </si>
  <si>
    <t>農業</t>
    <rPh sb="0" eb="1">
      <t>ユタカ</t>
    </rPh>
    <rPh sb="1" eb="2">
      <t>ワザ</t>
    </rPh>
    <phoneticPr fontId="3"/>
  </si>
  <si>
    <t>林業</t>
    <rPh sb="0" eb="1">
      <t>ハヤシ</t>
    </rPh>
    <rPh sb="1" eb="2">
      <t>ワザ</t>
    </rPh>
    <phoneticPr fontId="3"/>
  </si>
  <si>
    <t>水産業</t>
    <rPh sb="0" eb="2">
      <t>スイサン</t>
    </rPh>
    <rPh sb="2" eb="3">
      <t>ワザ</t>
    </rPh>
    <phoneticPr fontId="3"/>
  </si>
  <si>
    <t>第二次産業</t>
    <rPh sb="0" eb="1">
      <t>ダイ</t>
    </rPh>
    <rPh sb="1" eb="2">
      <t>2</t>
    </rPh>
    <rPh sb="2" eb="3">
      <t>ヤドル</t>
    </rPh>
    <rPh sb="3" eb="4">
      <t>サン</t>
    </rPh>
    <rPh sb="4" eb="5">
      <t>ワザ</t>
    </rPh>
    <phoneticPr fontId="3"/>
  </si>
  <si>
    <t>鉱業</t>
    <rPh sb="0" eb="1">
      <t>コウ</t>
    </rPh>
    <rPh sb="1" eb="2">
      <t>ワザ</t>
    </rPh>
    <phoneticPr fontId="3"/>
  </si>
  <si>
    <t>製造業</t>
    <rPh sb="0" eb="1">
      <t>セイ</t>
    </rPh>
    <rPh sb="1" eb="2">
      <t>ゾウ</t>
    </rPh>
    <rPh sb="2" eb="3">
      <t>ワザ</t>
    </rPh>
    <phoneticPr fontId="3"/>
  </si>
  <si>
    <t>建設業</t>
    <rPh sb="0" eb="1">
      <t>ケン</t>
    </rPh>
    <rPh sb="1" eb="2">
      <t>セツ</t>
    </rPh>
    <rPh sb="2" eb="3">
      <t>ギョウ</t>
    </rPh>
    <phoneticPr fontId="3"/>
  </si>
  <si>
    <t>第三次産業</t>
    <rPh sb="0" eb="1">
      <t>ダイ</t>
    </rPh>
    <rPh sb="1" eb="2">
      <t>3</t>
    </rPh>
    <rPh sb="2" eb="3">
      <t>ヤドル</t>
    </rPh>
    <rPh sb="3" eb="4">
      <t>サン</t>
    </rPh>
    <rPh sb="4" eb="5">
      <t>ワザ</t>
    </rPh>
    <phoneticPr fontId="3"/>
  </si>
  <si>
    <t>電気・ガス・水道・廃棄物処理業</t>
    <rPh sb="0" eb="2">
      <t>デンキ</t>
    </rPh>
    <rPh sb="6" eb="8">
      <t>スイドウ</t>
    </rPh>
    <rPh sb="9" eb="12">
      <t>ハイキブツ</t>
    </rPh>
    <rPh sb="12" eb="14">
      <t>ショリ</t>
    </rPh>
    <rPh sb="14" eb="15">
      <t>ギョウ</t>
    </rPh>
    <phoneticPr fontId="3"/>
  </si>
  <si>
    <t>卸売・小売業</t>
    <rPh sb="0" eb="2">
      <t>オロシウリ</t>
    </rPh>
    <rPh sb="3" eb="6">
      <t>コウリギョウ</t>
    </rPh>
    <phoneticPr fontId="3"/>
  </si>
  <si>
    <t>運輸・郵便業</t>
    <rPh sb="0" eb="2">
      <t>ウンユ</t>
    </rPh>
    <rPh sb="3" eb="5">
      <t>ユウビン</t>
    </rPh>
    <rPh sb="5" eb="6">
      <t>ギョウ</t>
    </rPh>
    <phoneticPr fontId="3"/>
  </si>
  <si>
    <t>宿泊・飲食・サービス業</t>
    <rPh sb="0" eb="2">
      <t>シュクハク</t>
    </rPh>
    <rPh sb="3" eb="5">
      <t>インショク</t>
    </rPh>
    <rPh sb="10" eb="11">
      <t>ギョウ</t>
    </rPh>
    <phoneticPr fontId="3"/>
  </si>
  <si>
    <t>情報通信業</t>
    <rPh sb="0" eb="2">
      <t>ジョウホウ</t>
    </rPh>
    <rPh sb="2" eb="4">
      <t>ツウシン</t>
    </rPh>
    <rPh sb="4" eb="5">
      <t>ギョウ</t>
    </rPh>
    <phoneticPr fontId="3"/>
  </si>
  <si>
    <t>金融・保険業</t>
    <rPh sb="0" eb="2">
      <t>キンユウ</t>
    </rPh>
    <rPh sb="3" eb="5">
      <t>ホケン</t>
    </rPh>
    <rPh sb="5" eb="6">
      <t>ギョウ</t>
    </rPh>
    <phoneticPr fontId="3"/>
  </si>
  <si>
    <t>不動産業</t>
    <rPh sb="0" eb="3">
      <t>フドウサン</t>
    </rPh>
    <rPh sb="3" eb="4">
      <t>ギョウ</t>
    </rPh>
    <phoneticPr fontId="3"/>
  </si>
  <si>
    <t>専門・科学技術・業務支援サービス業</t>
    <rPh sb="0" eb="2">
      <t>センモン</t>
    </rPh>
    <rPh sb="3" eb="5">
      <t>カガク</t>
    </rPh>
    <rPh sb="5" eb="7">
      <t>ギジュツ</t>
    </rPh>
    <rPh sb="8" eb="10">
      <t>ギョウム</t>
    </rPh>
    <rPh sb="10" eb="12">
      <t>シエン</t>
    </rPh>
    <rPh sb="16" eb="17">
      <t>ギョウ</t>
    </rPh>
    <phoneticPr fontId="3"/>
  </si>
  <si>
    <t>公務</t>
    <rPh sb="0" eb="2">
      <t>コウム</t>
    </rPh>
    <phoneticPr fontId="3"/>
  </si>
  <si>
    <t>教育</t>
    <rPh sb="0" eb="2">
      <t>キョウイク</t>
    </rPh>
    <phoneticPr fontId="3"/>
  </si>
  <si>
    <t>保健衛生・社会事業</t>
    <rPh sb="0" eb="2">
      <t>ホケン</t>
    </rPh>
    <rPh sb="2" eb="4">
      <t>エイセイ</t>
    </rPh>
    <rPh sb="5" eb="7">
      <t>シャカイ</t>
    </rPh>
    <rPh sb="7" eb="9">
      <t>ジギョウ</t>
    </rPh>
    <phoneticPr fontId="3"/>
  </si>
  <si>
    <t>その他のサービス</t>
    <rPh sb="2" eb="3">
      <t>タ</t>
    </rPh>
    <phoneticPr fontId="3"/>
  </si>
  <si>
    <t>輸入品に課される税・関税等</t>
    <phoneticPr fontId="3"/>
  </si>
  <si>
    <t>（注）2021(令和3)年度及び2022(令和4)年度の数値は、すべて2022(令和4)年度版資料から抜粋。</t>
    <rPh sb="1" eb="2">
      <t>チュウ</t>
    </rPh>
    <phoneticPr fontId="2"/>
  </si>
  <si>
    <t>出典：福島県市町村民経済計算年報(令和4(2022)年度版)（福島県ウェブサイト）</t>
    <rPh sb="0" eb="2">
      <t>シュッテン</t>
    </rPh>
    <phoneticPr fontId="2"/>
  </si>
  <si>
    <t xml:space="preserve">13-6 市民分配所得 </t>
  </si>
  <si>
    <t>所得額</t>
    <rPh sb="0" eb="2">
      <t>ショトク</t>
    </rPh>
    <rPh sb="2" eb="3">
      <t>ガク</t>
    </rPh>
    <phoneticPr fontId="3"/>
  </si>
  <si>
    <t>対前年度増加率</t>
    <rPh sb="0" eb="1">
      <t>タイ</t>
    </rPh>
    <rPh sb="1" eb="4">
      <t>ゼンネンド</t>
    </rPh>
    <rPh sb="4" eb="6">
      <t>ゾウカ</t>
    </rPh>
    <rPh sb="6" eb="7">
      <t>リツ</t>
    </rPh>
    <phoneticPr fontId="3"/>
  </si>
  <si>
    <t>市民所得</t>
    <rPh sb="0" eb="1">
      <t>イチ</t>
    </rPh>
    <rPh sb="1" eb="2">
      <t>タミ</t>
    </rPh>
    <rPh sb="2" eb="3">
      <t>トコロ</t>
    </rPh>
    <rPh sb="3" eb="4">
      <t>エ</t>
    </rPh>
    <phoneticPr fontId="3"/>
  </si>
  <si>
    <t>雇用者報酬</t>
  </si>
  <si>
    <t>賃金・俸給</t>
  </si>
  <si>
    <t>雇主の社会負担</t>
  </si>
  <si>
    <t>財産所得</t>
    <rPh sb="0" eb="1">
      <t>ザイ</t>
    </rPh>
    <rPh sb="1" eb="2">
      <t>サン</t>
    </rPh>
    <rPh sb="2" eb="3">
      <t>トコロ</t>
    </rPh>
    <rPh sb="3" eb="4">
      <t>エ</t>
    </rPh>
    <phoneticPr fontId="3"/>
  </si>
  <si>
    <t>一般政府</t>
    <rPh sb="0" eb="1">
      <t>１</t>
    </rPh>
    <rPh sb="1" eb="2">
      <t>バン</t>
    </rPh>
    <rPh sb="2" eb="3">
      <t>マサ</t>
    </rPh>
    <rPh sb="3" eb="4">
      <t>フ</t>
    </rPh>
    <phoneticPr fontId="3"/>
  </si>
  <si>
    <t>家計</t>
    <rPh sb="0" eb="1">
      <t>イエ</t>
    </rPh>
    <rPh sb="1" eb="2">
      <t>ハカリ</t>
    </rPh>
    <phoneticPr fontId="3"/>
  </si>
  <si>
    <t>対家計民間非営利団体</t>
    <rPh sb="0" eb="1">
      <t>タイ</t>
    </rPh>
    <rPh sb="1" eb="3">
      <t>カケイ</t>
    </rPh>
    <rPh sb="3" eb="5">
      <t>ミンカン</t>
    </rPh>
    <rPh sb="5" eb="6">
      <t>ヒ</t>
    </rPh>
    <rPh sb="6" eb="8">
      <t>エイリ</t>
    </rPh>
    <rPh sb="8" eb="10">
      <t>ダンタイ</t>
    </rPh>
    <phoneticPr fontId="3"/>
  </si>
  <si>
    <t>企業所得(法人企業分配所得受払後)</t>
    <rPh sb="0" eb="1">
      <t>クワダ</t>
    </rPh>
    <rPh sb="1" eb="2">
      <t>ワザ</t>
    </rPh>
    <rPh sb="2" eb="3">
      <t>トコロ</t>
    </rPh>
    <rPh sb="3" eb="4">
      <t>エ</t>
    </rPh>
    <rPh sb="5" eb="7">
      <t>ホウジン</t>
    </rPh>
    <rPh sb="7" eb="9">
      <t>キギョウ</t>
    </rPh>
    <rPh sb="9" eb="11">
      <t>ブンパイ</t>
    </rPh>
    <rPh sb="11" eb="13">
      <t>ショトク</t>
    </rPh>
    <rPh sb="13" eb="14">
      <t>ウ</t>
    </rPh>
    <rPh sb="14" eb="15">
      <t>ハラ</t>
    </rPh>
    <rPh sb="15" eb="16">
      <t>ゴ</t>
    </rPh>
    <phoneticPr fontId="3"/>
  </si>
  <si>
    <t>民間法人企業</t>
    <rPh sb="0" eb="1">
      <t>タミ</t>
    </rPh>
    <rPh sb="1" eb="2">
      <t>アイダ</t>
    </rPh>
    <rPh sb="2" eb="3">
      <t>サダメ</t>
    </rPh>
    <rPh sb="3" eb="4">
      <t>ジン</t>
    </rPh>
    <rPh sb="4" eb="5">
      <t>クワダ</t>
    </rPh>
    <rPh sb="5" eb="6">
      <t>ワザ</t>
    </rPh>
    <phoneticPr fontId="3"/>
  </si>
  <si>
    <t>公的企業</t>
    <rPh sb="0" eb="1">
      <t>コウ</t>
    </rPh>
    <rPh sb="1" eb="2">
      <t>イクワ</t>
    </rPh>
    <rPh sb="2" eb="3">
      <t>クワダ</t>
    </rPh>
    <rPh sb="3" eb="4">
      <t>ワザ</t>
    </rPh>
    <phoneticPr fontId="3"/>
  </si>
  <si>
    <t>個人企業(持ち家を含む)</t>
    <rPh sb="0" eb="1">
      <t>コ</t>
    </rPh>
    <rPh sb="1" eb="2">
      <t>ジン</t>
    </rPh>
    <rPh sb="2" eb="3">
      <t>クワダ</t>
    </rPh>
    <rPh sb="3" eb="4">
      <t>ワザ</t>
    </rPh>
    <rPh sb="9" eb="10">
      <t>フク</t>
    </rPh>
    <phoneticPr fontId="3"/>
  </si>
  <si>
    <t>（注）2021(令和3)年度及び2022(令和4)年度の数値は、すべて2022(令和4)年度版資料から抜粋。</t>
    <phoneticPr fontId="2"/>
  </si>
  <si>
    <t>13-7 市民家計所得</t>
  </si>
  <si>
    <t>（単位＝百万円，％）</t>
    <phoneticPr fontId="2"/>
  </si>
  <si>
    <t>家計所得</t>
    <rPh sb="0" eb="1">
      <t>イエ</t>
    </rPh>
    <rPh sb="1" eb="2">
      <t>ハカリ</t>
    </rPh>
    <rPh sb="2" eb="3">
      <t>トコロ</t>
    </rPh>
    <rPh sb="3" eb="4">
      <t>エ</t>
    </rPh>
    <phoneticPr fontId="3"/>
  </si>
  <si>
    <t>雇用者報酬</t>
    <rPh sb="0" eb="1">
      <t>ヤトイ</t>
    </rPh>
    <rPh sb="1" eb="2">
      <t>ヨウ</t>
    </rPh>
    <rPh sb="2" eb="3">
      <t>モノ</t>
    </rPh>
    <rPh sb="3" eb="5">
      <t>ホウシュウ</t>
    </rPh>
    <phoneticPr fontId="3"/>
  </si>
  <si>
    <t>家計の財産所得</t>
    <rPh sb="0" eb="1">
      <t>イエ</t>
    </rPh>
    <rPh sb="1" eb="2">
      <t>ケイ</t>
    </rPh>
    <rPh sb="3" eb="4">
      <t>ザイ</t>
    </rPh>
    <rPh sb="4" eb="5">
      <t>サン</t>
    </rPh>
    <rPh sb="5" eb="7">
      <t>ショトク</t>
    </rPh>
    <phoneticPr fontId="3"/>
  </si>
  <si>
    <t>個人企業所得</t>
    <rPh sb="0" eb="2">
      <t>コジン</t>
    </rPh>
    <rPh sb="2" eb="4">
      <t>キギョウ</t>
    </rPh>
    <rPh sb="4" eb="6">
      <t>ショトク</t>
    </rPh>
    <phoneticPr fontId="3"/>
  </si>
  <si>
    <t>現物社会移転以外の社会給付</t>
    <rPh sb="0" eb="2">
      <t>ゲンブツ</t>
    </rPh>
    <rPh sb="2" eb="4">
      <t>シャカイ</t>
    </rPh>
    <rPh sb="4" eb="6">
      <t>イテン</t>
    </rPh>
    <rPh sb="6" eb="8">
      <t>イガイ</t>
    </rPh>
    <rPh sb="9" eb="11">
      <t>シャカイ</t>
    </rPh>
    <rPh sb="11" eb="13">
      <t>キュウフ</t>
    </rPh>
    <phoneticPr fontId="3"/>
  </si>
  <si>
    <t>その他の経常移転
（純）</t>
    <rPh sb="2" eb="3">
      <t>タ</t>
    </rPh>
    <rPh sb="4" eb="6">
      <t>ケイジョウ</t>
    </rPh>
    <rPh sb="6" eb="7">
      <t>ウツ</t>
    </rPh>
    <rPh sb="7" eb="8">
      <t>テン</t>
    </rPh>
    <phoneticPr fontId="3"/>
  </si>
  <si>
    <t>13-8 県内各市の市民所得</t>
  </si>
  <si>
    <t>2022(令和4)年度</t>
    <rPh sb="5" eb="7">
      <t>レイワ</t>
    </rPh>
    <phoneticPr fontId="1"/>
  </si>
  <si>
    <t>郡山市</t>
    <rPh sb="0" eb="3">
      <t>コオリヤマシ</t>
    </rPh>
    <phoneticPr fontId="3"/>
  </si>
  <si>
    <t>福島市</t>
    <rPh sb="0" eb="3">
      <t>フクシマシ</t>
    </rPh>
    <phoneticPr fontId="3"/>
  </si>
  <si>
    <t>会津若松市</t>
    <rPh sb="0" eb="5">
      <t>アイヅワカマツシ</t>
    </rPh>
    <phoneticPr fontId="3"/>
  </si>
  <si>
    <t>いわき市</t>
    <rPh sb="3" eb="4">
      <t>シ</t>
    </rPh>
    <phoneticPr fontId="3"/>
  </si>
  <si>
    <t>福島県</t>
    <rPh sb="0" eb="3">
      <t>フクシマケン</t>
    </rPh>
    <phoneticPr fontId="3"/>
  </si>
  <si>
    <t>市(県)内総生産（百万円）</t>
    <rPh sb="0" eb="1">
      <t>シ</t>
    </rPh>
    <rPh sb="2" eb="3">
      <t>ケン</t>
    </rPh>
    <rPh sb="4" eb="5">
      <t>ナイ</t>
    </rPh>
    <rPh sb="5" eb="6">
      <t>ソウ</t>
    </rPh>
    <rPh sb="6" eb="7">
      <t>イキル</t>
    </rPh>
    <rPh sb="7" eb="8">
      <t>サン</t>
    </rPh>
    <rPh sb="9" eb="12">
      <t>ヒャクマンエン</t>
    </rPh>
    <phoneticPr fontId="3"/>
  </si>
  <si>
    <t>市(県)民所得（百万円）</t>
    <rPh sb="0" eb="1">
      <t>シ</t>
    </rPh>
    <rPh sb="2" eb="3">
      <t>ケン</t>
    </rPh>
    <rPh sb="4" eb="5">
      <t>ミン</t>
    </rPh>
    <rPh sb="5" eb="7">
      <t>ショトク</t>
    </rPh>
    <rPh sb="8" eb="11">
      <t>ヒャクマンエン</t>
    </rPh>
    <phoneticPr fontId="3"/>
  </si>
  <si>
    <t>市(県)民家計所得（百万円）</t>
    <rPh sb="0" eb="1">
      <t>シ</t>
    </rPh>
    <rPh sb="2" eb="3">
      <t>ケン</t>
    </rPh>
    <rPh sb="4" eb="6">
      <t>タミイエ</t>
    </rPh>
    <rPh sb="6" eb="7">
      <t>ハカル</t>
    </rPh>
    <rPh sb="7" eb="9">
      <t>ショトク</t>
    </rPh>
    <rPh sb="10" eb="13">
      <t>ヒャクマンエン</t>
    </rPh>
    <phoneticPr fontId="3"/>
  </si>
  <si>
    <t>１人当たり市民所得（千円）</t>
    <rPh sb="1" eb="2">
      <t>ニン</t>
    </rPh>
    <rPh sb="2" eb="3">
      <t>ア</t>
    </rPh>
    <rPh sb="5" eb="7">
      <t>シミン</t>
    </rPh>
    <rPh sb="7" eb="8">
      <t>トコロ</t>
    </rPh>
    <rPh sb="8" eb="9">
      <t>エ</t>
    </rPh>
    <rPh sb="10" eb="12">
      <t>センエン</t>
    </rPh>
    <phoneticPr fontId="3"/>
  </si>
  <si>
    <t>１人当たり家計所得（千円）</t>
    <rPh sb="1" eb="2">
      <t>ニン</t>
    </rPh>
    <rPh sb="2" eb="3">
      <t>ア</t>
    </rPh>
    <rPh sb="5" eb="7">
      <t>カケイ</t>
    </rPh>
    <rPh sb="7" eb="8">
      <t>トコロ</t>
    </rPh>
    <rPh sb="8" eb="9">
      <t>エ</t>
    </rPh>
    <rPh sb="10" eb="12">
      <t>センエン</t>
    </rPh>
    <phoneticPr fontId="3"/>
  </si>
  <si>
    <t>（注）総人口は県統計課「福島県の推計人口」による各年10月1日現在の数値である。</t>
    <rPh sb="1" eb="2">
      <t>チュウ</t>
    </rPh>
    <phoneticPr fontId="2"/>
  </si>
  <si>
    <t xml:space="preserve">13-9 食肉センター取扱状況  </t>
  </si>
  <si>
    <t>（単位＝頭）</t>
    <rPh sb="1" eb="3">
      <t>タンイ</t>
    </rPh>
    <rPh sb="4" eb="5">
      <t>アタマ</t>
    </rPh>
    <phoneticPr fontId="3"/>
  </si>
  <si>
    <t>年度（和暦）</t>
    <rPh sb="0" eb="2">
      <t>ネンド</t>
    </rPh>
    <rPh sb="3" eb="5">
      <t>ワレキ</t>
    </rPh>
    <phoneticPr fontId="3"/>
  </si>
  <si>
    <t>総計</t>
    <rPh sb="0" eb="2">
      <t>ソウケイ</t>
    </rPh>
    <phoneticPr fontId="3"/>
  </si>
  <si>
    <t>牛</t>
    <rPh sb="0" eb="1">
      <t>ウシ</t>
    </rPh>
    <phoneticPr fontId="3"/>
  </si>
  <si>
    <t>馬</t>
    <rPh sb="0" eb="1">
      <t>ウマ</t>
    </rPh>
    <phoneticPr fontId="3"/>
  </si>
  <si>
    <t>豚</t>
    <rPh sb="0" eb="1">
      <t>ブタ</t>
    </rPh>
    <phoneticPr fontId="3"/>
  </si>
  <si>
    <t>子牛</t>
    <rPh sb="0" eb="2">
      <t>コウシ</t>
    </rPh>
    <phoneticPr fontId="3"/>
  </si>
  <si>
    <t>ひつじ・やぎ</t>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</si>
  <si>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</si>
  <si>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</si>
  <si>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</si>
  <si>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</si>
  <si>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</si>
  <si>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令和6年度</t>
    <rPh sb="0" eb="2">
      <t>レイワ</t>
    </rPh>
    <rPh sb="3" eb="5">
      <t>ネンド</t>
    </rPh>
    <phoneticPr fontId="3"/>
  </si>
  <si>
    <t>資料：(株)福島県食肉流通センター</t>
    <rPh sb="0" eb="2">
      <t>シリョウ</t>
    </rPh>
    <phoneticPr fontId="3"/>
  </si>
  <si>
    <t>13-10 市民相談状況</t>
  </si>
  <si>
    <t>（単位＝件）</t>
    <rPh sb="1" eb="3">
      <t>タンイ</t>
    </rPh>
    <rPh sb="4" eb="5">
      <t>ケン</t>
    </rPh>
    <phoneticPr fontId="3"/>
  </si>
  <si>
    <t>年度</t>
    <rPh sb="0" eb="1">
      <t>トシ</t>
    </rPh>
    <rPh sb="1" eb="2">
      <t>ド</t>
    </rPh>
    <phoneticPr fontId="3"/>
  </si>
  <si>
    <t>年度
（和暦）</t>
    <rPh sb="0" eb="1">
      <t>トシ</t>
    </rPh>
    <rPh sb="1" eb="2">
      <t>ド</t>
    </rPh>
    <rPh sb="4" eb="6">
      <t>ワレキ</t>
    </rPh>
    <phoneticPr fontId="3"/>
  </si>
  <si>
    <t>総件数</t>
    <rPh sb="0" eb="3">
      <t>ソウケンスウ</t>
    </rPh>
    <phoneticPr fontId="3"/>
  </si>
  <si>
    <t>市政相談</t>
    <rPh sb="0" eb="2">
      <t>シセイ</t>
    </rPh>
    <rPh sb="2" eb="4">
      <t>ソウダン</t>
    </rPh>
    <phoneticPr fontId="3"/>
  </si>
  <si>
    <t>市以外機関相談</t>
    <rPh sb="0" eb="1">
      <t>シ</t>
    </rPh>
    <rPh sb="1" eb="3">
      <t>イガイ</t>
    </rPh>
    <rPh sb="3" eb="5">
      <t>キカン</t>
    </rPh>
    <rPh sb="5" eb="7">
      <t>ソウダン</t>
    </rPh>
    <phoneticPr fontId="3"/>
  </si>
  <si>
    <t>民事相談</t>
    <phoneticPr fontId="3"/>
  </si>
  <si>
    <t>特別相談</t>
    <rPh sb="0" eb="2">
      <t>トクベツ</t>
    </rPh>
    <rPh sb="2" eb="4">
      <t>ソウダン</t>
    </rPh>
    <phoneticPr fontId="3"/>
  </si>
  <si>
    <t>軽微な相談</t>
    <rPh sb="0" eb="2">
      <t>ケイビ</t>
    </rPh>
    <rPh sb="3" eb="5">
      <t>ソウダン</t>
    </rPh>
    <phoneticPr fontId="3"/>
  </si>
  <si>
    <t>近隣問題</t>
    <rPh sb="0" eb="2">
      <t>キンリン</t>
    </rPh>
    <rPh sb="2" eb="4">
      <t>モンダイ</t>
    </rPh>
    <phoneticPr fontId="3"/>
  </si>
  <si>
    <t>借地・借家</t>
    <rPh sb="0" eb="2">
      <t>シャクチ</t>
    </rPh>
    <rPh sb="3" eb="5">
      <t>シャクヤ</t>
    </rPh>
    <phoneticPr fontId="3"/>
  </si>
  <si>
    <t>土地・家屋</t>
    <rPh sb="0" eb="2">
      <t>トチ</t>
    </rPh>
    <rPh sb="3" eb="5">
      <t>カオク</t>
    </rPh>
    <phoneticPr fontId="3"/>
  </si>
  <si>
    <t>相続・贈与</t>
    <rPh sb="0" eb="2">
      <t>ソウゾク</t>
    </rPh>
    <rPh sb="3" eb="5">
      <t>ゾウヨ</t>
    </rPh>
    <phoneticPr fontId="3"/>
  </si>
  <si>
    <t>結婚・離婚</t>
    <rPh sb="0" eb="2">
      <t>ケッコン</t>
    </rPh>
    <rPh sb="3" eb="5">
      <t>リコン</t>
    </rPh>
    <phoneticPr fontId="3"/>
  </si>
  <si>
    <t>家事問題</t>
    <rPh sb="0" eb="2">
      <t>カジ</t>
    </rPh>
    <rPh sb="2" eb="4">
      <t>モンダイ</t>
    </rPh>
    <phoneticPr fontId="3"/>
  </si>
  <si>
    <t>成年後見</t>
    <rPh sb="0" eb="2">
      <t>セイネン</t>
    </rPh>
    <rPh sb="2" eb="4">
      <t>コウケン</t>
    </rPh>
    <phoneticPr fontId="3"/>
  </si>
  <si>
    <t>金銭貸借</t>
    <rPh sb="0" eb="2">
      <t>キンセン</t>
    </rPh>
    <rPh sb="2" eb="4">
      <t>タイシャク</t>
    </rPh>
    <phoneticPr fontId="3"/>
  </si>
  <si>
    <t>災害関係</t>
    <rPh sb="0" eb="2">
      <t>サイガイ</t>
    </rPh>
    <rPh sb="2" eb="4">
      <t>カンケイ</t>
    </rPh>
    <phoneticPr fontId="3"/>
  </si>
  <si>
    <t>職場問題</t>
    <rPh sb="0" eb="2">
      <t>ショクバ</t>
    </rPh>
    <rPh sb="2" eb="4">
      <t>モンダイ</t>
    </rPh>
    <phoneticPr fontId="3"/>
  </si>
  <si>
    <t>損害賠償</t>
    <rPh sb="0" eb="2">
      <t>ソンガイ</t>
    </rPh>
    <rPh sb="2" eb="4">
      <t>バイショウ</t>
    </rPh>
    <phoneticPr fontId="3"/>
  </si>
  <si>
    <t>契約問題</t>
    <rPh sb="0" eb="2">
      <t>ケイヤク</t>
    </rPh>
    <rPh sb="2" eb="4">
      <t>モンダイ</t>
    </rPh>
    <phoneticPr fontId="3"/>
  </si>
  <si>
    <t>その他法律</t>
    <rPh sb="2" eb="3">
      <t>ホカ</t>
    </rPh>
    <rPh sb="3" eb="5">
      <t>ホウリツ</t>
    </rPh>
    <phoneticPr fontId="3"/>
  </si>
  <si>
    <t>その他機関</t>
    <phoneticPr fontId="3"/>
  </si>
  <si>
    <t>その他</t>
    <rPh sb="2" eb="3">
      <t>ホカ</t>
    </rPh>
    <phoneticPr fontId="3"/>
  </si>
  <si>
    <t>無料法律相談</t>
    <rPh sb="0" eb="2">
      <t>ムリョウ</t>
    </rPh>
    <rPh sb="2" eb="4">
      <t>ホウリツ</t>
    </rPh>
    <rPh sb="4" eb="6">
      <t>ソウダン</t>
    </rPh>
    <phoneticPr fontId="3"/>
  </si>
  <si>
    <t>登記相談</t>
    <rPh sb="0" eb="2">
      <t>トウキ</t>
    </rPh>
    <rPh sb="2" eb="4">
      <t>ソウダン</t>
    </rPh>
    <phoneticPr fontId="3"/>
  </si>
  <si>
    <t>公証人相談会</t>
    <rPh sb="0" eb="3">
      <t>コウショウニン</t>
    </rPh>
    <rPh sb="3" eb="6">
      <t>ソウダンカイ</t>
    </rPh>
    <phoneticPr fontId="3"/>
  </si>
  <si>
    <t>行政相談</t>
    <rPh sb="0" eb="2">
      <t>ギョウセイ</t>
    </rPh>
    <rPh sb="2" eb="4">
      <t>ソウダン</t>
    </rPh>
    <phoneticPr fontId="3"/>
  </si>
  <si>
    <t>増改築相談</t>
    <rPh sb="0" eb="3">
      <t>ゾウカイチク</t>
    </rPh>
    <rPh sb="3" eb="5">
      <t>ソウダン</t>
    </rPh>
    <phoneticPr fontId="3"/>
  </si>
  <si>
    <t>土地家屋調査士相談</t>
    <phoneticPr fontId="3"/>
  </si>
  <si>
    <t>令和4年度</t>
  </si>
  <si>
    <t>令和5年度</t>
    <phoneticPr fontId="2"/>
  </si>
  <si>
    <t>令和6年度</t>
    <phoneticPr fontId="2"/>
  </si>
  <si>
    <t>-</t>
    <phoneticPr fontId="2"/>
  </si>
  <si>
    <t>資料：市民相談センター</t>
    <phoneticPr fontId="2"/>
  </si>
  <si>
    <t>13-11 消費生活相談状況</t>
  </si>
  <si>
    <t>訪問販売</t>
    <rPh sb="0" eb="2">
      <t>ホウモン</t>
    </rPh>
    <rPh sb="2" eb="4">
      <t>ハンバイ</t>
    </rPh>
    <phoneticPr fontId="3"/>
  </si>
  <si>
    <t>通信販売</t>
    <rPh sb="0" eb="2">
      <t>ツウシン</t>
    </rPh>
    <rPh sb="2" eb="4">
      <t>ハンバイ</t>
    </rPh>
    <phoneticPr fontId="3"/>
  </si>
  <si>
    <t>電話勧誘</t>
    <rPh sb="0" eb="2">
      <t>デンワ</t>
    </rPh>
    <rPh sb="2" eb="4">
      <t>カンユウ</t>
    </rPh>
    <phoneticPr fontId="3"/>
  </si>
  <si>
    <t>マルチ・マルチまがい</t>
    <phoneticPr fontId="3"/>
  </si>
  <si>
    <t>無店舗その他</t>
    <rPh sb="0" eb="3">
      <t>ムテンポ</t>
    </rPh>
    <rPh sb="5" eb="6">
      <t>ホカ</t>
    </rPh>
    <phoneticPr fontId="3"/>
  </si>
  <si>
    <t>店舗</t>
    <rPh sb="0" eb="2">
      <t>テンポ</t>
    </rPh>
    <phoneticPr fontId="3"/>
  </si>
  <si>
    <t>ネガティブオプション</t>
    <phoneticPr fontId="3"/>
  </si>
  <si>
    <t>訪問購入</t>
    <rPh sb="0" eb="2">
      <t>ホウモン</t>
    </rPh>
    <rPh sb="2" eb="4">
      <t>コウニュウ</t>
    </rPh>
    <phoneticPr fontId="3"/>
  </si>
  <si>
    <t>不明・無関係</t>
    <rPh sb="0" eb="2">
      <t>フメイ</t>
    </rPh>
    <rPh sb="3" eb="6">
      <t>ムカンケイ</t>
    </rPh>
    <phoneticPr fontId="3"/>
  </si>
  <si>
    <t>資料：消費生活センター</t>
    <rPh sb="0" eb="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</si>
</sst>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quot;年&quot;"/>
    <numFmt numFmtId="177" formatCode="#,##0;&quot;△ &quot;#,##0"/>
    <numFmt numFmtId="178" formatCode="#,##0.00;&quot;△ &quot;#,##0.00"/>
    <numFmt numFmtId="179" formatCode="0.0%"/>
    <numFmt numFmtId="180" formatCode="&quot;平成&quot;####&quot;年度&quot;"/>
    <numFmt numFmtId="181" formatCode="#,##0.0;&quot;△ &quot;#,##0.0"/>
  </numFmts>
  <fonts count="16">
    <font>
      <sz val="11"/>
      <color theme="1"/>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color theme="1"/>
      <name val="游ゴシック"/>
      <family val="3"/>
      <charset val="128"/>
      <scheme val="minor"/>
    </font>
    <font>
      <b/>
      <sz val="11"/>
      <color theme="1"/>
      <name val="ＭＳ Ｐ明朝"/>
      <family val="1"/>
      <charset val="128"/>
    </font>
    <font>
      <sz val="11"/>
      <color indexed="8"/>
      <name val="ＭＳ Ｐ明朝"/>
      <family val="1"/>
      <charset val="128"/>
    </font>
    <font>
      <sz val="11"/>
      <name val="ＭＳ Ｐゴシック"/>
      <family val="3"/>
      <charset val="128"/>
    </font>
    <font>
      <sz val="10"/>
      <name val="細明朝体"/>
      <family val="3"/>
      <charset val="128"/>
    </font>
    <font>
      <b/>
      <sz val="11"/>
      <name val="ＭＳ Ｐ明朝"/>
      <family val="1"/>
      <charset val="128"/>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thin">
        <color indexed="64"/>
      </top>
      <bottom/>
      <diagonal/>
    </border>
  </borders>
  <cellStyleXfs count="7">
    <xf numFmtId="0" fontId="0" fillId="0" borderId="0">
      <alignment vertical="center"/>
    </xf>
    <xf numFmtId="0" fontId="8" fillId="0" borderId="0" applyNumberForma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3" fillId="0" borderId="0"/>
    <xf numFmtId="38" fontId="13" fillId="0" borderId="0" applyFont="0" applyFill="0" applyBorder="0" applyAlignment="0" applyProtection="0"/>
    <xf numFmtId="0" fontId="14" fillId="0" borderId="0"/>
  </cellStyleXfs>
  <cellXfs count="131">
    <xf numFmtId="0" fontId="0" fillId="0" borderId="0" xfId="0">
      <alignment vertical="center"/>
    </xf>
    <xf numFmtId="0" fontId="1" fillId="0" borderId="0" xfId="0" applyNumberFormat="1" applyFont="1">
      <alignment vertical="center"/>
    </xf>
    <xf numFmtId="0" fontId="1" fillId="0" borderId="0" xfId="0" applyFont="1">
      <alignment vertical="center"/>
    </xf>
    <xf numFmtId="0" fontId="1" fillId="0" borderId="0" xfId="0" applyFont="1" applyAlignment="1">
      <alignment horizontal="left"/>
    </xf>
    <xf numFmtId="0" fontId="1" fillId="0" borderId="0" xfId="0" applyFont="1" applyAlignment="1"/>
    <xf numFmtId="0" fontId="4" fillId="0" borderId="0" xfId="0" applyNumberFormat="1" applyFont="1" applyAlignment="1">
      <alignment horizontal="right"/>
    </xf>
    <xf numFmtId="0" fontId="4" fillId="0" borderId="0" xfId="0" applyFont="1" applyAlignment="1"/>
    <xf numFmtId="0" fontId="4" fillId="0" borderId="0" xfId="0" applyFont="1" applyAlignment="1">
      <alignment horizontal="left"/>
    </xf>
    <xf numFmtId="0" fontId="5" fillId="0" borderId="0" xfId="0" applyFont="1" applyFill="1" applyBorder="1" applyAlignment="1">
      <alignment horizontal="left" vertical="center"/>
    </xf>
    <xf numFmtId="0" fontId="6" fillId="0" borderId="0" xfId="0" applyFont="1" applyAlignment="1"/>
    <xf numFmtId="0" fontId="7" fillId="0" borderId="0" xfId="0" applyFont="1">
      <alignment vertical="center"/>
    </xf>
    <xf numFmtId="49" fontId="9" fillId="0" borderId="0" xfId="1" applyNumberFormat="1" applyFont="1" applyAlignment="1">
      <alignment horizontal="right"/>
    </xf>
    <xf numFmtId="0" fontId="9" fillId="0" borderId="0" xfId="1" applyFont="1" applyFill="1" applyBorder="1" applyAlignment="1"/>
    <xf numFmtId="49" fontId="1" fillId="0" borderId="0" xfId="0" applyNumberFormat="1" applyFont="1" applyAlignment="1">
      <alignment horizontal="right"/>
    </xf>
    <xf numFmtId="49" fontId="6" fillId="0" borderId="0" xfId="0" applyNumberFormat="1" applyFont="1" applyAlignment="1">
      <alignment horizontal="left" shrinkToFit="1"/>
    </xf>
    <xf numFmtId="0" fontId="7" fillId="0" borderId="0" xfId="2" applyFont="1" applyFill="1">
      <alignment vertical="center"/>
    </xf>
    <xf numFmtId="0" fontId="7" fillId="0" borderId="0" xfId="2" applyFont="1" applyFill="1" applyAlignment="1">
      <alignment horizontal="right" vertical="center"/>
    </xf>
    <xf numFmtId="0" fontId="8" fillId="0" borderId="0" xfId="1" applyFill="1">
      <alignment vertical="center"/>
    </xf>
    <xf numFmtId="0" fontId="11" fillId="0" borderId="0" xfId="2" applyFont="1" applyFill="1">
      <alignment vertical="center"/>
    </xf>
    <xf numFmtId="0" fontId="7" fillId="0" borderId="0" xfId="2" applyFont="1" applyFill="1" applyAlignment="1">
      <alignment horizontal="left"/>
    </xf>
    <xf numFmtId="0" fontId="7" fillId="0" borderId="0" xfId="2" applyFont="1" applyFill="1" applyAlignment="1"/>
    <xf numFmtId="0" fontId="7" fillId="0" borderId="1"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176" fontId="7" fillId="0" borderId="4" xfId="2" applyNumberFormat="1" applyFont="1" applyFill="1" applyBorder="1" applyAlignment="1">
      <alignment horizontal="center" vertical="center" wrapText="1"/>
    </xf>
    <xf numFmtId="176" fontId="11" fillId="0" borderId="4" xfId="2" applyNumberFormat="1" applyFont="1" applyFill="1" applyBorder="1" applyAlignment="1">
      <alignment horizontal="center" vertical="center" wrapText="1"/>
    </xf>
    <xf numFmtId="0" fontId="7" fillId="0" borderId="4" xfId="2" applyFont="1" applyFill="1" applyBorder="1" applyAlignment="1">
      <alignment horizontal="center" vertical="center"/>
    </xf>
    <xf numFmtId="176" fontId="7" fillId="0" borderId="3" xfId="2" applyNumberFormat="1" applyFont="1" applyFill="1" applyBorder="1" applyAlignment="1">
      <alignment horizontal="center" vertical="center" wrapText="1"/>
    </xf>
    <xf numFmtId="176" fontId="11" fillId="0" borderId="3" xfId="2" applyNumberFormat="1"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0" xfId="2" applyFont="1" applyFill="1" applyBorder="1" applyAlignment="1">
      <alignment vertical="center"/>
    </xf>
    <xf numFmtId="177" fontId="7" fillId="0" borderId="0" xfId="2" applyNumberFormat="1" applyFont="1" applyFill="1" applyBorder="1" applyAlignment="1">
      <alignment horizontal="right" vertical="center"/>
    </xf>
    <xf numFmtId="177" fontId="11" fillId="0" borderId="0" xfId="2" applyNumberFormat="1" applyFont="1" applyFill="1" applyBorder="1" applyAlignment="1">
      <alignment horizontal="right" vertical="center"/>
    </xf>
    <xf numFmtId="177" fontId="7" fillId="0" borderId="5" xfId="2" applyNumberFormat="1" applyFont="1" applyFill="1" applyBorder="1" applyAlignment="1">
      <alignment horizontal="right" vertical="center"/>
    </xf>
    <xf numFmtId="178" fontId="7" fillId="0" borderId="0" xfId="2" applyNumberFormat="1" applyFont="1" applyFill="1" applyBorder="1" applyAlignment="1">
      <alignment horizontal="right" vertical="center"/>
    </xf>
    <xf numFmtId="178" fontId="11" fillId="0" borderId="0" xfId="2" applyNumberFormat="1" applyFont="1" applyFill="1" applyBorder="1" applyAlignment="1">
      <alignment horizontal="right" vertical="center"/>
    </xf>
    <xf numFmtId="178" fontId="7" fillId="0" borderId="6" xfId="2" applyNumberFormat="1" applyFont="1" applyFill="1" applyBorder="1" applyAlignment="1">
      <alignment horizontal="right" vertical="center"/>
    </xf>
    <xf numFmtId="0" fontId="11" fillId="0" borderId="0" xfId="2" applyFont="1" applyFill="1" applyBorder="1" applyAlignment="1">
      <alignment vertical="center"/>
    </xf>
    <xf numFmtId="179" fontId="11" fillId="0" borderId="0" xfId="2" applyNumberFormat="1" applyFont="1" applyFill="1" applyBorder="1" applyAlignment="1">
      <alignment horizontal="right" vertical="center"/>
    </xf>
    <xf numFmtId="177" fontId="7" fillId="0" borderId="6" xfId="2" applyNumberFormat="1" applyFont="1" applyFill="1" applyBorder="1" applyAlignment="1">
      <alignment horizontal="right" vertical="center"/>
    </xf>
    <xf numFmtId="0" fontId="7" fillId="0" borderId="0" xfId="2" quotePrefix="1" applyFont="1" applyFill="1" applyBorder="1" applyAlignment="1">
      <alignment vertical="center"/>
    </xf>
    <xf numFmtId="179" fontId="7" fillId="0" borderId="0" xfId="2" applyNumberFormat="1" applyFont="1" applyFill="1" applyBorder="1" applyAlignment="1">
      <alignment horizontal="right" vertical="center"/>
    </xf>
    <xf numFmtId="0" fontId="7" fillId="0" borderId="7" xfId="2" quotePrefix="1" applyFont="1" applyFill="1" applyBorder="1" applyAlignment="1">
      <alignment vertical="center"/>
    </xf>
    <xf numFmtId="177" fontId="7" fillId="0" borderId="7" xfId="2" applyNumberFormat="1" applyFont="1" applyFill="1" applyBorder="1" applyAlignment="1">
      <alignment horizontal="right" vertical="center"/>
    </xf>
    <xf numFmtId="177" fontId="11" fillId="0" borderId="7" xfId="2" applyNumberFormat="1" applyFont="1" applyFill="1" applyBorder="1" applyAlignment="1">
      <alignment horizontal="right" vertical="center"/>
    </xf>
    <xf numFmtId="179" fontId="7" fillId="0" borderId="7" xfId="2" applyNumberFormat="1" applyFont="1" applyFill="1" applyBorder="1" applyAlignment="1">
      <alignment horizontal="right" vertical="center"/>
    </xf>
    <xf numFmtId="177" fontId="7" fillId="0" borderId="8" xfId="2" applyNumberFormat="1" applyFont="1" applyFill="1" applyBorder="1" applyAlignment="1">
      <alignment horizontal="right" vertical="center"/>
    </xf>
    <xf numFmtId="0" fontId="7" fillId="0" borderId="2" xfId="2" applyFont="1" applyFill="1" applyBorder="1" applyAlignment="1">
      <alignment horizontal="center" vertical="center" wrapText="1"/>
    </xf>
    <xf numFmtId="0" fontId="7" fillId="0" borderId="4" xfId="2" applyFont="1" applyFill="1" applyBorder="1" applyAlignment="1">
      <alignment horizontal="center" vertical="center"/>
    </xf>
    <xf numFmtId="0" fontId="7" fillId="0" borderId="4"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0" xfId="0" applyFont="1" applyFill="1" applyBorder="1" applyAlignment="1">
      <alignment horizontal="center" vertical="center" wrapText="1"/>
    </xf>
    <xf numFmtId="38" fontId="7" fillId="0" borderId="6" xfId="3" applyFont="1" applyFill="1" applyBorder="1" applyAlignment="1">
      <alignment horizontal="right" vertical="center"/>
    </xf>
    <xf numFmtId="38" fontId="7" fillId="0" borderId="0" xfId="3" applyFont="1" applyFill="1" applyBorder="1" applyAlignment="1">
      <alignment horizontal="right" vertical="center"/>
    </xf>
    <xf numFmtId="0" fontId="7" fillId="0" borderId="0" xfId="0" applyFont="1" applyFill="1">
      <alignment vertical="center"/>
    </xf>
    <xf numFmtId="0" fontId="7" fillId="0" borderId="0" xfId="2"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38" fontId="11" fillId="0" borderId="9" xfId="3" applyFont="1" applyFill="1" applyBorder="1" applyAlignment="1">
      <alignment horizontal="right" vertical="center"/>
    </xf>
    <xf numFmtId="38" fontId="11" fillId="0" borderId="0" xfId="3" applyFont="1" applyFill="1" applyBorder="1" applyAlignment="1">
      <alignment horizontal="right" vertical="center"/>
    </xf>
    <xf numFmtId="0" fontId="7" fillId="0" borderId="0" xfId="4" applyNumberFormat="1" applyFont="1" applyFill="1" applyBorder="1" applyAlignment="1">
      <alignment horizontal="right" vertical="center"/>
    </xf>
    <xf numFmtId="38" fontId="7" fillId="0" borderId="9" xfId="5" applyFont="1" applyFill="1" applyBorder="1" applyAlignment="1">
      <alignment horizontal="right" vertical="center"/>
    </xf>
    <xf numFmtId="38" fontId="7" fillId="0" borderId="0" xfId="5" applyFont="1" applyFill="1" applyBorder="1" applyAlignment="1">
      <alignment horizontal="right" vertical="center"/>
    </xf>
    <xf numFmtId="0" fontId="7" fillId="0" borderId="7" xfId="4" applyNumberFormat="1" applyFont="1" applyFill="1" applyBorder="1" applyAlignment="1">
      <alignment horizontal="right" vertical="center"/>
    </xf>
    <xf numFmtId="38" fontId="7" fillId="0" borderId="10" xfId="5" applyFont="1" applyFill="1" applyBorder="1" applyAlignment="1">
      <alignment horizontal="right" vertical="center"/>
    </xf>
    <xf numFmtId="38" fontId="7" fillId="0" borderId="11" xfId="5" applyFont="1" applyFill="1" applyBorder="1" applyAlignment="1">
      <alignment horizontal="right" vertical="center"/>
    </xf>
    <xf numFmtId="0" fontId="7" fillId="0" borderId="1" xfId="2" applyFont="1" applyFill="1" applyBorder="1" applyAlignment="1">
      <alignment horizontal="center" vertical="center"/>
    </xf>
    <xf numFmtId="0" fontId="7" fillId="0" borderId="1" xfId="2"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177" fontId="7" fillId="0" borderId="0" xfId="0" applyNumberFormat="1" applyFont="1" applyFill="1" applyBorder="1">
      <alignment vertical="center"/>
    </xf>
    <xf numFmtId="177" fontId="7" fillId="0" borderId="0" xfId="0" applyNumberFormat="1" applyFont="1" applyFill="1">
      <alignment vertical="center"/>
    </xf>
    <xf numFmtId="180" fontId="7" fillId="0" borderId="0" xfId="2" applyNumberFormat="1"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0" fontId="11" fillId="0" borderId="7" xfId="2" applyNumberFormat="1" applyFont="1" applyFill="1" applyBorder="1" applyAlignment="1">
      <alignment horizontal="center" vertical="center" wrapText="1"/>
    </xf>
    <xf numFmtId="0" fontId="11" fillId="0" borderId="7" xfId="2" applyFont="1" applyFill="1" applyBorder="1" applyAlignment="1">
      <alignment horizontal="center" vertical="center" wrapText="1"/>
    </xf>
    <xf numFmtId="177" fontId="11" fillId="0" borderId="7" xfId="0" applyNumberFormat="1" applyFont="1" applyFill="1" applyBorder="1">
      <alignment vertical="center"/>
    </xf>
    <xf numFmtId="180" fontId="7" fillId="0" borderId="3" xfId="2" applyNumberFormat="1" applyFont="1" applyFill="1" applyBorder="1" applyAlignment="1">
      <alignment horizontal="center" vertical="center"/>
    </xf>
    <xf numFmtId="180" fontId="11" fillId="0" borderId="3" xfId="2" applyNumberFormat="1" applyFont="1" applyFill="1" applyBorder="1" applyAlignment="1">
      <alignment horizontal="center" vertical="center"/>
    </xf>
    <xf numFmtId="0" fontId="7" fillId="0" borderId="0" xfId="2" applyFont="1" applyFill="1" applyBorder="1" applyAlignment="1">
      <alignment horizontal="left" vertical="center"/>
    </xf>
    <xf numFmtId="0" fontId="7" fillId="0" borderId="7" xfId="2" applyFont="1" applyFill="1" applyBorder="1" applyAlignment="1">
      <alignment horizontal="left" vertical="center"/>
    </xf>
    <xf numFmtId="0" fontId="7" fillId="0" borderId="1"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7" fillId="0" borderId="3" xfId="2" applyFont="1" applyFill="1" applyBorder="1" applyAlignment="1">
      <alignment horizontal="center" vertical="center" shrinkToFit="1"/>
    </xf>
    <xf numFmtId="180" fontId="7" fillId="0" borderId="3" xfId="2" applyNumberFormat="1" applyFont="1" applyFill="1" applyBorder="1" applyAlignment="1">
      <alignment horizontal="center" vertical="center" shrinkToFit="1"/>
    </xf>
    <xf numFmtId="180" fontId="11" fillId="0" borderId="3" xfId="2" applyNumberFormat="1" applyFont="1" applyFill="1" applyBorder="1" applyAlignment="1">
      <alignment horizontal="center" vertical="center" shrinkToFit="1"/>
    </xf>
    <xf numFmtId="0" fontId="7" fillId="0" borderId="0" xfId="2" applyFont="1" applyFill="1" applyBorder="1" applyAlignment="1">
      <alignment vertical="center" wrapText="1"/>
    </xf>
    <xf numFmtId="177" fontId="6" fillId="0" borderId="12" xfId="6" applyNumberFormat="1" applyFont="1" applyFill="1" applyBorder="1" applyAlignment="1">
      <alignment vertical="center" shrinkToFit="1"/>
    </xf>
    <xf numFmtId="177" fontId="15" fillId="0" borderId="12" xfId="6" applyNumberFormat="1" applyFont="1" applyFill="1" applyBorder="1" applyAlignment="1">
      <alignment vertical="center" shrinkToFit="1"/>
    </xf>
    <xf numFmtId="181" fontId="7" fillId="0" borderId="0" xfId="2" applyNumberFormat="1" applyFont="1" applyFill="1" applyBorder="1" applyAlignment="1">
      <alignment horizontal="right" vertical="center"/>
    </xf>
    <xf numFmtId="181" fontId="11" fillId="0" borderId="0" xfId="2" applyNumberFormat="1" applyFont="1" applyFill="1" applyBorder="1" applyAlignment="1">
      <alignment horizontal="right" vertical="center"/>
    </xf>
    <xf numFmtId="177" fontId="6" fillId="0" borderId="0" xfId="6" applyNumberFormat="1" applyFont="1" applyFill="1" applyBorder="1" applyAlignment="1">
      <alignment vertical="center" shrinkToFit="1"/>
    </xf>
    <xf numFmtId="177" fontId="15" fillId="0" borderId="0" xfId="6" applyNumberFormat="1" applyFont="1" applyFill="1" applyBorder="1" applyAlignment="1">
      <alignment vertical="center" shrinkToFit="1"/>
    </xf>
    <xf numFmtId="0" fontId="7" fillId="0" borderId="0" xfId="2" applyFont="1" applyFill="1" applyBorder="1" applyAlignment="1">
      <alignment horizontal="left" vertical="center" wrapText="1" indent="1"/>
    </xf>
    <xf numFmtId="0" fontId="7" fillId="0" borderId="7" xfId="2" applyFont="1" applyFill="1" applyBorder="1" applyAlignment="1">
      <alignment vertical="center"/>
    </xf>
    <xf numFmtId="177" fontId="6" fillId="0" borderId="7" xfId="6" applyNumberFormat="1" applyFont="1" applyFill="1" applyBorder="1" applyAlignment="1">
      <alignment vertical="center" shrinkToFit="1"/>
    </xf>
    <xf numFmtId="177" fontId="15" fillId="0" borderId="7" xfId="6" applyNumberFormat="1" applyFont="1" applyFill="1" applyBorder="1" applyAlignment="1">
      <alignment vertical="center" shrinkToFit="1"/>
    </xf>
    <xf numFmtId="181" fontId="7" fillId="0" borderId="7" xfId="2" applyNumberFormat="1" applyFont="1" applyFill="1" applyBorder="1" applyAlignment="1">
      <alignment horizontal="right" vertical="center"/>
    </xf>
    <xf numFmtId="181" fontId="11" fillId="0" borderId="7" xfId="2" applyNumberFormat="1" applyFont="1" applyFill="1" applyBorder="1" applyAlignment="1">
      <alignment horizontal="right" vertical="center"/>
    </xf>
    <xf numFmtId="0" fontId="7" fillId="0" borderId="3" xfId="2" applyFont="1" applyFill="1" applyBorder="1" applyAlignment="1">
      <alignment horizontal="center" vertical="center" wrapText="1"/>
    </xf>
    <xf numFmtId="0" fontId="6" fillId="0" borderId="0" xfId="2" applyFont="1" applyFill="1" applyBorder="1" applyAlignment="1">
      <alignment horizontal="left" vertical="center" indent="1"/>
    </xf>
    <xf numFmtId="0" fontId="7" fillId="0" borderId="0" xfId="2" applyFont="1" applyFill="1" applyBorder="1" applyAlignment="1">
      <alignment horizontal="left" vertical="center" indent="2"/>
    </xf>
    <xf numFmtId="0" fontId="7" fillId="0" borderId="0" xfId="2" applyFont="1" applyFill="1" applyBorder="1" applyAlignment="1">
      <alignment horizontal="left" vertical="center" wrapText="1" indent="2"/>
    </xf>
    <xf numFmtId="0" fontId="6" fillId="0" borderId="0" xfId="2" applyFont="1" applyFill="1" applyBorder="1" applyAlignment="1">
      <alignment horizontal="left" vertical="center" wrapText="1" indent="1"/>
    </xf>
    <xf numFmtId="0" fontId="7" fillId="0" borderId="7" xfId="2" applyFont="1" applyFill="1" applyBorder="1" applyAlignment="1">
      <alignment horizontal="left" vertical="center" wrapText="1" indent="2"/>
    </xf>
    <xf numFmtId="0" fontId="7" fillId="0" borderId="0" xfId="2" applyFont="1" applyFill="1" applyBorder="1" applyAlignment="1">
      <alignment horizontal="left" vertical="center" indent="1"/>
    </xf>
    <xf numFmtId="0" fontId="7" fillId="0" borderId="7" xfId="2" applyFont="1" applyFill="1" applyBorder="1" applyAlignment="1">
      <alignment horizontal="left" vertical="center" wrapText="1" indent="1"/>
    </xf>
    <xf numFmtId="0" fontId="7" fillId="0" borderId="0" xfId="2" applyFont="1" applyFill="1" applyAlignment="1">
      <alignment horizontal="right"/>
    </xf>
    <xf numFmtId="0" fontId="11" fillId="0" borderId="1"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177" fontId="7" fillId="0" borderId="6"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11" fillId="0" borderId="10" xfId="0" applyNumberFormat="1" applyFont="1" applyFill="1" applyBorder="1" applyAlignment="1">
      <alignment horizontal="right" vertical="center"/>
    </xf>
    <xf numFmtId="177" fontId="11" fillId="0" borderId="11" xfId="2" applyNumberFormat="1" applyFont="1" applyFill="1" applyBorder="1" applyAlignment="1">
      <alignment horizontal="right" vertical="center"/>
    </xf>
    <xf numFmtId="49" fontId="7" fillId="0" borderId="0" xfId="2" applyNumberFormat="1" applyFont="1" applyFill="1" applyBorder="1" applyAlignment="1"/>
    <xf numFmtId="0" fontId="7" fillId="0" borderId="5" xfId="2" applyFont="1" applyFill="1" applyBorder="1" applyAlignment="1">
      <alignment horizontal="center" vertical="distributed" textRotation="255" indent="1"/>
    </xf>
    <xf numFmtId="0" fontId="6" fillId="0" borderId="4" xfId="2" applyFont="1" applyFill="1" applyBorder="1" applyAlignment="1">
      <alignment horizontal="center" vertical="distributed" textRotation="255" indent="1"/>
    </xf>
    <xf numFmtId="0" fontId="7" fillId="0" borderId="8" xfId="2" applyFont="1" applyFill="1" applyBorder="1" applyAlignment="1">
      <alignment horizontal="center" vertical="distributed" textRotation="255" indent="1"/>
    </xf>
    <xf numFmtId="0" fontId="7" fillId="0" borderId="4" xfId="2" applyFont="1" applyFill="1" applyBorder="1" applyAlignment="1">
      <alignment horizontal="center" vertical="distributed" textRotation="255" indent="1"/>
    </xf>
    <xf numFmtId="0" fontId="7" fillId="0" borderId="4" xfId="2" applyFont="1" applyFill="1" applyBorder="1" applyAlignment="1">
      <alignment horizontal="center" vertical="distributed" textRotation="255" indent="1" shrinkToFit="1"/>
    </xf>
    <xf numFmtId="177" fontId="6" fillId="0" borderId="6"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7" fillId="0" borderId="0" xfId="2" applyFont="1" applyFill="1" applyBorder="1">
      <alignment vertical="center"/>
    </xf>
    <xf numFmtId="177" fontId="11" fillId="0" borderId="10" xfId="0" applyNumberFormat="1" applyFont="1" applyBorder="1" applyAlignment="1">
      <alignment horizontal="right" vertical="center"/>
    </xf>
    <xf numFmtId="177" fontId="11" fillId="0" borderId="11" xfId="2" applyNumberFormat="1" applyFont="1" applyBorder="1" applyAlignment="1">
      <alignment horizontal="right" vertical="center"/>
    </xf>
    <xf numFmtId="0" fontId="7" fillId="0" borderId="0" xfId="2" applyFont="1" applyFill="1" applyBorder="1" applyAlignment="1">
      <alignment horizontal="center" vertical="center"/>
    </xf>
    <xf numFmtId="0" fontId="7" fillId="0" borderId="2" xfId="2" applyFont="1" applyFill="1" applyBorder="1" applyAlignment="1">
      <alignment horizontal="center" vertical="center" wrapText="1"/>
    </xf>
    <xf numFmtId="177" fontId="7" fillId="0" borderId="0" xfId="0" applyNumberFormat="1" applyFont="1" applyFill="1" applyBorder="1" applyAlignment="1">
      <alignment horizontal="right" vertical="center" wrapText="1"/>
    </xf>
    <xf numFmtId="177" fontId="15" fillId="0" borderId="10" xfId="0" applyNumberFormat="1" applyFont="1" applyBorder="1" applyAlignment="1">
      <alignment horizontal="right" vertical="center"/>
    </xf>
  </cellXfs>
  <cellStyles count="7">
    <cellStyle name="ハイパーリンク" xfId="1" builtinId="8"/>
    <cellStyle name="桁区切り 2" xfId="3"/>
    <cellStyle name="桁区切り 2 2" xfId="5"/>
    <cellStyle name="標準" xfId="0" builtinId="0"/>
    <cellStyle name="標準 2" xfId="2"/>
    <cellStyle name="標準 2 2" xfId="4"/>
    <cellStyle name="標準_■主要系列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16</xdr:col>
      <xdr:colOff>9525</xdr:colOff>
      <xdr:row>14</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432435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31</xdr:row>
      <xdr:rowOff>0</xdr:rowOff>
    </xdr:from>
    <xdr:to>
      <xdr:col>7</xdr:col>
      <xdr:colOff>638175</xdr:colOff>
      <xdr:row>32</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1080135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438150</xdr:colOff>
      <xdr:row>21</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670560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114300</xdr:rowOff>
    </xdr:from>
    <xdr:to>
      <xdr:col>13</xdr:col>
      <xdr:colOff>9525</xdr:colOff>
      <xdr:row>15</xdr:row>
      <xdr:rowOff>58270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464820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171450</xdr:colOff>
      <xdr:row>14</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441960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12304;&#21407;&#31295;&#12305;2025(&#20196;&#21644;7)&#24180;&#29256;&#37089;&#23665;&#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1"/>
      <sheetName val="1-2"/>
      <sheetName val="1-3(1)"/>
      <sheetName val="1-3(2)"/>
      <sheetName val="1-4"/>
      <sheetName val="1-5"/>
      <sheetName val="1-6"/>
      <sheetName val="1-7"/>
      <sheetName val="1-8"/>
      <sheetName val="1-9"/>
      <sheetName val="1-10"/>
      <sheetName val="1-11"/>
      <sheetName val="2-1"/>
      <sheetName val="2-2"/>
      <sheetName val="2-3"/>
      <sheetName val="2-4"/>
      <sheetName val="2-5"/>
      <sheetName val="2-6"/>
      <sheetName val="2-7"/>
      <sheetName val="2-8"/>
      <sheetName val="2-9"/>
      <sheetName val="2-10"/>
      <sheetName val="2-11"/>
      <sheetName val="2-12"/>
      <sheetName val="2-13"/>
      <sheetName val="2-14"/>
      <sheetName val="2-15"/>
      <sheetName val="2-16"/>
      <sheetName val="3-1"/>
      <sheetName val="3-2"/>
      <sheetName val="3-3"/>
      <sheetName val="3-4"/>
      <sheetName val="4-1"/>
      <sheetName val="4-2"/>
      <sheetName val="4-3"/>
      <sheetName val="4-4"/>
      <sheetName val="4-5"/>
      <sheetName val="5-1"/>
      <sheetName val="5-2"/>
      <sheetName val="5-3"/>
      <sheetName val="5-4"/>
      <sheetName val="5-5"/>
      <sheetName val="5-6"/>
      <sheetName val="5-7"/>
      <sheetName val="5-8"/>
      <sheetName val="6-1"/>
      <sheetName val="6-2"/>
      <sheetName val="6-3"/>
      <sheetName val="6-4"/>
      <sheetName val="6-5"/>
      <sheetName val="6-6"/>
      <sheetName val="6-7"/>
      <sheetName val="6-8"/>
      <sheetName val="6-9"/>
      <sheetName val="7-1"/>
      <sheetName val="7-2"/>
      <sheetName val="7-3"/>
      <sheetName val="7-4"/>
      <sheetName val="8-1"/>
      <sheetName val="8-2"/>
      <sheetName val="8-3"/>
      <sheetName val="8-4"/>
      <sheetName val="8-5"/>
      <sheetName val="8-6"/>
      <sheetName val="8-7"/>
      <sheetName val="8-8"/>
      <sheetName val="8-9"/>
      <sheetName val="8-10"/>
      <sheetName val="9-1"/>
      <sheetName val="9-2"/>
      <sheetName val="9-3"/>
      <sheetName val="9-4"/>
      <sheetName val="9-5"/>
      <sheetName val="10-1"/>
      <sheetName val="10-2"/>
      <sheetName val="10-3"/>
      <sheetName val="10-4"/>
      <sheetName val="10-5"/>
      <sheetName val="10-6"/>
      <sheetName val="10-7"/>
      <sheetName val="10-8"/>
      <sheetName val="10-9(1)"/>
      <sheetName val="10-9(2)"/>
      <sheetName val="10-10"/>
      <sheetName val="11-1"/>
      <sheetName val="11-2"/>
      <sheetName val="11-3"/>
      <sheetName val="11-4"/>
      <sheetName val="11-5"/>
      <sheetName val="11-6"/>
      <sheetName val="11-7"/>
      <sheetName val="12-1"/>
      <sheetName val="12-2"/>
      <sheetName val="12-3"/>
      <sheetName val="12-4"/>
      <sheetName val="12-5"/>
      <sheetName val="12-6"/>
      <sheetName val="12-7(1)"/>
      <sheetName val="12-7(2)"/>
      <sheetName val="12-7(3)"/>
      <sheetName val="13-1"/>
      <sheetName val="13-2"/>
      <sheetName val="13-3"/>
      <sheetName val="13-4"/>
      <sheetName val="13-5"/>
      <sheetName val="13-6"/>
      <sheetName val="13-7"/>
      <sheetName val="13-8"/>
      <sheetName val="13-9"/>
      <sheetName val="13-10"/>
      <sheetName val="13-11"/>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15-4"/>
      <sheetName val="15-5"/>
      <sheetName val="15-6"/>
      <sheetName val="15-7"/>
      <sheetName val="15-8"/>
      <sheetName val="16-1"/>
      <sheetName val="16-2"/>
      <sheetName val="16-3(1)"/>
      <sheetName val="16-3(2)"/>
      <sheetName val="16-4"/>
      <sheetName val="16-5"/>
      <sheetName val="17-1"/>
      <sheetName val="17-2"/>
      <sheetName val="17-3"/>
      <sheetName val="1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zoomScale="70" zoomScaleNormal="70" workbookViewId="0">
      <selection activeCell="D15" sqref="D15"/>
    </sheetView>
  </sheetViews>
  <sheetFormatPr defaultColWidth="9.25" defaultRowHeight="25.5" customHeight="1"/>
  <cols>
    <col min="1" max="1" width="9.25" style="1"/>
    <col min="2" max="2" width="36.875" style="14" customWidth="1"/>
    <col min="3" max="4" width="9.25" style="9"/>
    <col min="5" max="16384" width="9.25" style="10"/>
  </cols>
  <sheetData>
    <row r="1" spans="1:6" s="2" customFormat="1" ht="25.5" customHeight="1">
      <c r="A1" s="1"/>
      <c r="C1" s="3" t="s">
        <v>0</v>
      </c>
      <c r="D1" s="4" t="s">
        <v>1</v>
      </c>
    </row>
    <row r="2" spans="1:6" s="2" customFormat="1" ht="25.5" customHeight="1">
      <c r="A2" s="5" t="s">
        <v>2</v>
      </c>
      <c r="C2" s="6"/>
      <c r="D2" s="7"/>
    </row>
    <row r="3" spans="1:6" s="9" customFormat="1" ht="25.5" customHeight="1">
      <c r="A3" s="13"/>
      <c r="B3" s="8" t="s">
        <v>3</v>
      </c>
      <c r="E3" s="10"/>
      <c r="F3" s="10"/>
    </row>
    <row r="4" spans="1:6" s="9" customFormat="1" ht="25.5" customHeight="1">
      <c r="A4" s="11" t="s">
        <v>4</v>
      </c>
      <c r="B4" s="12" t="s">
        <v>5</v>
      </c>
      <c r="E4" s="10"/>
      <c r="F4" s="10"/>
    </row>
    <row r="5" spans="1:6" s="9" customFormat="1" ht="25.5" customHeight="1">
      <c r="A5" s="11" t="s">
        <v>6</v>
      </c>
      <c r="B5" s="12" t="s">
        <v>7</v>
      </c>
      <c r="E5" s="10"/>
      <c r="F5" s="10"/>
    </row>
    <row r="6" spans="1:6" s="9" customFormat="1" ht="25.5" customHeight="1">
      <c r="A6" s="11" t="s">
        <v>8</v>
      </c>
      <c r="B6" s="12" t="s">
        <v>9</v>
      </c>
      <c r="E6" s="10"/>
      <c r="F6" s="10"/>
    </row>
    <row r="7" spans="1:6" s="9" customFormat="1" ht="25.5" customHeight="1">
      <c r="A7" s="11" t="s">
        <v>10</v>
      </c>
      <c r="B7" s="12" t="s">
        <v>11</v>
      </c>
      <c r="E7" s="10"/>
      <c r="F7" s="10"/>
    </row>
    <row r="8" spans="1:6" s="9" customFormat="1" ht="25.5" customHeight="1">
      <c r="A8" s="11" t="s">
        <v>12</v>
      </c>
      <c r="B8" s="12" t="s">
        <v>13</v>
      </c>
      <c r="E8" s="10"/>
      <c r="F8" s="10"/>
    </row>
    <row r="9" spans="1:6" s="9" customFormat="1" ht="25.5" customHeight="1">
      <c r="A9" s="11" t="s">
        <v>14</v>
      </c>
      <c r="B9" s="12" t="s">
        <v>15</v>
      </c>
      <c r="E9" s="10"/>
      <c r="F9" s="10"/>
    </row>
    <row r="10" spans="1:6" s="9" customFormat="1" ht="25.5" customHeight="1">
      <c r="A10" s="11" t="s">
        <v>16</v>
      </c>
      <c r="B10" s="12" t="s">
        <v>17</v>
      </c>
      <c r="E10" s="10"/>
      <c r="F10" s="10"/>
    </row>
    <row r="11" spans="1:6" s="9" customFormat="1" ht="25.5" customHeight="1">
      <c r="A11" s="11" t="s">
        <v>18</v>
      </c>
      <c r="B11" s="12" t="s">
        <v>19</v>
      </c>
      <c r="E11" s="10"/>
      <c r="F11" s="10"/>
    </row>
    <row r="12" spans="1:6" s="9" customFormat="1" ht="25.5" customHeight="1">
      <c r="A12" s="11" t="s">
        <v>20</v>
      </c>
      <c r="B12" s="12" t="s">
        <v>21</v>
      </c>
      <c r="E12" s="10"/>
      <c r="F12" s="10"/>
    </row>
    <row r="13" spans="1:6" s="9" customFormat="1" ht="25.5" customHeight="1">
      <c r="A13" s="11" t="s">
        <v>22</v>
      </c>
      <c r="B13" s="12" t="s">
        <v>23</v>
      </c>
      <c r="E13" s="10"/>
      <c r="F13" s="10"/>
    </row>
    <row r="14" spans="1:6" s="9" customFormat="1" ht="25.5" customHeight="1">
      <c r="A14" s="11" t="s">
        <v>24</v>
      </c>
      <c r="B14" s="12" t="s">
        <v>25</v>
      </c>
      <c r="E14" s="10"/>
      <c r="F14" s="10"/>
    </row>
  </sheetData>
  <phoneticPr fontId="2"/>
  <hyperlinks>
    <hyperlink ref="A4" location="'13-1'!A1" display="13-1"/>
    <hyperlink ref="A5" location="'13-2'!A1" display="13-2"/>
    <hyperlink ref="A6" location="'13-3'!A1" display="13-3"/>
    <hyperlink ref="A7" location="'13-4'!A1" display="13-4"/>
    <hyperlink ref="A8" location="'13-5'!A1" display="13-5"/>
    <hyperlink ref="A9" location="'13-6'!A1" display="13-6"/>
    <hyperlink ref="A10" location="'13-7'!A1" display="13-7"/>
    <hyperlink ref="A11" location="'13-8'!A1" display="13-8"/>
    <hyperlink ref="A12" location="'13-9'!A1" display="13-9"/>
    <hyperlink ref="A13" location="'13-10'!A1" display="13-10"/>
    <hyperlink ref="A14" location="'13-11'!A1" display="13-11"/>
    <hyperlink ref="B4" location="'13-1'!A1" display="13-1.１世帯当たり１か月間の収入と支出（二人以上の世帯）"/>
    <hyperlink ref="B5" location="'13-2'!A1" display="13-2.総合地方卸売市場取扱状況  "/>
    <hyperlink ref="B6" location="'13-3'!A1" display="13-3.酒類消費量の推移 "/>
    <hyperlink ref="B7" location="'13-4'!A1" display="13-4.市民所得の推移 "/>
    <hyperlink ref="B8" location="'13-5'!A1" display="13-5.産業別市内総生産 "/>
    <hyperlink ref="B9" location="'13-6'!A1" display="13-6.市民分配所得 "/>
    <hyperlink ref="B10" location="'13-7'!A1" display="13-7.市民家計所得"/>
    <hyperlink ref="B11" location="'13-8'!A1" display="13-8.県内各市の市民所得"/>
    <hyperlink ref="B12" location="'13-9'!A1" display="13-9.食肉センター取扱状況  "/>
    <hyperlink ref="B13" location="'13-10'!A1" display="13-10.市民相談状況"/>
    <hyperlink ref="B14" location="'13-11'!A1" display="13-11.消費生活相談状況"/>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autoPageBreaks="0"/>
  </sheetPr>
  <dimension ref="A1:J21"/>
  <sheetViews>
    <sheetView topLeftCell="A2" zoomScale="70" zoomScaleNormal="70" zoomScaleSheetLayoutView="100" workbookViewId="0"/>
  </sheetViews>
  <sheetFormatPr defaultColWidth="2.5" defaultRowHeight="15" customHeight="1"/>
  <cols>
    <col min="1" max="3" width="12.75" style="15" customWidth="1"/>
    <col min="4" max="8" width="13.125" style="15" customWidth="1"/>
    <col min="9" max="9" width="2.5" style="15" customWidth="1"/>
    <col min="10" max="10" width="11" style="15" bestFit="1" customWidth="1"/>
    <col min="11" max="16384" width="2.5" style="15"/>
  </cols>
  <sheetData>
    <row r="1" spans="1:10" ht="22.5" customHeight="1">
      <c r="H1" s="16" t="s">
        <v>26</v>
      </c>
      <c r="J1" s="17" t="s">
        <v>27</v>
      </c>
    </row>
    <row r="2" spans="1:10" ht="22.5" customHeight="1">
      <c r="A2" s="18" t="s">
        <v>221</v>
      </c>
      <c r="B2" s="18"/>
      <c r="C2" s="18"/>
    </row>
    <row r="3" spans="1:10" s="20" customFormat="1" ht="22.5" customHeight="1">
      <c r="A3" s="19" t="s">
        <v>222</v>
      </c>
      <c r="B3" s="19"/>
      <c r="C3" s="19"/>
    </row>
    <row r="4" spans="1:10" ht="20.100000000000001" customHeight="1">
      <c r="A4" s="109" t="s">
        <v>113</v>
      </c>
      <c r="B4" s="109" t="s">
        <v>223</v>
      </c>
      <c r="C4" s="110" t="s">
        <v>224</v>
      </c>
      <c r="D4" s="111" t="s">
        <v>225</v>
      </c>
      <c r="E4" s="111" t="s">
        <v>226</v>
      </c>
      <c r="F4" s="111" t="s">
        <v>227</v>
      </c>
      <c r="G4" s="111" t="s">
        <v>228</v>
      </c>
      <c r="H4" s="110" t="s">
        <v>229</v>
      </c>
    </row>
    <row r="5" spans="1:10" s="54" customFormat="1" ht="30" customHeight="1">
      <c r="A5" s="51">
        <v>2009</v>
      </c>
      <c r="B5" s="51" t="s">
        <v>123</v>
      </c>
      <c r="C5" s="112">
        <f t="shared" ref="C5:C14" si="0">SUM(D5:H5)</f>
        <v>231282</v>
      </c>
      <c r="D5" s="113">
        <v>4588</v>
      </c>
      <c r="E5" s="113">
        <v>595</v>
      </c>
      <c r="F5" s="113">
        <v>226000</v>
      </c>
      <c r="G5" s="113">
        <v>22</v>
      </c>
      <c r="H5" s="113">
        <v>77</v>
      </c>
    </row>
    <row r="6" spans="1:10" s="54" customFormat="1" ht="30" customHeight="1">
      <c r="A6" s="51">
        <v>2010</v>
      </c>
      <c r="B6" s="51" t="s">
        <v>124</v>
      </c>
      <c r="C6" s="112">
        <f t="shared" si="0"/>
        <v>221726</v>
      </c>
      <c r="D6" s="113">
        <v>4553</v>
      </c>
      <c r="E6" s="113">
        <v>559</v>
      </c>
      <c r="F6" s="113">
        <v>216516</v>
      </c>
      <c r="G6" s="113">
        <v>17</v>
      </c>
      <c r="H6" s="113">
        <v>81</v>
      </c>
    </row>
    <row r="7" spans="1:10" s="54" customFormat="1" ht="30" customHeight="1">
      <c r="A7" s="51">
        <v>2011</v>
      </c>
      <c r="B7" s="51" t="s">
        <v>125</v>
      </c>
      <c r="C7" s="112">
        <f t="shared" si="0"/>
        <v>212274</v>
      </c>
      <c r="D7" s="113">
        <v>5688</v>
      </c>
      <c r="E7" s="113">
        <v>439</v>
      </c>
      <c r="F7" s="113">
        <v>206093</v>
      </c>
      <c r="G7" s="113">
        <v>4</v>
      </c>
      <c r="H7" s="113">
        <v>50</v>
      </c>
    </row>
    <row r="8" spans="1:10" s="54" customFormat="1" ht="30" customHeight="1">
      <c r="A8" s="51">
        <v>2012</v>
      </c>
      <c r="B8" s="51" t="s">
        <v>126</v>
      </c>
      <c r="C8" s="112">
        <f t="shared" si="0"/>
        <v>217073</v>
      </c>
      <c r="D8" s="113">
        <v>5958</v>
      </c>
      <c r="E8" s="113">
        <v>584</v>
      </c>
      <c r="F8" s="113">
        <v>210428</v>
      </c>
      <c r="G8" s="113">
        <v>11</v>
      </c>
      <c r="H8" s="113">
        <v>92</v>
      </c>
    </row>
    <row r="9" spans="1:10" s="54" customFormat="1" ht="30" customHeight="1">
      <c r="A9" s="51">
        <v>2013</v>
      </c>
      <c r="B9" s="51" t="s">
        <v>127</v>
      </c>
      <c r="C9" s="112">
        <f t="shared" si="0"/>
        <v>193416</v>
      </c>
      <c r="D9" s="113">
        <v>4641</v>
      </c>
      <c r="E9" s="113">
        <v>654</v>
      </c>
      <c r="F9" s="113">
        <v>187995</v>
      </c>
      <c r="G9" s="113">
        <v>11</v>
      </c>
      <c r="H9" s="113">
        <v>115</v>
      </c>
    </row>
    <row r="10" spans="1:10" s="54" customFormat="1" ht="30" customHeight="1">
      <c r="A10" s="51">
        <v>2014</v>
      </c>
      <c r="B10" s="51" t="s">
        <v>230</v>
      </c>
      <c r="C10" s="112">
        <f t="shared" si="0"/>
        <v>181880</v>
      </c>
      <c r="D10" s="113">
        <v>4117</v>
      </c>
      <c r="E10" s="113">
        <v>648</v>
      </c>
      <c r="F10" s="113">
        <v>177069</v>
      </c>
      <c r="G10" s="113">
        <v>11</v>
      </c>
      <c r="H10" s="113">
        <v>35</v>
      </c>
    </row>
    <row r="11" spans="1:10" ht="30" customHeight="1">
      <c r="A11" s="51">
        <v>2015</v>
      </c>
      <c r="B11" s="51" t="s">
        <v>231</v>
      </c>
      <c r="C11" s="112">
        <f t="shared" si="0"/>
        <v>184414</v>
      </c>
      <c r="D11" s="31">
        <v>3769</v>
      </c>
      <c r="E11" s="31">
        <v>555</v>
      </c>
      <c r="F11" s="31">
        <v>180039</v>
      </c>
      <c r="G11" s="31">
        <v>7</v>
      </c>
      <c r="H11" s="31">
        <v>44</v>
      </c>
    </row>
    <row r="12" spans="1:10" ht="30" customHeight="1">
      <c r="A12" s="51">
        <v>2016</v>
      </c>
      <c r="B12" s="51" t="s">
        <v>232</v>
      </c>
      <c r="C12" s="112">
        <f t="shared" si="0"/>
        <v>194385</v>
      </c>
      <c r="D12" s="31">
        <v>3616</v>
      </c>
      <c r="E12" s="31">
        <v>398</v>
      </c>
      <c r="F12" s="31">
        <v>190297</v>
      </c>
      <c r="G12" s="31">
        <v>10</v>
      </c>
      <c r="H12" s="31">
        <v>64</v>
      </c>
    </row>
    <row r="13" spans="1:10" ht="30" customHeight="1">
      <c r="A13" s="51">
        <v>2017</v>
      </c>
      <c r="B13" s="51" t="s">
        <v>233</v>
      </c>
      <c r="C13" s="112">
        <f t="shared" si="0"/>
        <v>202659</v>
      </c>
      <c r="D13" s="31">
        <v>3411</v>
      </c>
      <c r="E13" s="31">
        <v>377</v>
      </c>
      <c r="F13" s="31">
        <v>198823</v>
      </c>
      <c r="G13" s="31">
        <v>8</v>
      </c>
      <c r="H13" s="31">
        <v>40</v>
      </c>
    </row>
    <row r="14" spans="1:10" ht="30" customHeight="1">
      <c r="A14" s="51">
        <v>2018</v>
      </c>
      <c r="B14" s="51" t="s">
        <v>234</v>
      </c>
      <c r="C14" s="112">
        <f t="shared" si="0"/>
        <v>204896</v>
      </c>
      <c r="D14" s="31">
        <v>3686</v>
      </c>
      <c r="E14" s="31">
        <v>374</v>
      </c>
      <c r="F14" s="31">
        <v>200767</v>
      </c>
      <c r="G14" s="31">
        <v>12</v>
      </c>
      <c r="H14" s="31">
        <v>57</v>
      </c>
    </row>
    <row r="15" spans="1:10" ht="30" customHeight="1">
      <c r="A15" s="55">
        <v>2019</v>
      </c>
      <c r="B15" s="55" t="s">
        <v>133</v>
      </c>
      <c r="C15" s="112">
        <f>SUM(D15:H15)</f>
        <v>206457</v>
      </c>
      <c r="D15" s="31">
        <v>3516</v>
      </c>
      <c r="E15" s="31">
        <v>366</v>
      </c>
      <c r="F15" s="31">
        <v>202498</v>
      </c>
      <c r="G15" s="31">
        <v>9</v>
      </c>
      <c r="H15" s="31">
        <v>68</v>
      </c>
    </row>
    <row r="16" spans="1:10" ht="30" customHeight="1">
      <c r="A16" s="55">
        <v>2020</v>
      </c>
      <c r="B16" s="55" t="s">
        <v>134</v>
      </c>
      <c r="C16" s="112">
        <f>SUM(D16:H16)</f>
        <v>208628</v>
      </c>
      <c r="D16" s="31">
        <v>3946</v>
      </c>
      <c r="E16" s="31">
        <v>347</v>
      </c>
      <c r="F16" s="31">
        <v>204246</v>
      </c>
      <c r="G16" s="31">
        <v>6</v>
      </c>
      <c r="H16" s="31">
        <v>83</v>
      </c>
    </row>
    <row r="17" spans="1:8" ht="30" customHeight="1">
      <c r="A17" s="55">
        <v>2021</v>
      </c>
      <c r="B17" s="55" t="s">
        <v>135</v>
      </c>
      <c r="C17" s="112">
        <f>SUM(D17:H17)</f>
        <v>210444</v>
      </c>
      <c r="D17" s="31">
        <v>3629</v>
      </c>
      <c r="E17" s="31">
        <v>368</v>
      </c>
      <c r="F17" s="31">
        <v>206323</v>
      </c>
      <c r="G17" s="31">
        <v>11</v>
      </c>
      <c r="H17" s="31">
        <v>113</v>
      </c>
    </row>
    <row r="18" spans="1:8" ht="30" customHeight="1">
      <c r="A18" s="55">
        <v>2022</v>
      </c>
      <c r="B18" s="55" t="s">
        <v>136</v>
      </c>
      <c r="C18" s="112">
        <f>SUM(D18:H18)</f>
        <v>196887</v>
      </c>
      <c r="D18" s="31">
        <v>3656</v>
      </c>
      <c r="E18" s="31">
        <v>363</v>
      </c>
      <c r="F18" s="31">
        <v>192664</v>
      </c>
      <c r="G18" s="31">
        <v>10</v>
      </c>
      <c r="H18" s="31">
        <v>194</v>
      </c>
    </row>
    <row r="19" spans="1:8" ht="30" customHeight="1">
      <c r="A19" s="55">
        <v>2023</v>
      </c>
      <c r="B19" s="55" t="s">
        <v>137</v>
      </c>
      <c r="C19" s="112">
        <f t="shared" ref="C19:C20" si="1">SUM(D19:H19)</f>
        <v>207424</v>
      </c>
      <c r="D19" s="31">
        <v>3282</v>
      </c>
      <c r="E19" s="31">
        <v>325</v>
      </c>
      <c r="F19" s="31">
        <v>203608</v>
      </c>
      <c r="G19" s="31">
        <v>8</v>
      </c>
      <c r="H19" s="31">
        <v>201</v>
      </c>
    </row>
    <row r="20" spans="1:8" ht="30" customHeight="1">
      <c r="A20" s="75">
        <v>2024</v>
      </c>
      <c r="B20" s="75" t="s">
        <v>235</v>
      </c>
      <c r="C20" s="114">
        <f t="shared" si="1"/>
        <v>201987</v>
      </c>
      <c r="D20" s="115">
        <v>3553</v>
      </c>
      <c r="E20" s="115">
        <v>334</v>
      </c>
      <c r="F20" s="115">
        <v>197936</v>
      </c>
      <c r="G20" s="115">
        <v>9</v>
      </c>
      <c r="H20" s="115">
        <v>155</v>
      </c>
    </row>
    <row r="21" spans="1:8" ht="20.100000000000001" customHeight="1">
      <c r="A21" s="30" t="s">
        <v>236</v>
      </c>
      <c r="B21" s="30"/>
      <c r="C21" s="30"/>
    </row>
  </sheetData>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autoPageBreaks="0"/>
  </sheetPr>
  <dimension ref="A1:AC22"/>
  <sheetViews>
    <sheetView zoomScale="70" zoomScaleNormal="70" zoomScaleSheetLayoutView="70" workbookViewId="0"/>
  </sheetViews>
  <sheetFormatPr defaultColWidth="2.5" defaultRowHeight="15" customHeight="1"/>
  <cols>
    <col min="1" max="2" width="12.875" style="15" customWidth="1"/>
    <col min="3" max="27" width="6.375" style="15" customWidth="1"/>
    <col min="28" max="28" width="2.5" style="15" customWidth="1"/>
    <col min="29" max="29" width="11" style="15" bestFit="1" customWidth="1"/>
    <col min="30" max="16384" width="2.5" style="15"/>
  </cols>
  <sheetData>
    <row r="1" spans="1:29" ht="22.5" customHeight="1">
      <c r="AA1" s="16" t="s">
        <v>26</v>
      </c>
      <c r="AC1" s="17" t="s">
        <v>27</v>
      </c>
    </row>
    <row r="2" spans="1:29" s="18" customFormat="1" ht="22.5" customHeight="1">
      <c r="A2" s="18" t="s">
        <v>237</v>
      </c>
    </row>
    <row r="3" spans="1:29" s="20" customFormat="1" ht="22.5" customHeight="1">
      <c r="A3" s="19" t="s">
        <v>238</v>
      </c>
      <c r="D3" s="116"/>
    </row>
    <row r="4" spans="1:29" ht="20.100000000000001" customHeight="1">
      <c r="A4" s="22" t="s">
        <v>239</v>
      </c>
      <c r="B4" s="47" t="s">
        <v>240</v>
      </c>
      <c r="C4" s="117" t="s">
        <v>241</v>
      </c>
      <c r="D4" s="117" t="s">
        <v>242</v>
      </c>
      <c r="E4" s="118" t="s">
        <v>243</v>
      </c>
      <c r="F4" s="23" t="s">
        <v>244</v>
      </c>
      <c r="G4" s="22"/>
      <c r="H4" s="22"/>
      <c r="I4" s="22"/>
      <c r="J4" s="22"/>
      <c r="K4" s="22"/>
      <c r="L4" s="22"/>
      <c r="M4" s="22"/>
      <c r="N4" s="22"/>
      <c r="O4" s="22"/>
      <c r="P4" s="22"/>
      <c r="Q4" s="22"/>
      <c r="R4" s="22"/>
      <c r="S4" s="22"/>
      <c r="T4" s="21"/>
      <c r="U4" s="23" t="s">
        <v>245</v>
      </c>
      <c r="V4" s="22"/>
      <c r="W4" s="22"/>
      <c r="X4" s="22"/>
      <c r="Y4" s="22"/>
      <c r="Z4" s="21"/>
      <c r="AA4" s="117" t="s">
        <v>246</v>
      </c>
    </row>
    <row r="5" spans="1:29" ht="105" customHeight="1">
      <c r="A5" s="22"/>
      <c r="B5" s="22"/>
      <c r="C5" s="119"/>
      <c r="D5" s="119"/>
      <c r="E5" s="118"/>
      <c r="F5" s="120" t="s">
        <v>247</v>
      </c>
      <c r="G5" s="120" t="s">
        <v>248</v>
      </c>
      <c r="H5" s="120" t="s">
        <v>249</v>
      </c>
      <c r="I5" s="120" t="s">
        <v>250</v>
      </c>
      <c r="J5" s="120" t="s">
        <v>251</v>
      </c>
      <c r="K5" s="120" t="s">
        <v>252</v>
      </c>
      <c r="L5" s="120" t="s">
        <v>253</v>
      </c>
      <c r="M5" s="120" t="s">
        <v>254</v>
      </c>
      <c r="N5" s="120" t="s">
        <v>255</v>
      </c>
      <c r="O5" s="120" t="s">
        <v>256</v>
      </c>
      <c r="P5" s="120" t="s">
        <v>257</v>
      </c>
      <c r="Q5" s="120" t="s">
        <v>258</v>
      </c>
      <c r="R5" s="120" t="s">
        <v>259</v>
      </c>
      <c r="S5" s="120" t="s">
        <v>260</v>
      </c>
      <c r="T5" s="120" t="s">
        <v>261</v>
      </c>
      <c r="U5" s="120" t="s">
        <v>262</v>
      </c>
      <c r="V5" s="120" t="s">
        <v>263</v>
      </c>
      <c r="W5" s="120" t="s">
        <v>264</v>
      </c>
      <c r="X5" s="120" t="s">
        <v>265</v>
      </c>
      <c r="Y5" s="120" t="s">
        <v>266</v>
      </c>
      <c r="Z5" s="121" t="s">
        <v>267</v>
      </c>
      <c r="AA5" s="119"/>
    </row>
    <row r="6" spans="1:29" s="54" customFormat="1" ht="30" customHeight="1">
      <c r="A6" s="51">
        <v>2009</v>
      </c>
      <c r="B6" s="51" t="s">
        <v>123</v>
      </c>
      <c r="C6" s="112">
        <f t="shared" ref="C6:C17" si="0">SUM(D6:AA6)</f>
        <v>6822</v>
      </c>
      <c r="D6" s="113">
        <v>1604</v>
      </c>
      <c r="E6" s="113">
        <v>466</v>
      </c>
      <c r="F6" s="113">
        <v>113</v>
      </c>
      <c r="G6" s="113">
        <v>54</v>
      </c>
      <c r="H6" s="113">
        <v>52</v>
      </c>
      <c r="I6" s="113">
        <v>375</v>
      </c>
      <c r="J6" s="113">
        <v>583</v>
      </c>
      <c r="K6" s="113">
        <v>418</v>
      </c>
      <c r="L6" s="113" t="s">
        <v>53</v>
      </c>
      <c r="M6" s="113">
        <v>101</v>
      </c>
      <c r="N6" s="113" t="s">
        <v>53</v>
      </c>
      <c r="O6" s="113">
        <v>69</v>
      </c>
      <c r="P6" s="113">
        <v>116</v>
      </c>
      <c r="Q6" s="113">
        <v>163</v>
      </c>
      <c r="R6" s="113">
        <v>20</v>
      </c>
      <c r="S6" s="113" t="s">
        <v>49</v>
      </c>
      <c r="T6" s="113">
        <v>308</v>
      </c>
      <c r="U6" s="113">
        <v>491</v>
      </c>
      <c r="V6" s="113">
        <v>131</v>
      </c>
      <c r="W6" s="113" t="s">
        <v>53</v>
      </c>
      <c r="X6" s="113">
        <v>5</v>
      </c>
      <c r="Y6" s="113" t="s">
        <v>53</v>
      </c>
      <c r="Z6" s="113" t="s">
        <v>49</v>
      </c>
      <c r="AA6" s="113">
        <v>1753</v>
      </c>
    </row>
    <row r="7" spans="1:29" s="54" customFormat="1" ht="30" customHeight="1">
      <c r="A7" s="51">
        <v>2010</v>
      </c>
      <c r="B7" s="51" t="s">
        <v>124</v>
      </c>
      <c r="C7" s="122">
        <f t="shared" si="0"/>
        <v>7528</v>
      </c>
      <c r="D7" s="113">
        <v>1639</v>
      </c>
      <c r="E7" s="113">
        <v>619</v>
      </c>
      <c r="F7" s="113">
        <v>203</v>
      </c>
      <c r="G7" s="113">
        <v>58</v>
      </c>
      <c r="H7" s="113">
        <v>55</v>
      </c>
      <c r="I7" s="113">
        <v>294</v>
      </c>
      <c r="J7" s="113">
        <v>375</v>
      </c>
      <c r="K7" s="113">
        <v>323</v>
      </c>
      <c r="L7" s="113">
        <v>8</v>
      </c>
      <c r="M7" s="113">
        <v>81</v>
      </c>
      <c r="N7" s="113" t="s">
        <v>53</v>
      </c>
      <c r="O7" s="113">
        <v>38</v>
      </c>
      <c r="P7" s="113">
        <v>62</v>
      </c>
      <c r="Q7" s="113">
        <v>106</v>
      </c>
      <c r="R7" s="113">
        <v>9</v>
      </c>
      <c r="S7" s="113" t="s">
        <v>49</v>
      </c>
      <c r="T7" s="123">
        <v>410</v>
      </c>
      <c r="U7" s="113">
        <v>457</v>
      </c>
      <c r="V7" s="113">
        <v>127</v>
      </c>
      <c r="W7" s="113" t="s">
        <v>53</v>
      </c>
      <c r="X7" s="113">
        <v>9</v>
      </c>
      <c r="Y7" s="113">
        <v>2</v>
      </c>
      <c r="Z7" s="113" t="s">
        <v>49</v>
      </c>
      <c r="AA7" s="113">
        <v>2653</v>
      </c>
    </row>
    <row r="8" spans="1:29" s="54" customFormat="1" ht="30" customHeight="1">
      <c r="A8" s="51">
        <v>2011</v>
      </c>
      <c r="B8" s="51" t="s">
        <v>125</v>
      </c>
      <c r="C8" s="112">
        <f t="shared" si="0"/>
        <v>8358</v>
      </c>
      <c r="D8" s="113">
        <v>1512</v>
      </c>
      <c r="E8" s="113">
        <v>608</v>
      </c>
      <c r="F8" s="113">
        <v>164</v>
      </c>
      <c r="G8" s="113">
        <v>60</v>
      </c>
      <c r="H8" s="113">
        <v>38</v>
      </c>
      <c r="I8" s="113">
        <v>235</v>
      </c>
      <c r="J8" s="113">
        <v>233</v>
      </c>
      <c r="K8" s="113">
        <v>291</v>
      </c>
      <c r="L8" s="113">
        <v>11</v>
      </c>
      <c r="M8" s="113">
        <v>43</v>
      </c>
      <c r="N8" s="113">
        <v>292</v>
      </c>
      <c r="O8" s="113">
        <v>26</v>
      </c>
      <c r="P8" s="113">
        <v>41</v>
      </c>
      <c r="Q8" s="113">
        <v>59</v>
      </c>
      <c r="R8" s="113">
        <v>10</v>
      </c>
      <c r="S8" s="113" t="s">
        <v>49</v>
      </c>
      <c r="T8" s="113">
        <v>169</v>
      </c>
      <c r="U8" s="113">
        <v>482</v>
      </c>
      <c r="V8" s="113">
        <v>108</v>
      </c>
      <c r="W8" s="113" t="s">
        <v>53</v>
      </c>
      <c r="X8" s="113">
        <v>6</v>
      </c>
      <c r="Y8" s="113">
        <v>5</v>
      </c>
      <c r="Z8" s="113" t="s">
        <v>49</v>
      </c>
      <c r="AA8" s="113">
        <v>3965</v>
      </c>
    </row>
    <row r="9" spans="1:29" s="54" customFormat="1" ht="30" customHeight="1">
      <c r="A9" s="51">
        <v>2012</v>
      </c>
      <c r="B9" s="51" t="s">
        <v>126</v>
      </c>
      <c r="C9" s="112">
        <f t="shared" si="0"/>
        <v>6512</v>
      </c>
      <c r="D9" s="113">
        <v>1781</v>
      </c>
      <c r="E9" s="113">
        <v>613</v>
      </c>
      <c r="F9" s="113">
        <v>109</v>
      </c>
      <c r="G9" s="113">
        <v>41</v>
      </c>
      <c r="H9" s="113">
        <v>57</v>
      </c>
      <c r="I9" s="113">
        <v>233</v>
      </c>
      <c r="J9" s="113">
        <v>219</v>
      </c>
      <c r="K9" s="113">
        <v>331</v>
      </c>
      <c r="L9" s="113">
        <v>20</v>
      </c>
      <c r="M9" s="113">
        <v>31</v>
      </c>
      <c r="N9" s="113">
        <v>106</v>
      </c>
      <c r="O9" s="113">
        <v>24</v>
      </c>
      <c r="P9" s="113">
        <v>24</v>
      </c>
      <c r="Q9" s="113">
        <v>85</v>
      </c>
      <c r="R9" s="113">
        <v>12</v>
      </c>
      <c r="S9" s="113" t="s">
        <v>49</v>
      </c>
      <c r="T9" s="113">
        <v>253</v>
      </c>
      <c r="U9" s="113">
        <v>479</v>
      </c>
      <c r="V9" s="113">
        <v>113</v>
      </c>
      <c r="W9" s="113">
        <v>40</v>
      </c>
      <c r="X9" s="113">
        <v>6</v>
      </c>
      <c r="Y9" s="113">
        <v>4</v>
      </c>
      <c r="Z9" s="113" t="s">
        <v>49</v>
      </c>
      <c r="AA9" s="113">
        <v>1931</v>
      </c>
    </row>
    <row r="10" spans="1:29" s="54" customFormat="1" ht="30" customHeight="1">
      <c r="A10" s="51">
        <v>2013</v>
      </c>
      <c r="B10" s="51" t="s">
        <v>127</v>
      </c>
      <c r="C10" s="112">
        <f t="shared" si="0"/>
        <v>6277</v>
      </c>
      <c r="D10" s="113">
        <v>1727</v>
      </c>
      <c r="E10" s="113">
        <v>529</v>
      </c>
      <c r="F10" s="113">
        <v>158</v>
      </c>
      <c r="G10" s="113">
        <v>51</v>
      </c>
      <c r="H10" s="113">
        <v>69</v>
      </c>
      <c r="I10" s="113">
        <v>330</v>
      </c>
      <c r="J10" s="113">
        <v>214</v>
      </c>
      <c r="K10" s="113">
        <v>383</v>
      </c>
      <c r="L10" s="113">
        <v>8</v>
      </c>
      <c r="M10" s="113">
        <v>50</v>
      </c>
      <c r="N10" s="113">
        <v>61</v>
      </c>
      <c r="O10" s="113">
        <v>35</v>
      </c>
      <c r="P10" s="113">
        <v>36</v>
      </c>
      <c r="Q10" s="113">
        <v>92</v>
      </c>
      <c r="R10" s="113">
        <v>19</v>
      </c>
      <c r="S10" s="113" t="s">
        <v>49</v>
      </c>
      <c r="T10" s="113">
        <v>338</v>
      </c>
      <c r="U10" s="113">
        <v>482</v>
      </c>
      <c r="V10" s="113">
        <v>110</v>
      </c>
      <c r="W10" s="113">
        <v>29</v>
      </c>
      <c r="X10" s="113">
        <v>10</v>
      </c>
      <c r="Y10" s="113">
        <v>7</v>
      </c>
      <c r="Z10" s="113" t="s">
        <v>49</v>
      </c>
      <c r="AA10" s="113">
        <v>1539</v>
      </c>
    </row>
    <row r="11" spans="1:29" s="54" customFormat="1" ht="30" customHeight="1">
      <c r="A11" s="51">
        <v>2014</v>
      </c>
      <c r="B11" s="51" t="s">
        <v>230</v>
      </c>
      <c r="C11" s="112">
        <f t="shared" si="0"/>
        <v>5927</v>
      </c>
      <c r="D11" s="113">
        <v>1720</v>
      </c>
      <c r="E11" s="113">
        <v>573</v>
      </c>
      <c r="F11" s="113">
        <v>151</v>
      </c>
      <c r="G11" s="113">
        <v>66</v>
      </c>
      <c r="H11" s="113">
        <v>107</v>
      </c>
      <c r="I11" s="113">
        <v>315</v>
      </c>
      <c r="J11" s="113">
        <v>146</v>
      </c>
      <c r="K11" s="113">
        <v>323</v>
      </c>
      <c r="L11" s="113">
        <v>7</v>
      </c>
      <c r="M11" s="113">
        <v>41</v>
      </c>
      <c r="N11" s="113">
        <v>15</v>
      </c>
      <c r="O11" s="113">
        <v>31</v>
      </c>
      <c r="P11" s="113">
        <v>30</v>
      </c>
      <c r="Q11" s="113">
        <v>47</v>
      </c>
      <c r="R11" s="113">
        <v>23</v>
      </c>
      <c r="S11" s="113" t="s">
        <v>49</v>
      </c>
      <c r="T11" s="113">
        <v>360</v>
      </c>
      <c r="U11" s="113">
        <v>487</v>
      </c>
      <c r="V11" s="113">
        <v>99</v>
      </c>
      <c r="W11" s="113">
        <v>36</v>
      </c>
      <c r="X11" s="113">
        <v>3</v>
      </c>
      <c r="Y11" s="113">
        <v>7</v>
      </c>
      <c r="Z11" s="113" t="s">
        <v>49</v>
      </c>
      <c r="AA11" s="113">
        <v>1340</v>
      </c>
    </row>
    <row r="12" spans="1:29" ht="30" customHeight="1">
      <c r="A12" s="51">
        <v>2015</v>
      </c>
      <c r="B12" s="51" t="s">
        <v>231</v>
      </c>
      <c r="C12" s="112">
        <f t="shared" si="0"/>
        <v>5995</v>
      </c>
      <c r="D12" s="31">
        <v>1486</v>
      </c>
      <c r="E12" s="31">
        <v>435</v>
      </c>
      <c r="F12" s="31">
        <v>151</v>
      </c>
      <c r="G12" s="31">
        <v>72</v>
      </c>
      <c r="H12" s="31">
        <v>60</v>
      </c>
      <c r="I12" s="31">
        <v>274</v>
      </c>
      <c r="J12" s="31">
        <v>168</v>
      </c>
      <c r="K12" s="31">
        <v>398</v>
      </c>
      <c r="L12" s="31">
        <v>11</v>
      </c>
      <c r="M12" s="31">
        <v>52</v>
      </c>
      <c r="N12" s="31">
        <v>1</v>
      </c>
      <c r="O12" s="31">
        <v>32</v>
      </c>
      <c r="P12" s="31">
        <v>34</v>
      </c>
      <c r="Q12" s="31">
        <v>39</v>
      </c>
      <c r="R12" s="31">
        <v>34</v>
      </c>
      <c r="S12" s="31" t="s">
        <v>53</v>
      </c>
      <c r="T12" s="31">
        <v>277</v>
      </c>
      <c r="U12" s="31">
        <v>473</v>
      </c>
      <c r="V12" s="31">
        <v>119</v>
      </c>
      <c r="W12" s="31">
        <v>36</v>
      </c>
      <c r="X12" s="31">
        <v>5</v>
      </c>
      <c r="Y12" s="31">
        <v>5</v>
      </c>
      <c r="Z12" s="31" t="s">
        <v>53</v>
      </c>
      <c r="AA12" s="31">
        <v>1833</v>
      </c>
    </row>
    <row r="13" spans="1:29" ht="30" customHeight="1">
      <c r="A13" s="51">
        <v>2016</v>
      </c>
      <c r="B13" s="51" t="s">
        <v>232</v>
      </c>
      <c r="C13" s="112">
        <f t="shared" si="0"/>
        <v>5878</v>
      </c>
      <c r="D13" s="31">
        <v>1402</v>
      </c>
      <c r="E13" s="31">
        <v>309</v>
      </c>
      <c r="F13" s="31">
        <v>172</v>
      </c>
      <c r="G13" s="31">
        <v>68</v>
      </c>
      <c r="H13" s="31">
        <v>45</v>
      </c>
      <c r="I13" s="31">
        <v>324</v>
      </c>
      <c r="J13" s="31">
        <v>141</v>
      </c>
      <c r="K13" s="31">
        <v>267</v>
      </c>
      <c r="L13" s="31">
        <v>6</v>
      </c>
      <c r="M13" s="31">
        <v>79</v>
      </c>
      <c r="N13" s="31">
        <v>1</v>
      </c>
      <c r="O13" s="31">
        <v>45</v>
      </c>
      <c r="P13" s="31">
        <v>22</v>
      </c>
      <c r="Q13" s="31">
        <v>29</v>
      </c>
      <c r="R13" s="31">
        <v>33</v>
      </c>
      <c r="S13" s="31" t="s">
        <v>53</v>
      </c>
      <c r="T13" s="31">
        <v>387</v>
      </c>
      <c r="U13" s="31">
        <v>457</v>
      </c>
      <c r="V13" s="31">
        <v>97</v>
      </c>
      <c r="W13" s="31">
        <v>35</v>
      </c>
      <c r="X13" s="31">
        <v>2</v>
      </c>
      <c r="Y13" s="31">
        <v>12</v>
      </c>
      <c r="Z13" s="31" t="s">
        <v>53</v>
      </c>
      <c r="AA13" s="31">
        <v>1945</v>
      </c>
    </row>
    <row r="14" spans="1:29" ht="30" customHeight="1">
      <c r="A14" s="51">
        <v>2017</v>
      </c>
      <c r="B14" s="51" t="s">
        <v>233</v>
      </c>
      <c r="C14" s="112">
        <f t="shared" si="0"/>
        <v>5824</v>
      </c>
      <c r="D14" s="31">
        <v>1451</v>
      </c>
      <c r="E14" s="31">
        <v>106</v>
      </c>
      <c r="F14" s="31">
        <v>193</v>
      </c>
      <c r="G14" s="31">
        <v>72</v>
      </c>
      <c r="H14" s="31">
        <v>70</v>
      </c>
      <c r="I14" s="31">
        <v>342</v>
      </c>
      <c r="J14" s="31">
        <v>136</v>
      </c>
      <c r="K14" s="31">
        <v>256</v>
      </c>
      <c r="L14" s="31">
        <v>19</v>
      </c>
      <c r="M14" s="31">
        <v>79</v>
      </c>
      <c r="N14" s="31">
        <v>2</v>
      </c>
      <c r="O14" s="31">
        <v>51</v>
      </c>
      <c r="P14" s="31">
        <v>25</v>
      </c>
      <c r="Q14" s="31">
        <v>66</v>
      </c>
      <c r="R14" s="31">
        <v>29</v>
      </c>
      <c r="S14" s="31">
        <v>213</v>
      </c>
      <c r="T14" s="31">
        <v>298</v>
      </c>
      <c r="U14" s="31">
        <v>481</v>
      </c>
      <c r="V14" s="31">
        <v>99</v>
      </c>
      <c r="W14" s="31">
        <v>36</v>
      </c>
      <c r="X14" s="31">
        <v>5</v>
      </c>
      <c r="Y14" s="31">
        <v>7</v>
      </c>
      <c r="Z14" s="31">
        <v>10</v>
      </c>
      <c r="AA14" s="31">
        <v>1778</v>
      </c>
    </row>
    <row r="15" spans="1:29" ht="30" customHeight="1">
      <c r="A15" s="51">
        <v>2018</v>
      </c>
      <c r="B15" s="51" t="s">
        <v>234</v>
      </c>
      <c r="C15" s="112">
        <f t="shared" si="0"/>
        <v>5626</v>
      </c>
      <c r="D15" s="31">
        <v>1306</v>
      </c>
      <c r="E15" s="31">
        <v>136</v>
      </c>
      <c r="F15" s="31">
        <v>135</v>
      </c>
      <c r="G15" s="31">
        <v>75</v>
      </c>
      <c r="H15" s="31">
        <v>61</v>
      </c>
      <c r="I15" s="31">
        <v>322</v>
      </c>
      <c r="J15" s="31">
        <v>88</v>
      </c>
      <c r="K15" s="31">
        <v>245</v>
      </c>
      <c r="L15" s="31">
        <v>8</v>
      </c>
      <c r="M15" s="31">
        <v>46</v>
      </c>
      <c r="N15" s="31">
        <v>0</v>
      </c>
      <c r="O15" s="31">
        <v>36</v>
      </c>
      <c r="P15" s="31">
        <v>22</v>
      </c>
      <c r="Q15" s="31">
        <v>21</v>
      </c>
      <c r="R15" s="31">
        <v>13</v>
      </c>
      <c r="S15" s="31">
        <v>301</v>
      </c>
      <c r="T15" s="31">
        <v>447</v>
      </c>
      <c r="U15" s="31">
        <v>449</v>
      </c>
      <c r="V15" s="31">
        <v>92</v>
      </c>
      <c r="W15" s="31">
        <v>25</v>
      </c>
      <c r="X15" s="31">
        <v>11</v>
      </c>
      <c r="Y15" s="31">
        <v>4</v>
      </c>
      <c r="Z15" s="31">
        <v>22</v>
      </c>
      <c r="AA15" s="31">
        <v>1761</v>
      </c>
    </row>
    <row r="16" spans="1:29" s="124" customFormat="1" ht="30" customHeight="1">
      <c r="A16" s="55">
        <v>2019</v>
      </c>
      <c r="B16" s="55" t="s">
        <v>133</v>
      </c>
      <c r="C16" s="112">
        <f t="shared" si="0"/>
        <v>4917</v>
      </c>
      <c r="D16" s="31">
        <v>1075</v>
      </c>
      <c r="E16" s="31">
        <v>132</v>
      </c>
      <c r="F16" s="31">
        <v>103</v>
      </c>
      <c r="G16" s="31">
        <v>45</v>
      </c>
      <c r="H16" s="31">
        <v>35</v>
      </c>
      <c r="I16" s="31">
        <v>274</v>
      </c>
      <c r="J16" s="31">
        <v>50</v>
      </c>
      <c r="K16" s="31">
        <v>110</v>
      </c>
      <c r="L16" s="31">
        <v>8</v>
      </c>
      <c r="M16" s="31">
        <v>28</v>
      </c>
      <c r="N16" s="31">
        <v>9</v>
      </c>
      <c r="O16" s="31">
        <v>18</v>
      </c>
      <c r="P16" s="31">
        <v>11</v>
      </c>
      <c r="Q16" s="31">
        <v>22</v>
      </c>
      <c r="R16" s="31">
        <v>36</v>
      </c>
      <c r="S16" s="31">
        <v>314</v>
      </c>
      <c r="T16" s="31">
        <v>303</v>
      </c>
      <c r="U16" s="31">
        <v>407</v>
      </c>
      <c r="V16" s="31">
        <v>110</v>
      </c>
      <c r="W16" s="31">
        <v>24</v>
      </c>
      <c r="X16" s="31">
        <v>1</v>
      </c>
      <c r="Y16" s="31">
        <v>3</v>
      </c>
      <c r="Z16" s="31">
        <v>32</v>
      </c>
      <c r="AA16" s="31">
        <v>1767</v>
      </c>
    </row>
    <row r="17" spans="1:27" ht="30" customHeight="1">
      <c r="A17" s="55">
        <v>2020</v>
      </c>
      <c r="B17" s="55" t="s">
        <v>134</v>
      </c>
      <c r="C17" s="112">
        <f t="shared" si="0"/>
        <v>5171</v>
      </c>
      <c r="D17" s="31">
        <v>1361</v>
      </c>
      <c r="E17" s="31">
        <v>304</v>
      </c>
      <c r="F17" s="31">
        <v>113</v>
      </c>
      <c r="G17" s="31">
        <v>26</v>
      </c>
      <c r="H17" s="31">
        <v>35</v>
      </c>
      <c r="I17" s="31">
        <v>203</v>
      </c>
      <c r="J17" s="31">
        <v>49</v>
      </c>
      <c r="K17" s="31">
        <v>152</v>
      </c>
      <c r="L17" s="31">
        <v>6</v>
      </c>
      <c r="M17" s="31">
        <v>12</v>
      </c>
      <c r="N17" s="31">
        <v>9</v>
      </c>
      <c r="O17" s="31">
        <v>9</v>
      </c>
      <c r="P17" s="31">
        <v>18</v>
      </c>
      <c r="Q17" s="31">
        <v>54</v>
      </c>
      <c r="R17" s="31">
        <v>26</v>
      </c>
      <c r="S17" s="31">
        <v>365</v>
      </c>
      <c r="T17" s="31">
        <v>162</v>
      </c>
      <c r="U17" s="31">
        <v>430</v>
      </c>
      <c r="V17" s="31">
        <v>99</v>
      </c>
      <c r="W17" s="31">
        <v>28</v>
      </c>
      <c r="X17" s="31">
        <v>2</v>
      </c>
      <c r="Y17" s="31">
        <v>3</v>
      </c>
      <c r="Z17" s="31">
        <v>28</v>
      </c>
      <c r="AA17" s="31">
        <v>1677</v>
      </c>
    </row>
    <row r="18" spans="1:27" ht="30" customHeight="1">
      <c r="A18" s="55">
        <v>2021</v>
      </c>
      <c r="B18" s="55" t="s">
        <v>135</v>
      </c>
      <c r="C18" s="112">
        <v>4612</v>
      </c>
      <c r="D18" s="31">
        <v>1622</v>
      </c>
      <c r="E18" s="31">
        <v>165</v>
      </c>
      <c r="F18" s="31">
        <v>108</v>
      </c>
      <c r="G18" s="31">
        <v>31</v>
      </c>
      <c r="H18" s="31">
        <v>15</v>
      </c>
      <c r="I18" s="31">
        <v>143</v>
      </c>
      <c r="J18" s="31">
        <v>55</v>
      </c>
      <c r="K18" s="31">
        <v>126</v>
      </c>
      <c r="L18" s="31">
        <v>3</v>
      </c>
      <c r="M18" s="31">
        <v>19</v>
      </c>
      <c r="N18" s="31">
        <v>5</v>
      </c>
      <c r="O18" s="31">
        <v>25</v>
      </c>
      <c r="P18" s="31">
        <v>10</v>
      </c>
      <c r="Q18" s="31">
        <v>46</v>
      </c>
      <c r="R18" s="31">
        <v>8</v>
      </c>
      <c r="S18" s="31">
        <v>562</v>
      </c>
      <c r="T18" s="31">
        <v>142</v>
      </c>
      <c r="U18" s="31">
        <v>444</v>
      </c>
      <c r="V18" s="31">
        <v>121</v>
      </c>
      <c r="W18" s="31">
        <v>14</v>
      </c>
      <c r="X18" s="31">
        <v>7</v>
      </c>
      <c r="Y18" s="31">
        <v>2</v>
      </c>
      <c r="Z18" s="31">
        <v>31</v>
      </c>
      <c r="AA18" s="31">
        <v>908</v>
      </c>
    </row>
    <row r="19" spans="1:27" ht="30" customHeight="1">
      <c r="A19" s="55">
        <v>2022</v>
      </c>
      <c r="B19" s="55" t="s">
        <v>268</v>
      </c>
      <c r="C19" s="112">
        <v>4688</v>
      </c>
      <c r="D19" s="31">
        <v>1865</v>
      </c>
      <c r="E19" s="31">
        <v>220</v>
      </c>
      <c r="F19" s="31">
        <v>59</v>
      </c>
      <c r="G19" s="31">
        <v>10</v>
      </c>
      <c r="H19" s="31">
        <v>20</v>
      </c>
      <c r="I19" s="31">
        <v>107</v>
      </c>
      <c r="J19" s="31">
        <v>29</v>
      </c>
      <c r="K19" s="31">
        <v>117</v>
      </c>
      <c r="L19" s="31">
        <v>3</v>
      </c>
      <c r="M19" s="31">
        <v>12</v>
      </c>
      <c r="N19" s="31">
        <v>4</v>
      </c>
      <c r="O19" s="31">
        <v>11</v>
      </c>
      <c r="P19" s="31">
        <v>6</v>
      </c>
      <c r="Q19" s="31">
        <v>22</v>
      </c>
      <c r="R19" s="31">
        <v>14</v>
      </c>
      <c r="S19" s="31">
        <v>734</v>
      </c>
      <c r="T19" s="31">
        <v>208</v>
      </c>
      <c r="U19" s="31">
        <v>471</v>
      </c>
      <c r="V19" s="31">
        <v>119</v>
      </c>
      <c r="W19" s="31" t="s">
        <v>53</v>
      </c>
      <c r="X19" s="31">
        <v>1</v>
      </c>
      <c r="Y19" s="31">
        <v>6</v>
      </c>
      <c r="Z19" s="31">
        <v>22</v>
      </c>
      <c r="AA19" s="31">
        <v>628</v>
      </c>
    </row>
    <row r="20" spans="1:27" ht="30" customHeight="1">
      <c r="A20" s="55">
        <v>2023</v>
      </c>
      <c r="B20" s="55" t="s">
        <v>269</v>
      </c>
      <c r="C20" s="112">
        <f>SUM(D20:AA20)</f>
        <v>5625</v>
      </c>
      <c r="D20" s="31">
        <v>2182</v>
      </c>
      <c r="E20" s="31">
        <v>336</v>
      </c>
      <c r="F20" s="31">
        <v>99</v>
      </c>
      <c r="G20" s="31">
        <v>31</v>
      </c>
      <c r="H20" s="31">
        <v>16</v>
      </c>
      <c r="I20" s="31">
        <v>95</v>
      </c>
      <c r="J20" s="31">
        <v>39</v>
      </c>
      <c r="K20" s="31">
        <v>156</v>
      </c>
      <c r="L20" s="31">
        <v>1</v>
      </c>
      <c r="M20" s="31">
        <v>11</v>
      </c>
      <c r="N20" s="31">
        <v>1</v>
      </c>
      <c r="O20" s="31">
        <v>6</v>
      </c>
      <c r="P20" s="31">
        <v>17</v>
      </c>
      <c r="Q20" s="31">
        <v>72</v>
      </c>
      <c r="R20" s="31">
        <v>2</v>
      </c>
      <c r="S20" s="31">
        <v>971</v>
      </c>
      <c r="T20" s="31">
        <v>145</v>
      </c>
      <c r="U20" s="31">
        <v>491</v>
      </c>
      <c r="V20" s="31">
        <v>130</v>
      </c>
      <c r="W20" s="31" t="s">
        <v>53</v>
      </c>
      <c r="X20" s="31">
        <v>3</v>
      </c>
      <c r="Y20" s="31">
        <v>8</v>
      </c>
      <c r="Z20" s="31">
        <v>31</v>
      </c>
      <c r="AA20" s="31">
        <v>782</v>
      </c>
    </row>
    <row r="21" spans="1:27" ht="30" customHeight="1">
      <c r="A21" s="75">
        <v>2024</v>
      </c>
      <c r="B21" s="75" t="s">
        <v>270</v>
      </c>
      <c r="C21" s="125">
        <f>SUM(D21:AA21)</f>
        <v>4958</v>
      </c>
      <c r="D21" s="126">
        <v>1973</v>
      </c>
      <c r="E21" s="126">
        <v>379</v>
      </c>
      <c r="F21" s="126">
        <v>69</v>
      </c>
      <c r="G21" s="126">
        <v>14</v>
      </c>
      <c r="H21" s="126">
        <v>17</v>
      </c>
      <c r="I21" s="126">
        <v>44</v>
      </c>
      <c r="J21" s="126">
        <v>13</v>
      </c>
      <c r="K21" s="126">
        <v>111</v>
      </c>
      <c r="L21" s="126">
        <v>3</v>
      </c>
      <c r="M21" s="126">
        <v>7</v>
      </c>
      <c r="N21" s="126">
        <v>2</v>
      </c>
      <c r="O21" s="126">
        <v>5</v>
      </c>
      <c r="P21" s="126">
        <v>4</v>
      </c>
      <c r="Q21" s="126">
        <v>23</v>
      </c>
      <c r="R21" s="126">
        <v>5</v>
      </c>
      <c r="S21" s="126">
        <v>921</v>
      </c>
      <c r="T21" s="126">
        <v>156</v>
      </c>
      <c r="U21" s="126">
        <v>474</v>
      </c>
      <c r="V21" s="126">
        <v>128</v>
      </c>
      <c r="W21" s="126" t="s">
        <v>271</v>
      </c>
      <c r="X21" s="126">
        <v>1</v>
      </c>
      <c r="Y21" s="126">
        <v>6</v>
      </c>
      <c r="Z21" s="126">
        <v>24</v>
      </c>
      <c r="AA21" s="126">
        <v>579</v>
      </c>
    </row>
    <row r="22" spans="1:27" ht="20.100000000000001" customHeight="1">
      <c r="A22" s="15" t="s">
        <v>272</v>
      </c>
      <c r="D22" s="127"/>
    </row>
  </sheetData>
  <mergeCells count="8">
    <mergeCell ref="U4:Z4"/>
    <mergeCell ref="AA4:AA5"/>
    <mergeCell ref="A4:A5"/>
    <mergeCell ref="B4:B5"/>
    <mergeCell ref="C4:C5"/>
    <mergeCell ref="D4:D5"/>
    <mergeCell ref="E4:E5"/>
    <mergeCell ref="F4:T4"/>
  </mergeCells>
  <phoneticPr fontId="2"/>
  <hyperlinks>
    <hyperlink ref="AC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autoPageBreaks="0"/>
  </sheetPr>
  <dimension ref="A1:N21"/>
  <sheetViews>
    <sheetView zoomScale="70" zoomScaleNormal="70" zoomScaleSheetLayoutView="70" workbookViewId="0"/>
  </sheetViews>
  <sheetFormatPr defaultColWidth="2.5" defaultRowHeight="15" customHeight="1"/>
  <cols>
    <col min="1" max="2" width="13.375" style="15" customWidth="1"/>
    <col min="3" max="12" width="12.375" style="15" customWidth="1"/>
    <col min="13" max="13" width="2.5" style="15" customWidth="1"/>
    <col min="14" max="14" width="11" style="15" bestFit="1" customWidth="1"/>
    <col min="15" max="16384" width="2.5" style="15"/>
  </cols>
  <sheetData>
    <row r="1" spans="1:14" ht="22.5" customHeight="1">
      <c r="L1" s="16" t="s">
        <v>26</v>
      </c>
      <c r="N1" s="17" t="s">
        <v>27</v>
      </c>
    </row>
    <row r="2" spans="1:14" ht="22.5" customHeight="1">
      <c r="A2" s="18" t="s">
        <v>273</v>
      </c>
      <c r="B2" s="18"/>
      <c r="C2" s="18"/>
    </row>
    <row r="3" spans="1:14" s="20" customFormat="1" ht="22.5" customHeight="1">
      <c r="A3" s="19" t="s">
        <v>238</v>
      </c>
    </row>
    <row r="4" spans="1:14" ht="27">
      <c r="A4" s="109" t="s">
        <v>113</v>
      </c>
      <c r="B4" s="128" t="s">
        <v>114</v>
      </c>
      <c r="C4" s="29" t="s">
        <v>224</v>
      </c>
      <c r="D4" s="49" t="s">
        <v>274</v>
      </c>
      <c r="E4" s="49" t="s">
        <v>275</v>
      </c>
      <c r="F4" s="49" t="s">
        <v>276</v>
      </c>
      <c r="G4" s="49" t="s">
        <v>277</v>
      </c>
      <c r="H4" s="49" t="s">
        <v>278</v>
      </c>
      <c r="I4" s="26" t="s">
        <v>279</v>
      </c>
      <c r="J4" s="49" t="s">
        <v>280</v>
      </c>
      <c r="K4" s="49" t="s">
        <v>281</v>
      </c>
      <c r="L4" s="50" t="s">
        <v>282</v>
      </c>
    </row>
    <row r="5" spans="1:14" s="54" customFormat="1" ht="30" customHeight="1">
      <c r="A5" s="51">
        <v>2009</v>
      </c>
      <c r="B5" s="51" t="s">
        <v>123</v>
      </c>
      <c r="C5" s="112">
        <f t="shared" ref="C5:C16" si="0">SUM(D5:L5)</f>
        <v>2414</v>
      </c>
      <c r="D5" s="113">
        <v>132</v>
      </c>
      <c r="E5" s="113">
        <v>385</v>
      </c>
      <c r="F5" s="113">
        <v>89</v>
      </c>
      <c r="G5" s="113">
        <v>31</v>
      </c>
      <c r="H5" s="113">
        <v>16</v>
      </c>
      <c r="I5" s="113">
        <v>1414</v>
      </c>
      <c r="J5" s="113">
        <v>2</v>
      </c>
      <c r="K5" s="113" t="s">
        <v>53</v>
      </c>
      <c r="L5" s="113">
        <v>345</v>
      </c>
    </row>
    <row r="6" spans="1:14" s="54" customFormat="1" ht="30" customHeight="1">
      <c r="A6" s="51">
        <v>2010</v>
      </c>
      <c r="B6" s="51" t="s">
        <v>124</v>
      </c>
      <c r="C6" s="122">
        <f t="shared" si="0"/>
        <v>2010</v>
      </c>
      <c r="D6" s="123">
        <v>115</v>
      </c>
      <c r="E6" s="123">
        <v>401</v>
      </c>
      <c r="F6" s="123">
        <v>98</v>
      </c>
      <c r="G6" s="123">
        <v>34</v>
      </c>
      <c r="H6" s="123">
        <v>15</v>
      </c>
      <c r="I6" s="123">
        <v>1151</v>
      </c>
      <c r="J6" s="123">
        <v>1</v>
      </c>
      <c r="K6" s="123" t="s">
        <v>53</v>
      </c>
      <c r="L6" s="123">
        <v>195</v>
      </c>
    </row>
    <row r="7" spans="1:14" s="54" customFormat="1" ht="30" customHeight="1">
      <c r="A7" s="51">
        <v>2011</v>
      </c>
      <c r="B7" s="51" t="s">
        <v>125</v>
      </c>
      <c r="C7" s="112">
        <f t="shared" si="0"/>
        <v>1583</v>
      </c>
      <c r="D7" s="113">
        <v>94</v>
      </c>
      <c r="E7" s="113">
        <v>336</v>
      </c>
      <c r="F7" s="113">
        <v>55</v>
      </c>
      <c r="G7" s="113">
        <v>10</v>
      </c>
      <c r="H7" s="113">
        <v>7</v>
      </c>
      <c r="I7" s="113">
        <v>877</v>
      </c>
      <c r="J7" s="113">
        <v>1</v>
      </c>
      <c r="K7" s="113" t="s">
        <v>53</v>
      </c>
      <c r="L7" s="113">
        <v>203</v>
      </c>
    </row>
    <row r="8" spans="1:14" s="54" customFormat="1" ht="30" customHeight="1">
      <c r="A8" s="51">
        <v>2012</v>
      </c>
      <c r="B8" s="51" t="s">
        <v>126</v>
      </c>
      <c r="C8" s="112">
        <f t="shared" si="0"/>
        <v>1477</v>
      </c>
      <c r="D8" s="113">
        <v>86</v>
      </c>
      <c r="E8" s="113">
        <v>366</v>
      </c>
      <c r="F8" s="113">
        <v>144</v>
      </c>
      <c r="G8" s="113">
        <v>16</v>
      </c>
      <c r="H8" s="113">
        <v>7</v>
      </c>
      <c r="I8" s="113">
        <v>686</v>
      </c>
      <c r="J8" s="113">
        <v>3</v>
      </c>
      <c r="K8" s="113">
        <v>1</v>
      </c>
      <c r="L8" s="113">
        <v>168</v>
      </c>
    </row>
    <row r="9" spans="1:14" s="54" customFormat="1" ht="30" customHeight="1">
      <c r="A9" s="51">
        <v>2013</v>
      </c>
      <c r="B9" s="51" t="s">
        <v>127</v>
      </c>
      <c r="C9" s="112">
        <f t="shared" si="0"/>
        <v>1692</v>
      </c>
      <c r="D9" s="113">
        <v>110</v>
      </c>
      <c r="E9" s="113">
        <v>434</v>
      </c>
      <c r="F9" s="129">
        <v>177</v>
      </c>
      <c r="G9" s="113">
        <v>18</v>
      </c>
      <c r="H9" s="113">
        <v>7</v>
      </c>
      <c r="I9" s="113">
        <v>721</v>
      </c>
      <c r="J9" s="113">
        <v>5</v>
      </c>
      <c r="K9" s="113">
        <v>20</v>
      </c>
      <c r="L9" s="113">
        <v>200</v>
      </c>
    </row>
    <row r="10" spans="1:14" s="54" customFormat="1" ht="30" customHeight="1">
      <c r="A10" s="51">
        <v>2014</v>
      </c>
      <c r="B10" s="51" t="s">
        <v>230</v>
      </c>
      <c r="C10" s="112">
        <f t="shared" si="0"/>
        <v>1623</v>
      </c>
      <c r="D10" s="113">
        <v>120</v>
      </c>
      <c r="E10" s="113">
        <v>506</v>
      </c>
      <c r="F10" s="113">
        <v>104</v>
      </c>
      <c r="G10" s="113">
        <v>9</v>
      </c>
      <c r="H10" s="113">
        <v>4</v>
      </c>
      <c r="I10" s="113">
        <v>675</v>
      </c>
      <c r="J10" s="113">
        <v>5</v>
      </c>
      <c r="K10" s="113">
        <v>12</v>
      </c>
      <c r="L10" s="113">
        <v>188</v>
      </c>
    </row>
    <row r="11" spans="1:14" ht="30" customHeight="1">
      <c r="A11" s="51">
        <v>2015</v>
      </c>
      <c r="B11" s="51" t="s">
        <v>231</v>
      </c>
      <c r="C11" s="112">
        <f t="shared" si="0"/>
        <v>1807</v>
      </c>
      <c r="D11" s="31">
        <v>121</v>
      </c>
      <c r="E11" s="31">
        <v>608</v>
      </c>
      <c r="F11" s="31">
        <v>131</v>
      </c>
      <c r="G11" s="31">
        <v>16</v>
      </c>
      <c r="H11" s="31">
        <v>4</v>
      </c>
      <c r="I11" s="31">
        <v>707</v>
      </c>
      <c r="J11" s="31">
        <v>1</v>
      </c>
      <c r="K11" s="31">
        <v>10</v>
      </c>
      <c r="L11" s="31">
        <v>209</v>
      </c>
    </row>
    <row r="12" spans="1:14" ht="30" customHeight="1">
      <c r="A12" s="51">
        <v>2016</v>
      </c>
      <c r="B12" s="51" t="s">
        <v>232</v>
      </c>
      <c r="C12" s="112">
        <f t="shared" si="0"/>
        <v>1701</v>
      </c>
      <c r="D12" s="31">
        <v>123</v>
      </c>
      <c r="E12" s="31">
        <v>497</v>
      </c>
      <c r="F12" s="31">
        <v>134</v>
      </c>
      <c r="G12" s="31">
        <v>23</v>
      </c>
      <c r="H12" s="31">
        <v>7</v>
      </c>
      <c r="I12" s="31">
        <v>667</v>
      </c>
      <c r="J12" s="31">
        <v>1</v>
      </c>
      <c r="K12" s="31">
        <v>16</v>
      </c>
      <c r="L12" s="31">
        <v>233</v>
      </c>
    </row>
    <row r="13" spans="1:14" ht="30" customHeight="1">
      <c r="A13" s="51">
        <v>2017</v>
      </c>
      <c r="B13" s="51" t="s">
        <v>233</v>
      </c>
      <c r="C13" s="112">
        <f t="shared" si="0"/>
        <v>1969</v>
      </c>
      <c r="D13" s="31">
        <v>104</v>
      </c>
      <c r="E13" s="31">
        <v>586</v>
      </c>
      <c r="F13" s="31">
        <v>155</v>
      </c>
      <c r="G13" s="31">
        <v>38</v>
      </c>
      <c r="H13" s="31">
        <v>4</v>
      </c>
      <c r="I13" s="31">
        <v>729</v>
      </c>
      <c r="J13" s="31">
        <v>8</v>
      </c>
      <c r="K13" s="31">
        <v>22</v>
      </c>
      <c r="L13" s="31">
        <v>323</v>
      </c>
    </row>
    <row r="14" spans="1:14" ht="30" customHeight="1">
      <c r="A14" s="51">
        <v>2018</v>
      </c>
      <c r="B14" s="51" t="s">
        <v>234</v>
      </c>
      <c r="C14" s="112">
        <f t="shared" si="0"/>
        <v>1955</v>
      </c>
      <c r="D14" s="31">
        <v>120</v>
      </c>
      <c r="E14" s="31">
        <v>514</v>
      </c>
      <c r="F14" s="31">
        <v>137</v>
      </c>
      <c r="G14" s="31">
        <v>21</v>
      </c>
      <c r="H14" s="31">
        <v>4</v>
      </c>
      <c r="I14" s="31">
        <v>710</v>
      </c>
      <c r="J14" s="31">
        <v>2</v>
      </c>
      <c r="K14" s="31">
        <v>12</v>
      </c>
      <c r="L14" s="31">
        <v>435</v>
      </c>
    </row>
    <row r="15" spans="1:14" s="124" customFormat="1" ht="30" customHeight="1">
      <c r="A15" s="55">
        <v>2019</v>
      </c>
      <c r="B15" s="55" t="s">
        <v>133</v>
      </c>
      <c r="C15" s="122">
        <f t="shared" si="0"/>
        <v>2156</v>
      </c>
      <c r="D15" s="31">
        <v>118</v>
      </c>
      <c r="E15" s="31">
        <v>645</v>
      </c>
      <c r="F15" s="31">
        <v>149</v>
      </c>
      <c r="G15" s="31">
        <v>34</v>
      </c>
      <c r="H15" s="31">
        <v>0</v>
      </c>
      <c r="I15" s="31">
        <v>758</v>
      </c>
      <c r="J15" s="31">
        <v>1</v>
      </c>
      <c r="K15" s="31">
        <v>7</v>
      </c>
      <c r="L15" s="31">
        <v>444</v>
      </c>
    </row>
    <row r="16" spans="1:14" ht="30" customHeight="1">
      <c r="A16" s="55">
        <v>2020</v>
      </c>
      <c r="B16" s="55" t="s">
        <v>134</v>
      </c>
      <c r="C16" s="122">
        <f t="shared" si="0"/>
        <v>2127</v>
      </c>
      <c r="D16" s="31">
        <v>130</v>
      </c>
      <c r="E16" s="31">
        <v>730</v>
      </c>
      <c r="F16" s="31">
        <v>118</v>
      </c>
      <c r="G16" s="31">
        <v>34</v>
      </c>
      <c r="H16" s="31">
        <v>11</v>
      </c>
      <c r="I16" s="31">
        <v>652</v>
      </c>
      <c r="J16" s="31" t="s">
        <v>271</v>
      </c>
      <c r="K16" s="31">
        <v>11</v>
      </c>
      <c r="L16" s="31">
        <v>441</v>
      </c>
    </row>
    <row r="17" spans="1:12" ht="30" customHeight="1">
      <c r="A17" s="55">
        <v>2021</v>
      </c>
      <c r="B17" s="55" t="s">
        <v>135</v>
      </c>
      <c r="C17" s="122">
        <f>SUM(D17:L17)</f>
        <v>2002</v>
      </c>
      <c r="D17" s="31">
        <v>171</v>
      </c>
      <c r="E17" s="31">
        <v>661</v>
      </c>
      <c r="F17" s="31">
        <v>110</v>
      </c>
      <c r="G17" s="31">
        <v>27</v>
      </c>
      <c r="H17" s="31">
        <v>4</v>
      </c>
      <c r="I17" s="31">
        <v>598</v>
      </c>
      <c r="J17" s="31">
        <v>1</v>
      </c>
      <c r="K17" s="31">
        <v>10</v>
      </c>
      <c r="L17" s="31">
        <v>420</v>
      </c>
    </row>
    <row r="18" spans="1:12" ht="30" customHeight="1">
      <c r="A18" s="55">
        <v>2022</v>
      </c>
      <c r="B18" s="55" t="s">
        <v>136</v>
      </c>
      <c r="C18" s="122">
        <f>SUM(D18:L18)</f>
        <v>2186</v>
      </c>
      <c r="D18" s="31">
        <v>141</v>
      </c>
      <c r="E18" s="31">
        <v>773</v>
      </c>
      <c r="F18" s="31">
        <v>111</v>
      </c>
      <c r="G18" s="31">
        <v>17</v>
      </c>
      <c r="H18" s="31">
        <v>4</v>
      </c>
      <c r="I18" s="31">
        <v>696</v>
      </c>
      <c r="J18" s="31">
        <v>2</v>
      </c>
      <c r="K18" s="31">
        <v>13</v>
      </c>
      <c r="L18" s="31">
        <v>429</v>
      </c>
    </row>
    <row r="19" spans="1:12" ht="30" customHeight="1">
      <c r="A19" s="55">
        <v>2023</v>
      </c>
      <c r="B19" s="55" t="s">
        <v>137</v>
      </c>
      <c r="C19" s="122">
        <f t="shared" ref="C19" si="1">SUM(D19:L19)</f>
        <v>2215</v>
      </c>
      <c r="D19" s="31">
        <v>122</v>
      </c>
      <c r="E19" s="31">
        <v>775</v>
      </c>
      <c r="F19" s="31">
        <v>101</v>
      </c>
      <c r="G19" s="31">
        <v>8</v>
      </c>
      <c r="H19" s="31">
        <v>0</v>
      </c>
      <c r="I19" s="31">
        <v>694</v>
      </c>
      <c r="J19" s="31">
        <v>4</v>
      </c>
      <c r="K19" s="31">
        <v>24</v>
      </c>
      <c r="L19" s="31">
        <v>487</v>
      </c>
    </row>
    <row r="20" spans="1:12" ht="30" customHeight="1">
      <c r="A20" s="75">
        <v>2024</v>
      </c>
      <c r="B20" s="75" t="s">
        <v>235</v>
      </c>
      <c r="C20" s="130">
        <f>SUM(D20:L20)</f>
        <v>2271</v>
      </c>
      <c r="D20" s="126">
        <v>140</v>
      </c>
      <c r="E20" s="126">
        <v>767</v>
      </c>
      <c r="F20" s="126">
        <v>121</v>
      </c>
      <c r="G20" s="126">
        <v>8</v>
      </c>
      <c r="H20" s="126">
        <v>0</v>
      </c>
      <c r="I20" s="126">
        <v>724</v>
      </c>
      <c r="J20" s="126">
        <v>0</v>
      </c>
      <c r="K20" s="126">
        <v>12</v>
      </c>
      <c r="L20" s="126">
        <v>499</v>
      </c>
    </row>
    <row r="21" spans="1:12" ht="20.100000000000001" customHeight="1">
      <c r="A21" s="30" t="s">
        <v>283</v>
      </c>
      <c r="B21" s="30"/>
      <c r="C21" s="30"/>
    </row>
  </sheetData>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autoPageBreaks="0"/>
  </sheetPr>
  <dimension ref="A1:AI25"/>
  <sheetViews>
    <sheetView topLeftCell="F1" zoomScale="70" zoomScaleNormal="70" zoomScaleSheetLayoutView="85" workbookViewId="0"/>
  </sheetViews>
  <sheetFormatPr defaultColWidth="2.5" defaultRowHeight="15" customHeight="1"/>
  <cols>
    <col min="1" max="1" width="18.375" style="15" customWidth="1"/>
    <col min="2" max="33" width="11.375" style="15" customWidth="1"/>
    <col min="34" max="34" width="2.5" style="15"/>
    <col min="35" max="35" width="10.625" style="15" bestFit="1" customWidth="1"/>
    <col min="36" max="16384" width="2.5" style="15"/>
  </cols>
  <sheetData>
    <row r="1" spans="1:35" ht="22.5" customHeight="1">
      <c r="AG1" s="16" t="s">
        <v>26</v>
      </c>
      <c r="AI1" s="17" t="s">
        <v>27</v>
      </c>
    </row>
    <row r="2" spans="1:35" ht="22.5" customHeight="1">
      <c r="A2" s="18" t="s">
        <v>28</v>
      </c>
    </row>
    <row r="3" spans="1:35" s="20" customFormat="1" ht="22.5" customHeight="1">
      <c r="A3" s="19" t="s">
        <v>29</v>
      </c>
    </row>
    <row r="4" spans="1:35" ht="20.100000000000001" customHeight="1">
      <c r="A4" s="21" t="s">
        <v>30</v>
      </c>
      <c r="B4" s="22"/>
      <c r="C4" s="22"/>
      <c r="D4" s="22"/>
      <c r="E4" s="22"/>
      <c r="F4" s="22"/>
      <c r="G4" s="22"/>
      <c r="H4" s="22"/>
      <c r="I4" s="22"/>
      <c r="J4" s="22"/>
      <c r="K4" s="22"/>
      <c r="L4" s="22"/>
      <c r="M4" s="22"/>
      <c r="N4" s="22"/>
      <c r="O4" s="22"/>
      <c r="P4" s="22"/>
      <c r="Q4" s="21"/>
      <c r="R4" s="23" t="s">
        <v>31</v>
      </c>
      <c r="S4" s="22"/>
      <c r="T4" s="22"/>
      <c r="U4" s="22"/>
      <c r="V4" s="22"/>
      <c r="W4" s="22"/>
      <c r="X4" s="22"/>
      <c r="Y4" s="22"/>
      <c r="Z4" s="22"/>
      <c r="AA4" s="22"/>
      <c r="AB4" s="22"/>
      <c r="AC4" s="22"/>
      <c r="AD4" s="22"/>
      <c r="AE4" s="22"/>
      <c r="AF4" s="22"/>
      <c r="AG4" s="22"/>
    </row>
    <row r="5" spans="1:35" ht="27">
      <c r="A5" s="21"/>
      <c r="B5" s="24" t="s">
        <v>32</v>
      </c>
      <c r="C5" s="24" t="s">
        <v>33</v>
      </c>
      <c r="D5" s="24" t="s">
        <v>34</v>
      </c>
      <c r="E5" s="24" t="s">
        <v>35</v>
      </c>
      <c r="F5" s="24" t="s">
        <v>36</v>
      </c>
      <c r="G5" s="24" t="s">
        <v>37</v>
      </c>
      <c r="H5" s="24" t="s">
        <v>38</v>
      </c>
      <c r="I5" s="24" t="s">
        <v>39</v>
      </c>
      <c r="J5" s="24" t="s">
        <v>40</v>
      </c>
      <c r="K5" s="24" t="s">
        <v>41</v>
      </c>
      <c r="L5" s="24" t="s">
        <v>42</v>
      </c>
      <c r="M5" s="24" t="s">
        <v>43</v>
      </c>
      <c r="N5" s="24" t="s">
        <v>44</v>
      </c>
      <c r="O5" s="24" t="s">
        <v>45</v>
      </c>
      <c r="P5" s="25" t="s">
        <v>46</v>
      </c>
      <c r="Q5" s="26" t="s">
        <v>47</v>
      </c>
      <c r="R5" s="24" t="s">
        <v>32</v>
      </c>
      <c r="S5" s="24" t="s">
        <v>33</v>
      </c>
      <c r="T5" s="24" t="s">
        <v>34</v>
      </c>
      <c r="U5" s="24" t="s">
        <v>35</v>
      </c>
      <c r="V5" s="24" t="s">
        <v>36</v>
      </c>
      <c r="W5" s="24" t="s">
        <v>37</v>
      </c>
      <c r="X5" s="24" t="s">
        <v>38</v>
      </c>
      <c r="Y5" s="24" t="s">
        <v>39</v>
      </c>
      <c r="Z5" s="24" t="s">
        <v>40</v>
      </c>
      <c r="AA5" s="24" t="s">
        <v>41</v>
      </c>
      <c r="AB5" s="24" t="s">
        <v>42</v>
      </c>
      <c r="AC5" s="24" t="s">
        <v>43</v>
      </c>
      <c r="AD5" s="24" t="s">
        <v>44</v>
      </c>
      <c r="AE5" s="27" t="s">
        <v>45</v>
      </c>
      <c r="AF5" s="28" t="s">
        <v>46</v>
      </c>
      <c r="AG5" s="29" t="s">
        <v>47</v>
      </c>
    </row>
    <row r="6" spans="1:35" ht="22.5" customHeight="1">
      <c r="A6" s="30" t="s">
        <v>48</v>
      </c>
      <c r="B6" s="31">
        <v>15</v>
      </c>
      <c r="C6" s="31">
        <v>13</v>
      </c>
      <c r="D6" s="31">
        <v>21</v>
      </c>
      <c r="E6" s="31">
        <v>18</v>
      </c>
      <c r="F6" s="31">
        <v>18</v>
      </c>
      <c r="G6" s="31">
        <v>16</v>
      </c>
      <c r="H6" s="31">
        <v>20</v>
      </c>
      <c r="I6" s="31">
        <v>17</v>
      </c>
      <c r="J6" s="31">
        <v>18</v>
      </c>
      <c r="K6" s="31">
        <v>17</v>
      </c>
      <c r="L6" s="31">
        <v>17</v>
      </c>
      <c r="M6" s="31">
        <v>20</v>
      </c>
      <c r="N6" s="31">
        <v>19</v>
      </c>
      <c r="O6" s="31">
        <v>22</v>
      </c>
      <c r="P6" s="32">
        <v>21</v>
      </c>
      <c r="Q6" s="31" t="s">
        <v>49</v>
      </c>
      <c r="R6" s="33">
        <v>35</v>
      </c>
      <c r="S6" s="31">
        <v>21</v>
      </c>
      <c r="T6" s="31">
        <v>35</v>
      </c>
      <c r="U6" s="31">
        <v>34</v>
      </c>
      <c r="V6" s="31">
        <v>35</v>
      </c>
      <c r="W6" s="31">
        <v>35</v>
      </c>
      <c r="X6" s="31">
        <v>35</v>
      </c>
      <c r="Y6" s="31">
        <v>35</v>
      </c>
      <c r="Z6" s="31">
        <v>34</v>
      </c>
      <c r="AA6" s="31">
        <v>34</v>
      </c>
      <c r="AB6" s="31">
        <v>35</v>
      </c>
      <c r="AC6" s="31">
        <v>33</v>
      </c>
      <c r="AD6" s="31">
        <v>33</v>
      </c>
      <c r="AE6" s="31">
        <v>34</v>
      </c>
      <c r="AF6" s="32">
        <v>34</v>
      </c>
      <c r="AG6" s="31" t="s">
        <v>49</v>
      </c>
    </row>
    <row r="7" spans="1:35" ht="22.5" customHeight="1">
      <c r="A7" s="30" t="s">
        <v>50</v>
      </c>
      <c r="B7" s="34">
        <v>3.58</v>
      </c>
      <c r="C7" s="34">
        <v>4.2</v>
      </c>
      <c r="D7" s="34">
        <v>3.4</v>
      </c>
      <c r="E7" s="34">
        <v>3.06</v>
      </c>
      <c r="F7" s="34">
        <v>3.38</v>
      </c>
      <c r="G7" s="34">
        <v>3.22</v>
      </c>
      <c r="H7" s="34">
        <v>3.62</v>
      </c>
      <c r="I7" s="34">
        <v>3.53</v>
      </c>
      <c r="J7" s="34">
        <v>3.26</v>
      </c>
      <c r="K7" s="34">
        <v>3.43</v>
      </c>
      <c r="L7" s="34">
        <v>3.49</v>
      </c>
      <c r="M7" s="34">
        <v>3.14</v>
      </c>
      <c r="N7" s="34">
        <v>3.44</v>
      </c>
      <c r="O7" s="34">
        <v>3.46</v>
      </c>
      <c r="P7" s="35">
        <v>3.35</v>
      </c>
      <c r="Q7" s="31" t="s">
        <v>49</v>
      </c>
      <c r="R7" s="36">
        <v>3.21</v>
      </c>
      <c r="S7" s="34">
        <v>3.62</v>
      </c>
      <c r="T7" s="34">
        <v>3.13</v>
      </c>
      <c r="U7" s="34">
        <v>3.05</v>
      </c>
      <c r="V7" s="34">
        <v>3.29</v>
      </c>
      <c r="W7" s="34">
        <v>3.06</v>
      </c>
      <c r="X7" s="34">
        <v>3.21</v>
      </c>
      <c r="Y7" s="34">
        <v>3</v>
      </c>
      <c r="Z7" s="34">
        <v>2.92</v>
      </c>
      <c r="AA7" s="34">
        <v>3.03</v>
      </c>
      <c r="AB7" s="34">
        <v>2.93</v>
      </c>
      <c r="AC7" s="34">
        <v>2.92</v>
      </c>
      <c r="AD7" s="34">
        <v>3.06</v>
      </c>
      <c r="AE7" s="34">
        <v>3.14</v>
      </c>
      <c r="AF7" s="35">
        <v>2.91</v>
      </c>
      <c r="AG7" s="31" t="s">
        <v>49</v>
      </c>
    </row>
    <row r="8" spans="1:35" ht="22.5" customHeight="1">
      <c r="A8" s="30" t="s">
        <v>51</v>
      </c>
      <c r="B8" s="34">
        <v>1.94</v>
      </c>
      <c r="C8" s="34">
        <v>1.98</v>
      </c>
      <c r="D8" s="34">
        <v>1.72</v>
      </c>
      <c r="E8" s="34">
        <v>1.86</v>
      </c>
      <c r="F8" s="34">
        <v>1.82</v>
      </c>
      <c r="G8" s="34">
        <v>1.98</v>
      </c>
      <c r="H8" s="34">
        <v>1.94</v>
      </c>
      <c r="I8" s="34">
        <v>1.85</v>
      </c>
      <c r="J8" s="34">
        <v>1.74</v>
      </c>
      <c r="K8" s="34">
        <v>1.7</v>
      </c>
      <c r="L8" s="34">
        <v>1.77</v>
      </c>
      <c r="M8" s="34">
        <v>1.86</v>
      </c>
      <c r="N8" s="34">
        <v>1.8</v>
      </c>
      <c r="O8" s="34">
        <v>1.71</v>
      </c>
      <c r="P8" s="35">
        <v>1.72</v>
      </c>
      <c r="Q8" s="31" t="s">
        <v>49</v>
      </c>
      <c r="R8" s="36">
        <v>1.81</v>
      </c>
      <c r="S8" s="34">
        <v>1.66</v>
      </c>
      <c r="T8" s="34">
        <v>1.41</v>
      </c>
      <c r="U8" s="34">
        <v>1.54</v>
      </c>
      <c r="V8" s="34">
        <v>1.63</v>
      </c>
      <c r="W8" s="34">
        <v>1.44</v>
      </c>
      <c r="X8" s="34">
        <v>1.51</v>
      </c>
      <c r="Y8" s="34">
        <v>1.29</v>
      </c>
      <c r="Z8" s="34">
        <v>1.24</v>
      </c>
      <c r="AA8" s="34">
        <v>1.21</v>
      </c>
      <c r="AB8" s="34">
        <v>1.18</v>
      </c>
      <c r="AC8" s="34">
        <v>1.46</v>
      </c>
      <c r="AD8" s="34">
        <v>1.39</v>
      </c>
      <c r="AE8" s="34">
        <v>1.34</v>
      </c>
      <c r="AF8" s="35">
        <v>1.24</v>
      </c>
      <c r="AG8" s="31" t="s">
        <v>49</v>
      </c>
    </row>
    <row r="9" spans="1:35" ht="22.5" customHeight="1">
      <c r="A9" s="37" t="s">
        <v>52</v>
      </c>
      <c r="B9" s="31">
        <v>579487</v>
      </c>
      <c r="C9" s="31">
        <v>535305</v>
      </c>
      <c r="D9" s="31">
        <v>509004</v>
      </c>
      <c r="E9" s="31">
        <v>562961</v>
      </c>
      <c r="F9" s="31">
        <v>587535</v>
      </c>
      <c r="G9" s="31">
        <v>557759</v>
      </c>
      <c r="H9" s="31">
        <v>491819</v>
      </c>
      <c r="I9" s="31">
        <v>601082</v>
      </c>
      <c r="J9" s="31">
        <v>494693</v>
      </c>
      <c r="K9" s="31">
        <v>601724</v>
      </c>
      <c r="L9" s="31">
        <v>580034</v>
      </c>
      <c r="M9" s="31">
        <v>506752</v>
      </c>
      <c r="N9" s="31">
        <v>638130</v>
      </c>
      <c r="O9" s="31">
        <v>609262</v>
      </c>
      <c r="P9" s="32">
        <v>604167</v>
      </c>
      <c r="Q9" s="38">
        <f>SUM(Q10,Q12)</f>
        <v>0.99999834482849936</v>
      </c>
      <c r="R9" s="39" t="s">
        <v>49</v>
      </c>
      <c r="S9" s="31" t="s">
        <v>49</v>
      </c>
      <c r="T9" s="31" t="s">
        <v>49</v>
      </c>
      <c r="U9" s="31" t="s">
        <v>49</v>
      </c>
      <c r="V9" s="31" t="s">
        <v>49</v>
      </c>
      <c r="W9" s="31" t="s">
        <v>49</v>
      </c>
      <c r="X9" s="31" t="s">
        <v>49</v>
      </c>
      <c r="Y9" s="31" t="s">
        <v>49</v>
      </c>
      <c r="Z9" s="31" t="s">
        <v>49</v>
      </c>
      <c r="AA9" s="31" t="s">
        <v>49</v>
      </c>
      <c r="AB9" s="31" t="s">
        <v>49</v>
      </c>
      <c r="AC9" s="31" t="s">
        <v>49</v>
      </c>
      <c r="AD9" s="31" t="s">
        <v>53</v>
      </c>
      <c r="AE9" s="31" t="s">
        <v>53</v>
      </c>
      <c r="AF9" s="31" t="s">
        <v>53</v>
      </c>
      <c r="AG9" s="32" t="s">
        <v>49</v>
      </c>
    </row>
    <row r="10" spans="1:35" ht="22.5" customHeight="1">
      <c r="A10" s="40" t="s">
        <v>54</v>
      </c>
      <c r="B10" s="31">
        <v>565542</v>
      </c>
      <c r="C10" s="31">
        <v>528572</v>
      </c>
      <c r="D10" s="31">
        <v>477925</v>
      </c>
      <c r="E10" s="31">
        <v>545018</v>
      </c>
      <c r="F10" s="31">
        <v>576139</v>
      </c>
      <c r="G10" s="31">
        <v>547202</v>
      </c>
      <c r="H10" s="31">
        <v>483743</v>
      </c>
      <c r="I10" s="31">
        <v>589178</v>
      </c>
      <c r="J10" s="31">
        <v>489994</v>
      </c>
      <c r="K10" s="31">
        <v>587574</v>
      </c>
      <c r="L10" s="31">
        <v>550062</v>
      </c>
      <c r="M10" s="31">
        <v>498445</v>
      </c>
      <c r="N10" s="31">
        <v>597890</v>
      </c>
      <c r="O10" s="31">
        <v>596862</v>
      </c>
      <c r="P10" s="32">
        <v>589713</v>
      </c>
      <c r="Q10" s="41">
        <f>P10/$P$9</f>
        <v>0.97607615113039936</v>
      </c>
      <c r="R10" s="39" t="s">
        <v>49</v>
      </c>
      <c r="S10" s="31" t="s">
        <v>49</v>
      </c>
      <c r="T10" s="31" t="s">
        <v>49</v>
      </c>
      <c r="U10" s="31" t="s">
        <v>49</v>
      </c>
      <c r="V10" s="31" t="s">
        <v>49</v>
      </c>
      <c r="W10" s="31" t="s">
        <v>49</v>
      </c>
      <c r="X10" s="31" t="s">
        <v>49</v>
      </c>
      <c r="Y10" s="31" t="s">
        <v>49</v>
      </c>
      <c r="Z10" s="31" t="s">
        <v>49</v>
      </c>
      <c r="AA10" s="31" t="s">
        <v>49</v>
      </c>
      <c r="AB10" s="31" t="s">
        <v>49</v>
      </c>
      <c r="AC10" s="31" t="s">
        <v>49</v>
      </c>
      <c r="AD10" s="31" t="s">
        <v>53</v>
      </c>
      <c r="AE10" s="31" t="s">
        <v>53</v>
      </c>
      <c r="AF10" s="31" t="s">
        <v>53</v>
      </c>
      <c r="AG10" s="31" t="s">
        <v>49</v>
      </c>
    </row>
    <row r="11" spans="1:35" ht="22.5" customHeight="1">
      <c r="A11" s="30" t="s">
        <v>55</v>
      </c>
      <c r="B11" s="31">
        <v>366524</v>
      </c>
      <c r="C11" s="31">
        <v>364364</v>
      </c>
      <c r="D11" s="31">
        <v>360904</v>
      </c>
      <c r="E11" s="31">
        <v>407419</v>
      </c>
      <c r="F11" s="31">
        <v>403411</v>
      </c>
      <c r="G11" s="31">
        <v>367982</v>
      </c>
      <c r="H11" s="31">
        <v>352123</v>
      </c>
      <c r="I11" s="31">
        <v>430847</v>
      </c>
      <c r="J11" s="31">
        <v>319225</v>
      </c>
      <c r="K11" s="31">
        <v>450063</v>
      </c>
      <c r="L11" s="31">
        <v>405705</v>
      </c>
      <c r="M11" s="31">
        <v>367895</v>
      </c>
      <c r="N11" s="31">
        <v>428856</v>
      </c>
      <c r="O11" s="31">
        <v>406562</v>
      </c>
      <c r="P11" s="32">
        <v>399908</v>
      </c>
      <c r="Q11" s="41">
        <f>P11/$P$9</f>
        <v>0.66191632445995896</v>
      </c>
      <c r="R11" s="39" t="s">
        <v>49</v>
      </c>
      <c r="S11" s="31" t="s">
        <v>49</v>
      </c>
      <c r="T11" s="31" t="s">
        <v>49</v>
      </c>
      <c r="U11" s="31" t="s">
        <v>49</v>
      </c>
      <c r="V11" s="31" t="s">
        <v>49</v>
      </c>
      <c r="W11" s="31" t="s">
        <v>49</v>
      </c>
      <c r="X11" s="31" t="s">
        <v>49</v>
      </c>
      <c r="Y11" s="31" t="s">
        <v>49</v>
      </c>
      <c r="Z11" s="31" t="s">
        <v>49</v>
      </c>
      <c r="AA11" s="31" t="s">
        <v>49</v>
      </c>
      <c r="AB11" s="31" t="s">
        <v>49</v>
      </c>
      <c r="AC11" s="31" t="s">
        <v>49</v>
      </c>
      <c r="AD11" s="31" t="s">
        <v>53</v>
      </c>
      <c r="AE11" s="31" t="s">
        <v>53</v>
      </c>
      <c r="AF11" s="31" t="s">
        <v>53</v>
      </c>
      <c r="AG11" s="31" t="s">
        <v>49</v>
      </c>
    </row>
    <row r="12" spans="1:35" ht="22.5" customHeight="1">
      <c r="A12" s="40" t="s">
        <v>56</v>
      </c>
      <c r="B12" s="31">
        <v>13944</v>
      </c>
      <c r="C12" s="31">
        <v>6734</v>
      </c>
      <c r="D12" s="31">
        <v>31079</v>
      </c>
      <c r="E12" s="31">
        <v>17943</v>
      </c>
      <c r="F12" s="31">
        <v>11396</v>
      </c>
      <c r="G12" s="31">
        <v>10557</v>
      </c>
      <c r="H12" s="31">
        <v>8076</v>
      </c>
      <c r="I12" s="31">
        <v>11904</v>
      </c>
      <c r="J12" s="31">
        <v>4699</v>
      </c>
      <c r="K12" s="31">
        <v>14151</v>
      </c>
      <c r="L12" s="31">
        <v>29972</v>
      </c>
      <c r="M12" s="31">
        <v>8307</v>
      </c>
      <c r="N12" s="31">
        <v>40240</v>
      </c>
      <c r="O12" s="31">
        <v>12401</v>
      </c>
      <c r="P12" s="32">
        <v>14453</v>
      </c>
      <c r="Q12" s="41">
        <f>P12/$P$9</f>
        <v>2.3922193698100027E-2</v>
      </c>
      <c r="R12" s="39" t="s">
        <v>49</v>
      </c>
      <c r="S12" s="31" t="s">
        <v>49</v>
      </c>
      <c r="T12" s="31" t="s">
        <v>49</v>
      </c>
      <c r="U12" s="31" t="s">
        <v>49</v>
      </c>
      <c r="V12" s="31" t="s">
        <v>49</v>
      </c>
      <c r="W12" s="31" t="s">
        <v>49</v>
      </c>
      <c r="X12" s="31" t="s">
        <v>49</v>
      </c>
      <c r="Y12" s="31" t="s">
        <v>49</v>
      </c>
      <c r="Z12" s="31" t="s">
        <v>49</v>
      </c>
      <c r="AA12" s="31" t="s">
        <v>49</v>
      </c>
      <c r="AB12" s="31" t="s">
        <v>49</v>
      </c>
      <c r="AC12" s="31" t="s">
        <v>49</v>
      </c>
      <c r="AD12" s="31" t="s">
        <v>53</v>
      </c>
      <c r="AE12" s="31" t="s">
        <v>53</v>
      </c>
      <c r="AF12" s="31" t="s">
        <v>53</v>
      </c>
      <c r="AG12" s="31" t="s">
        <v>49</v>
      </c>
    </row>
    <row r="13" spans="1:35" ht="22.5" customHeight="1">
      <c r="A13" s="37" t="s">
        <v>57</v>
      </c>
      <c r="B13" s="31">
        <v>366314</v>
      </c>
      <c r="C13" s="31">
        <v>314753</v>
      </c>
      <c r="D13" s="31">
        <v>359852</v>
      </c>
      <c r="E13" s="31">
        <v>342876</v>
      </c>
      <c r="F13" s="31">
        <v>327027</v>
      </c>
      <c r="G13" s="31">
        <v>337748</v>
      </c>
      <c r="H13" s="31">
        <v>317574</v>
      </c>
      <c r="I13" s="31">
        <v>305021</v>
      </c>
      <c r="J13" s="31">
        <v>298537</v>
      </c>
      <c r="K13" s="31">
        <v>371309</v>
      </c>
      <c r="L13" s="31">
        <v>300371</v>
      </c>
      <c r="M13" s="31">
        <v>299500</v>
      </c>
      <c r="N13" s="31">
        <v>350808</v>
      </c>
      <c r="O13" s="31">
        <v>344802</v>
      </c>
      <c r="P13" s="32">
        <v>292470</v>
      </c>
      <c r="Q13" s="38">
        <f>SUM(Q14:Q23)</f>
        <v>1</v>
      </c>
      <c r="R13" s="39">
        <v>344432</v>
      </c>
      <c r="S13" s="31">
        <v>304040</v>
      </c>
      <c r="T13" s="31">
        <v>331707</v>
      </c>
      <c r="U13" s="31">
        <v>348110</v>
      </c>
      <c r="V13" s="31">
        <v>319531</v>
      </c>
      <c r="W13" s="31">
        <v>312912</v>
      </c>
      <c r="X13" s="31">
        <v>287297</v>
      </c>
      <c r="Y13" s="31">
        <v>294503</v>
      </c>
      <c r="Z13" s="31">
        <v>271174</v>
      </c>
      <c r="AA13" s="31">
        <v>312840</v>
      </c>
      <c r="AB13" s="31">
        <v>283344</v>
      </c>
      <c r="AC13" s="31">
        <v>278807</v>
      </c>
      <c r="AD13" s="31">
        <v>304446</v>
      </c>
      <c r="AE13" s="31">
        <v>322722</v>
      </c>
      <c r="AF13" s="32">
        <v>273007</v>
      </c>
      <c r="AG13" s="38">
        <f>SUM(AG14:AG23)</f>
        <v>1</v>
      </c>
    </row>
    <row r="14" spans="1:35" ht="22.5" customHeight="1">
      <c r="A14" s="40" t="s">
        <v>58</v>
      </c>
      <c r="B14" s="31">
        <v>64264</v>
      </c>
      <c r="C14" s="31">
        <v>71348</v>
      </c>
      <c r="D14" s="31">
        <v>71500</v>
      </c>
      <c r="E14" s="31">
        <v>63647</v>
      </c>
      <c r="F14" s="31">
        <v>65147</v>
      </c>
      <c r="G14" s="31">
        <v>72155</v>
      </c>
      <c r="H14" s="31">
        <v>72951</v>
      </c>
      <c r="I14" s="31">
        <v>71256</v>
      </c>
      <c r="J14" s="31">
        <v>72106</v>
      </c>
      <c r="K14" s="31">
        <v>81236</v>
      </c>
      <c r="L14" s="31">
        <v>73736</v>
      </c>
      <c r="M14" s="31">
        <v>78946</v>
      </c>
      <c r="N14" s="31">
        <v>83474</v>
      </c>
      <c r="O14" s="31">
        <v>80763</v>
      </c>
      <c r="P14" s="32">
        <v>86995</v>
      </c>
      <c r="Q14" s="41">
        <f t="shared" ref="Q14:Q23" si="0">P14/$P$13</f>
        <v>0.29744931104044858</v>
      </c>
      <c r="R14" s="39">
        <v>67766</v>
      </c>
      <c r="S14" s="31">
        <v>67320</v>
      </c>
      <c r="T14" s="31">
        <v>70784</v>
      </c>
      <c r="U14" s="31">
        <v>68163</v>
      </c>
      <c r="V14" s="31">
        <v>69913</v>
      </c>
      <c r="W14" s="31">
        <v>72456</v>
      </c>
      <c r="X14" s="31">
        <v>70891</v>
      </c>
      <c r="Y14" s="31">
        <v>69876</v>
      </c>
      <c r="Z14" s="31">
        <v>70883</v>
      </c>
      <c r="AA14" s="31">
        <v>77705</v>
      </c>
      <c r="AB14" s="31">
        <v>69961</v>
      </c>
      <c r="AC14" s="31">
        <v>73482</v>
      </c>
      <c r="AD14" s="31">
        <v>77174</v>
      </c>
      <c r="AE14" s="31">
        <v>78167</v>
      </c>
      <c r="AF14" s="32">
        <v>81976</v>
      </c>
      <c r="AG14" s="41">
        <f>AF14/$AF$13</f>
        <v>0.30027068902995163</v>
      </c>
    </row>
    <row r="15" spans="1:35" ht="22.5" customHeight="1">
      <c r="A15" s="40" t="s">
        <v>59</v>
      </c>
      <c r="B15" s="31">
        <v>13315</v>
      </c>
      <c r="C15" s="31">
        <v>5790</v>
      </c>
      <c r="D15" s="31">
        <v>8657</v>
      </c>
      <c r="E15" s="31">
        <v>15640</v>
      </c>
      <c r="F15" s="31">
        <v>16355</v>
      </c>
      <c r="G15" s="31">
        <v>18896</v>
      </c>
      <c r="H15" s="31">
        <v>20845</v>
      </c>
      <c r="I15" s="31">
        <v>18480</v>
      </c>
      <c r="J15" s="31">
        <v>7584</v>
      </c>
      <c r="K15" s="31">
        <v>12791</v>
      </c>
      <c r="L15" s="31">
        <v>18986</v>
      </c>
      <c r="M15" s="31">
        <v>34797</v>
      </c>
      <c r="N15" s="31">
        <v>15054</v>
      </c>
      <c r="O15" s="31">
        <v>15515</v>
      </c>
      <c r="P15" s="32">
        <v>7333</v>
      </c>
      <c r="Q15" s="41">
        <f t="shared" si="0"/>
        <v>2.5072657024652101E-2</v>
      </c>
      <c r="R15" s="39">
        <v>18541</v>
      </c>
      <c r="S15" s="31">
        <v>16384</v>
      </c>
      <c r="T15" s="31">
        <v>8583</v>
      </c>
      <c r="U15" s="31">
        <v>18694</v>
      </c>
      <c r="V15" s="31">
        <v>13744</v>
      </c>
      <c r="W15" s="31">
        <v>21029</v>
      </c>
      <c r="X15" s="31">
        <v>16706</v>
      </c>
      <c r="Y15" s="31">
        <v>14360</v>
      </c>
      <c r="Z15" s="31">
        <v>7027</v>
      </c>
      <c r="AA15" s="31">
        <v>11963</v>
      </c>
      <c r="AB15" s="31">
        <v>16475</v>
      </c>
      <c r="AC15" s="31">
        <v>37948</v>
      </c>
      <c r="AD15" s="31">
        <v>13982</v>
      </c>
      <c r="AE15" s="31">
        <v>17480</v>
      </c>
      <c r="AF15" s="32">
        <v>11321</v>
      </c>
      <c r="AG15" s="41">
        <f>AF15/$AF$13</f>
        <v>4.1467801191910833E-2</v>
      </c>
    </row>
    <row r="16" spans="1:35" ht="22.5" customHeight="1">
      <c r="A16" s="40" t="s">
        <v>60</v>
      </c>
      <c r="B16" s="31">
        <v>25973</v>
      </c>
      <c r="C16" s="31">
        <v>27048</v>
      </c>
      <c r="D16" s="31">
        <v>25575</v>
      </c>
      <c r="E16" s="31">
        <v>24644</v>
      </c>
      <c r="F16" s="31">
        <v>24777</v>
      </c>
      <c r="G16" s="31">
        <v>25306</v>
      </c>
      <c r="H16" s="31">
        <v>25253</v>
      </c>
      <c r="I16" s="31">
        <v>24156</v>
      </c>
      <c r="J16" s="31">
        <v>24185</v>
      </c>
      <c r="K16" s="31">
        <v>27939</v>
      </c>
      <c r="L16" s="31">
        <v>26946</v>
      </c>
      <c r="M16" s="31">
        <v>23522</v>
      </c>
      <c r="N16" s="31">
        <v>28231</v>
      </c>
      <c r="O16" s="31">
        <v>28580</v>
      </c>
      <c r="P16" s="32">
        <v>26896</v>
      </c>
      <c r="Q16" s="41">
        <f t="shared" si="0"/>
        <v>9.1961568707901661E-2</v>
      </c>
      <c r="R16" s="39">
        <v>25887</v>
      </c>
      <c r="S16" s="31">
        <v>26547</v>
      </c>
      <c r="T16" s="31">
        <v>25597</v>
      </c>
      <c r="U16" s="31">
        <v>25233</v>
      </c>
      <c r="V16" s="31">
        <v>27814</v>
      </c>
      <c r="W16" s="31">
        <v>27342</v>
      </c>
      <c r="X16" s="31">
        <v>25199</v>
      </c>
      <c r="Y16" s="31">
        <v>24121</v>
      </c>
      <c r="Z16" s="31">
        <v>24973</v>
      </c>
      <c r="AA16" s="31">
        <v>25976</v>
      </c>
      <c r="AB16" s="31">
        <v>25581</v>
      </c>
      <c r="AC16" s="31">
        <v>23579</v>
      </c>
      <c r="AD16" s="31">
        <v>29142</v>
      </c>
      <c r="AE16" s="31">
        <v>28267</v>
      </c>
      <c r="AF16" s="32">
        <v>27142</v>
      </c>
      <c r="AG16" s="41">
        <f t="shared" ref="AG16:AG23" si="1">AF16/$AF$13</f>
        <v>9.9418696223906353E-2</v>
      </c>
    </row>
    <row r="17" spans="1:33" ht="22.5" customHeight="1">
      <c r="A17" s="40" t="s">
        <v>61</v>
      </c>
      <c r="B17" s="31">
        <v>18246</v>
      </c>
      <c r="C17" s="31">
        <v>13259</v>
      </c>
      <c r="D17" s="31">
        <v>11351</v>
      </c>
      <c r="E17" s="31">
        <v>10992</v>
      </c>
      <c r="F17" s="31">
        <v>9529</v>
      </c>
      <c r="G17" s="31">
        <v>9979</v>
      </c>
      <c r="H17" s="31">
        <v>8822</v>
      </c>
      <c r="I17" s="31">
        <v>9758</v>
      </c>
      <c r="J17" s="31">
        <v>9604</v>
      </c>
      <c r="K17" s="31">
        <v>13531</v>
      </c>
      <c r="L17" s="31">
        <v>11883</v>
      </c>
      <c r="M17" s="31">
        <v>10444</v>
      </c>
      <c r="N17" s="31">
        <v>16069</v>
      </c>
      <c r="O17" s="31">
        <v>17095</v>
      </c>
      <c r="P17" s="32">
        <v>16848</v>
      </c>
      <c r="Q17" s="41">
        <f t="shared" si="0"/>
        <v>5.7605908298287004E-2</v>
      </c>
      <c r="R17" s="39">
        <v>12806</v>
      </c>
      <c r="S17" s="31">
        <v>11676</v>
      </c>
      <c r="T17" s="31">
        <v>11059</v>
      </c>
      <c r="U17" s="31">
        <v>9553</v>
      </c>
      <c r="V17" s="31">
        <v>10286</v>
      </c>
      <c r="W17" s="31">
        <v>10302</v>
      </c>
      <c r="X17" s="31">
        <v>7950</v>
      </c>
      <c r="Y17" s="31">
        <v>14849</v>
      </c>
      <c r="Z17" s="31">
        <v>8871</v>
      </c>
      <c r="AA17" s="31">
        <v>13124</v>
      </c>
      <c r="AB17" s="31">
        <v>12643</v>
      </c>
      <c r="AC17" s="31">
        <v>10661</v>
      </c>
      <c r="AD17" s="31">
        <v>14341</v>
      </c>
      <c r="AE17" s="31">
        <v>14860</v>
      </c>
      <c r="AF17" s="32">
        <v>14372</v>
      </c>
      <c r="AG17" s="41">
        <f>AF17/$AF$13</f>
        <v>5.2643338815488244E-2</v>
      </c>
    </row>
    <row r="18" spans="1:33" ht="22.5" customHeight="1">
      <c r="A18" s="40" t="s">
        <v>62</v>
      </c>
      <c r="B18" s="31">
        <v>12408</v>
      </c>
      <c r="C18" s="31">
        <v>9849</v>
      </c>
      <c r="D18" s="31">
        <v>17136</v>
      </c>
      <c r="E18" s="31">
        <v>14102</v>
      </c>
      <c r="F18" s="31">
        <v>10905</v>
      </c>
      <c r="G18" s="31">
        <v>13340</v>
      </c>
      <c r="H18" s="31">
        <v>9149</v>
      </c>
      <c r="I18" s="31">
        <v>11689</v>
      </c>
      <c r="J18" s="31">
        <v>12437</v>
      </c>
      <c r="K18" s="31">
        <v>10720</v>
      </c>
      <c r="L18" s="31">
        <v>8918</v>
      </c>
      <c r="M18" s="31">
        <v>8317</v>
      </c>
      <c r="N18" s="31">
        <v>12551</v>
      </c>
      <c r="O18" s="31">
        <v>13338</v>
      </c>
      <c r="P18" s="32">
        <v>9806</v>
      </c>
      <c r="Q18" s="41">
        <f t="shared" si="0"/>
        <v>3.3528225117106028E-2</v>
      </c>
      <c r="R18" s="39">
        <v>17129</v>
      </c>
      <c r="S18" s="31">
        <v>10115</v>
      </c>
      <c r="T18" s="31">
        <v>14267</v>
      </c>
      <c r="U18" s="31">
        <v>13514</v>
      </c>
      <c r="V18" s="31">
        <v>10313</v>
      </c>
      <c r="W18" s="31">
        <v>12065</v>
      </c>
      <c r="X18" s="31">
        <v>8152</v>
      </c>
      <c r="Y18" s="31">
        <v>11025</v>
      </c>
      <c r="Z18" s="31">
        <v>10973</v>
      </c>
      <c r="AA18" s="31">
        <v>10098</v>
      </c>
      <c r="AB18" s="31">
        <v>8807</v>
      </c>
      <c r="AC18" s="31">
        <v>8207</v>
      </c>
      <c r="AD18" s="31">
        <v>10132</v>
      </c>
      <c r="AE18" s="31">
        <v>11036</v>
      </c>
      <c r="AF18" s="32">
        <v>7757</v>
      </c>
      <c r="AG18" s="41">
        <f t="shared" si="1"/>
        <v>2.8413190870563758E-2</v>
      </c>
    </row>
    <row r="19" spans="1:33" ht="22.5" customHeight="1">
      <c r="A19" s="40" t="s">
        <v>63</v>
      </c>
      <c r="B19" s="31">
        <v>10530</v>
      </c>
      <c r="C19" s="31">
        <v>9260</v>
      </c>
      <c r="D19" s="31">
        <v>13570</v>
      </c>
      <c r="E19" s="31">
        <v>8519</v>
      </c>
      <c r="F19" s="31">
        <v>8723</v>
      </c>
      <c r="G19" s="31">
        <v>9629</v>
      </c>
      <c r="H19" s="31">
        <v>11298</v>
      </c>
      <c r="I19" s="31">
        <v>9196</v>
      </c>
      <c r="J19" s="31">
        <v>9463</v>
      </c>
      <c r="K19" s="31">
        <v>9300</v>
      </c>
      <c r="L19" s="31">
        <v>12095</v>
      </c>
      <c r="M19" s="31">
        <v>10345</v>
      </c>
      <c r="N19" s="31">
        <v>14331</v>
      </c>
      <c r="O19" s="31">
        <v>10469</v>
      </c>
      <c r="P19" s="32">
        <v>10410</v>
      </c>
      <c r="Q19" s="41">
        <f t="shared" si="0"/>
        <v>3.5593394194276338E-2</v>
      </c>
      <c r="R19" s="39">
        <v>11276</v>
      </c>
      <c r="S19" s="31">
        <v>11670</v>
      </c>
      <c r="T19" s="31">
        <v>12128</v>
      </c>
      <c r="U19" s="31">
        <v>11571</v>
      </c>
      <c r="V19" s="31">
        <v>10229</v>
      </c>
      <c r="W19" s="31">
        <v>11454</v>
      </c>
      <c r="X19" s="31">
        <v>11807</v>
      </c>
      <c r="Y19" s="31">
        <v>13026</v>
      </c>
      <c r="Z19" s="31">
        <v>12790</v>
      </c>
      <c r="AA19" s="31">
        <v>10748</v>
      </c>
      <c r="AB19" s="31">
        <v>12894</v>
      </c>
      <c r="AC19" s="31">
        <v>10257</v>
      </c>
      <c r="AD19" s="31">
        <v>13932</v>
      </c>
      <c r="AE19" s="31">
        <v>11898</v>
      </c>
      <c r="AF19" s="32">
        <v>9922</v>
      </c>
      <c r="AG19" s="41">
        <f t="shared" si="1"/>
        <v>3.6343390462515612E-2</v>
      </c>
    </row>
    <row r="20" spans="1:33" ht="22.5" customHeight="1">
      <c r="A20" s="40" t="s">
        <v>64</v>
      </c>
      <c r="B20" s="31">
        <v>59119</v>
      </c>
      <c r="C20" s="31">
        <v>62771</v>
      </c>
      <c r="D20" s="31">
        <v>66893</v>
      </c>
      <c r="E20" s="31">
        <v>56558</v>
      </c>
      <c r="F20" s="31">
        <v>60856</v>
      </c>
      <c r="G20" s="31">
        <v>60720</v>
      </c>
      <c r="H20" s="31">
        <v>44971</v>
      </c>
      <c r="I20" s="31">
        <v>45107</v>
      </c>
      <c r="J20" s="31">
        <v>49232</v>
      </c>
      <c r="K20" s="31">
        <v>76769</v>
      </c>
      <c r="L20" s="31">
        <v>66751</v>
      </c>
      <c r="M20" s="31">
        <v>50716</v>
      </c>
      <c r="N20" s="31">
        <v>69243</v>
      </c>
      <c r="O20" s="31">
        <v>59076</v>
      </c>
      <c r="P20" s="32">
        <v>41510</v>
      </c>
      <c r="Q20" s="41">
        <f t="shared" si="0"/>
        <v>0.14192908674393956</v>
      </c>
      <c r="R20" s="39">
        <v>42668</v>
      </c>
      <c r="S20" s="31">
        <v>47877</v>
      </c>
      <c r="T20" s="31">
        <v>64295</v>
      </c>
      <c r="U20" s="31">
        <v>49359</v>
      </c>
      <c r="V20" s="31">
        <v>51207</v>
      </c>
      <c r="W20" s="31">
        <v>45480</v>
      </c>
      <c r="X20" s="31">
        <v>37881</v>
      </c>
      <c r="Y20" s="31">
        <v>43555</v>
      </c>
      <c r="Z20" s="31">
        <v>40187</v>
      </c>
      <c r="AA20" s="31">
        <v>54226</v>
      </c>
      <c r="AB20" s="31">
        <v>52893</v>
      </c>
      <c r="AC20" s="31">
        <v>41691</v>
      </c>
      <c r="AD20" s="31">
        <v>53379</v>
      </c>
      <c r="AE20" s="31">
        <v>54577</v>
      </c>
      <c r="AF20" s="32">
        <v>36205</v>
      </c>
      <c r="AG20" s="41">
        <f t="shared" si="1"/>
        <v>0.13261564721783692</v>
      </c>
    </row>
    <row r="21" spans="1:33" ht="22.5" customHeight="1">
      <c r="A21" s="40" t="s">
        <v>65</v>
      </c>
      <c r="B21" s="31">
        <v>10494</v>
      </c>
      <c r="C21" s="31">
        <v>22677</v>
      </c>
      <c r="D21" s="31">
        <v>24959</v>
      </c>
      <c r="E21" s="31">
        <v>6628</v>
      </c>
      <c r="F21" s="31">
        <v>11370</v>
      </c>
      <c r="G21" s="31">
        <v>13874</v>
      </c>
      <c r="H21" s="31">
        <v>14598</v>
      </c>
      <c r="I21" s="31">
        <v>16199</v>
      </c>
      <c r="J21" s="31">
        <v>14050</v>
      </c>
      <c r="K21" s="31">
        <v>14469</v>
      </c>
      <c r="L21" s="31">
        <v>7012</v>
      </c>
      <c r="M21" s="31">
        <v>6957</v>
      </c>
      <c r="N21" s="31">
        <v>6030</v>
      </c>
      <c r="O21" s="31">
        <v>25714</v>
      </c>
      <c r="P21" s="32">
        <v>15170</v>
      </c>
      <c r="Q21" s="41">
        <f t="shared" si="0"/>
        <v>5.1868567716346979E-2</v>
      </c>
      <c r="R21" s="39">
        <v>5514</v>
      </c>
      <c r="S21" s="31">
        <v>15568</v>
      </c>
      <c r="T21" s="31">
        <v>15764</v>
      </c>
      <c r="U21" s="31">
        <v>4944</v>
      </c>
      <c r="V21" s="31">
        <v>7512</v>
      </c>
      <c r="W21" s="31">
        <v>8337</v>
      </c>
      <c r="X21" s="31">
        <v>8794</v>
      </c>
      <c r="Y21" s="31">
        <v>8471</v>
      </c>
      <c r="Z21" s="31">
        <v>9375</v>
      </c>
      <c r="AA21" s="31">
        <v>8311</v>
      </c>
      <c r="AB21" s="31">
        <v>3948</v>
      </c>
      <c r="AC21" s="31">
        <v>4211</v>
      </c>
      <c r="AD21" s="31">
        <v>3709</v>
      </c>
      <c r="AE21" s="31">
        <v>17612</v>
      </c>
      <c r="AF21" s="32">
        <v>9792</v>
      </c>
      <c r="AG21" s="41">
        <f t="shared" si="1"/>
        <v>3.5867212196024276E-2</v>
      </c>
    </row>
    <row r="22" spans="1:33" ht="22.5" customHeight="1">
      <c r="A22" s="40" t="s">
        <v>66</v>
      </c>
      <c r="B22" s="31">
        <v>27503</v>
      </c>
      <c r="C22" s="31">
        <v>24927</v>
      </c>
      <c r="D22" s="31">
        <v>34534</v>
      </c>
      <c r="E22" s="31">
        <v>36583</v>
      </c>
      <c r="F22" s="31">
        <v>27473</v>
      </c>
      <c r="G22" s="31">
        <v>26183</v>
      </c>
      <c r="H22" s="31">
        <v>27769</v>
      </c>
      <c r="I22" s="31">
        <v>24289</v>
      </c>
      <c r="J22" s="31">
        <v>29355</v>
      </c>
      <c r="K22" s="31">
        <v>34895</v>
      </c>
      <c r="L22" s="31">
        <v>22755</v>
      </c>
      <c r="M22" s="31">
        <v>22061</v>
      </c>
      <c r="N22" s="31">
        <v>29682</v>
      </c>
      <c r="O22" s="31">
        <v>26483</v>
      </c>
      <c r="P22" s="32">
        <v>28007</v>
      </c>
      <c r="Q22" s="41">
        <f t="shared" si="0"/>
        <v>9.5760248914418575E-2</v>
      </c>
      <c r="R22" s="39">
        <v>27645</v>
      </c>
      <c r="S22" s="31">
        <v>27073</v>
      </c>
      <c r="T22" s="31">
        <v>33301</v>
      </c>
      <c r="U22" s="31">
        <v>31525</v>
      </c>
      <c r="V22" s="31">
        <v>26622</v>
      </c>
      <c r="W22" s="31">
        <v>26215</v>
      </c>
      <c r="X22" s="31">
        <v>24288</v>
      </c>
      <c r="Y22" s="31">
        <v>30284</v>
      </c>
      <c r="Z22" s="31">
        <v>26645</v>
      </c>
      <c r="AA22" s="31">
        <v>30220</v>
      </c>
      <c r="AB22" s="31">
        <v>22573</v>
      </c>
      <c r="AC22" s="31">
        <v>20583</v>
      </c>
      <c r="AD22" s="31">
        <v>24875</v>
      </c>
      <c r="AE22" s="31">
        <v>24436</v>
      </c>
      <c r="AF22" s="32">
        <v>24936</v>
      </c>
      <c r="AG22" s="41">
        <f t="shared" si="1"/>
        <v>9.1338317332522609E-2</v>
      </c>
    </row>
    <row r="23" spans="1:33" ht="22.5" customHeight="1">
      <c r="A23" s="42" t="s">
        <v>67</v>
      </c>
      <c r="B23" s="43">
        <v>124462</v>
      </c>
      <c r="C23" s="43">
        <v>67824</v>
      </c>
      <c r="D23" s="43">
        <v>85678</v>
      </c>
      <c r="E23" s="43">
        <v>105563</v>
      </c>
      <c r="F23" s="43">
        <v>91892</v>
      </c>
      <c r="G23" s="43">
        <v>87667</v>
      </c>
      <c r="H23" s="43">
        <v>81917</v>
      </c>
      <c r="I23" s="43">
        <v>74891</v>
      </c>
      <c r="J23" s="43">
        <v>70519</v>
      </c>
      <c r="K23" s="43">
        <v>89658</v>
      </c>
      <c r="L23" s="43">
        <v>51289</v>
      </c>
      <c r="M23" s="43">
        <v>53396</v>
      </c>
      <c r="N23" s="43">
        <v>76144</v>
      </c>
      <c r="O23" s="43">
        <v>67769</v>
      </c>
      <c r="P23" s="44">
        <v>49495</v>
      </c>
      <c r="Q23" s="45">
        <f t="shared" si="0"/>
        <v>0.16923103224262318</v>
      </c>
      <c r="R23" s="46">
        <v>115200</v>
      </c>
      <c r="S23" s="43">
        <v>69839</v>
      </c>
      <c r="T23" s="43">
        <v>75930</v>
      </c>
      <c r="U23" s="43">
        <v>115553</v>
      </c>
      <c r="V23" s="43">
        <v>91891</v>
      </c>
      <c r="W23" s="43">
        <v>78231</v>
      </c>
      <c r="X23" s="43">
        <v>75630</v>
      </c>
      <c r="Y23" s="43">
        <v>64935</v>
      </c>
      <c r="Z23" s="43">
        <v>59451</v>
      </c>
      <c r="AA23" s="43">
        <v>70468</v>
      </c>
      <c r="AB23" s="43">
        <v>57570</v>
      </c>
      <c r="AC23" s="43">
        <v>48187</v>
      </c>
      <c r="AD23" s="43">
        <v>63779</v>
      </c>
      <c r="AE23" s="43">
        <v>64387</v>
      </c>
      <c r="AF23" s="44">
        <v>49584</v>
      </c>
      <c r="AG23" s="45">
        <f t="shared" si="1"/>
        <v>0.18162171665927979</v>
      </c>
    </row>
    <row r="24" spans="1:33" ht="20.100000000000001" customHeight="1">
      <c r="A24" s="15" t="s">
        <v>68</v>
      </c>
    </row>
    <row r="25" spans="1:33" ht="20.100000000000001" customHeight="1">
      <c r="A25" s="30" t="s">
        <v>69</v>
      </c>
    </row>
  </sheetData>
  <mergeCells count="3">
    <mergeCell ref="A4:A5"/>
    <mergeCell ref="B4:Q4"/>
    <mergeCell ref="R4:AG4"/>
  </mergeCells>
  <phoneticPr fontId="2"/>
  <hyperlinks>
    <hyperlink ref="AI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pageSetUpPr autoPageBreaks="0"/>
  </sheetPr>
  <dimension ref="A1:L42"/>
  <sheetViews>
    <sheetView zoomScale="70" zoomScaleNormal="70" zoomScaleSheetLayoutView="85" workbookViewId="0">
      <pane ySplit="5" topLeftCell="A6" activePane="bottomLeft" state="frozen"/>
      <selection pane="bottomLeft"/>
    </sheetView>
  </sheetViews>
  <sheetFormatPr defaultColWidth="2.5" defaultRowHeight="15" customHeight="1"/>
  <cols>
    <col min="1" max="3" width="12.75" style="15" customWidth="1"/>
    <col min="4" max="4" width="14.375" style="15" bestFit="1" customWidth="1"/>
    <col min="5" max="10" width="12.75" style="15" customWidth="1"/>
    <col min="11" max="11" width="2.5" style="15" customWidth="1"/>
    <col min="12" max="12" width="11" style="15" bestFit="1" customWidth="1"/>
    <col min="13" max="16384" width="2.5" style="15"/>
  </cols>
  <sheetData>
    <row r="1" spans="1:12" ht="22.5" customHeight="1">
      <c r="J1" s="16" t="s">
        <v>26</v>
      </c>
      <c r="L1" s="17" t="s">
        <v>27</v>
      </c>
    </row>
    <row r="2" spans="1:12" ht="22.5" customHeight="1">
      <c r="A2" s="18" t="s">
        <v>70</v>
      </c>
      <c r="B2" s="18"/>
      <c r="C2" s="18"/>
    </row>
    <row r="3" spans="1:12" s="20" customFormat="1" ht="22.5" customHeight="1">
      <c r="A3" s="19" t="s">
        <v>71</v>
      </c>
      <c r="B3" s="19"/>
      <c r="C3" s="19"/>
    </row>
    <row r="4" spans="1:12" ht="20.100000000000001" customHeight="1">
      <c r="A4" s="47" t="s">
        <v>72</v>
      </c>
      <c r="B4" s="47" t="s">
        <v>73</v>
      </c>
      <c r="C4" s="48" t="s">
        <v>74</v>
      </c>
      <c r="D4" s="48"/>
      <c r="E4" s="48" t="s">
        <v>75</v>
      </c>
      <c r="F4" s="48"/>
      <c r="G4" s="48" t="s">
        <v>76</v>
      </c>
      <c r="H4" s="48"/>
      <c r="I4" s="48" t="s">
        <v>77</v>
      </c>
      <c r="J4" s="23"/>
    </row>
    <row r="5" spans="1:12" ht="20.100000000000001" customHeight="1">
      <c r="A5" s="22"/>
      <c r="B5" s="22"/>
      <c r="C5" s="49" t="s">
        <v>78</v>
      </c>
      <c r="D5" s="49" t="s">
        <v>79</v>
      </c>
      <c r="E5" s="49" t="s">
        <v>78</v>
      </c>
      <c r="F5" s="49" t="s">
        <v>79</v>
      </c>
      <c r="G5" s="49" t="s">
        <v>78</v>
      </c>
      <c r="H5" s="49" t="s">
        <v>79</v>
      </c>
      <c r="I5" s="49" t="s">
        <v>78</v>
      </c>
      <c r="J5" s="50" t="s">
        <v>79</v>
      </c>
    </row>
    <row r="6" spans="1:12" s="54" customFormat="1" ht="33.75" customHeight="1">
      <c r="A6" s="51">
        <v>2009</v>
      </c>
      <c r="B6" s="51" t="s">
        <v>80</v>
      </c>
      <c r="C6" s="52">
        <f t="shared" ref="C6:C19" si="0">SUM(E6,G6)</f>
        <v>74241874</v>
      </c>
      <c r="D6" s="53">
        <f t="shared" ref="D6:D16" si="1">SUM(F6,H6,J6)</f>
        <v>27835407</v>
      </c>
      <c r="E6" s="53">
        <v>47326103</v>
      </c>
      <c r="F6" s="53">
        <v>8574200</v>
      </c>
      <c r="G6" s="53">
        <v>26915771</v>
      </c>
      <c r="H6" s="53">
        <v>18139726</v>
      </c>
      <c r="I6" s="53">
        <v>27515649</v>
      </c>
      <c r="J6" s="53">
        <v>1121481</v>
      </c>
    </row>
    <row r="7" spans="1:12" s="54" customFormat="1" ht="33.75" customHeight="1">
      <c r="A7" s="51">
        <v>2010</v>
      </c>
      <c r="B7" s="51" t="s">
        <v>81</v>
      </c>
      <c r="C7" s="52">
        <f t="shared" si="0"/>
        <v>70092159</v>
      </c>
      <c r="D7" s="53">
        <f t="shared" si="1"/>
        <v>28059662</v>
      </c>
      <c r="E7" s="53">
        <v>43345935</v>
      </c>
      <c r="F7" s="53">
        <v>8930843</v>
      </c>
      <c r="G7" s="53">
        <v>26746224</v>
      </c>
      <c r="H7" s="53">
        <v>17984989</v>
      </c>
      <c r="I7" s="53">
        <v>25619598</v>
      </c>
      <c r="J7" s="53">
        <v>1143830</v>
      </c>
    </row>
    <row r="8" spans="1:12" s="54" customFormat="1" ht="33.75" customHeight="1">
      <c r="A8" s="51">
        <v>2011</v>
      </c>
      <c r="B8" s="51" t="s">
        <v>82</v>
      </c>
      <c r="C8" s="52">
        <f t="shared" si="0"/>
        <v>66981327</v>
      </c>
      <c r="D8" s="53">
        <f t="shared" si="1"/>
        <v>26608849</v>
      </c>
      <c r="E8" s="53">
        <v>43376778</v>
      </c>
      <c r="F8" s="53">
        <v>8312696</v>
      </c>
      <c r="G8" s="53">
        <v>23604549</v>
      </c>
      <c r="H8" s="53">
        <v>17303422</v>
      </c>
      <c r="I8" s="53">
        <v>22254114</v>
      </c>
      <c r="J8" s="53">
        <v>992731</v>
      </c>
    </row>
    <row r="9" spans="1:12" s="54" customFormat="1" ht="33.75" customHeight="1">
      <c r="A9" s="51">
        <v>2012</v>
      </c>
      <c r="B9" s="51" t="s">
        <v>83</v>
      </c>
      <c r="C9" s="52">
        <f t="shared" si="0"/>
        <v>66409622</v>
      </c>
      <c r="D9" s="53">
        <f t="shared" si="1"/>
        <v>27706902.045000002</v>
      </c>
      <c r="E9" s="53">
        <v>42931694</v>
      </c>
      <c r="F9" s="53">
        <v>8440310.2410000004</v>
      </c>
      <c r="G9" s="53">
        <v>23477928</v>
      </c>
      <c r="H9" s="53">
        <v>18138905.228</v>
      </c>
      <c r="I9" s="53">
        <v>23456873</v>
      </c>
      <c r="J9" s="53">
        <v>1127686.5760000001</v>
      </c>
    </row>
    <row r="10" spans="1:12" s="54" customFormat="1" ht="33.75" customHeight="1">
      <c r="A10" s="51">
        <v>2013</v>
      </c>
      <c r="B10" s="51" t="s">
        <v>84</v>
      </c>
      <c r="C10" s="52">
        <f t="shared" si="0"/>
        <v>65869616</v>
      </c>
      <c r="D10" s="53">
        <f t="shared" si="1"/>
        <v>27804024.177000005</v>
      </c>
      <c r="E10" s="53">
        <v>41739760</v>
      </c>
      <c r="F10" s="53">
        <v>8473758.216</v>
      </c>
      <c r="G10" s="53">
        <v>24129856</v>
      </c>
      <c r="H10" s="53">
        <v>18209211.400000002</v>
      </c>
      <c r="I10" s="53">
        <v>23118495</v>
      </c>
      <c r="J10" s="53">
        <v>1121054.5609999998</v>
      </c>
    </row>
    <row r="11" spans="1:12" s="54" customFormat="1" ht="33.75" customHeight="1">
      <c r="A11" s="51">
        <v>2014</v>
      </c>
      <c r="B11" s="51" t="s">
        <v>85</v>
      </c>
      <c r="C11" s="52">
        <f t="shared" si="0"/>
        <v>63368966</v>
      </c>
      <c r="D11" s="53">
        <f t="shared" si="1"/>
        <v>26434141.128999997</v>
      </c>
      <c r="E11" s="53">
        <v>41563976</v>
      </c>
      <c r="F11" s="53">
        <v>8564084.7860000003</v>
      </c>
      <c r="G11" s="53">
        <v>21804990</v>
      </c>
      <c r="H11" s="53">
        <v>16784731.919</v>
      </c>
      <c r="I11" s="53">
        <v>21601497</v>
      </c>
      <c r="J11" s="53">
        <v>1085324.4239999999</v>
      </c>
    </row>
    <row r="12" spans="1:12" ht="33.75" customHeight="1">
      <c r="A12" s="51">
        <v>2015</v>
      </c>
      <c r="B12" s="51" t="s">
        <v>86</v>
      </c>
      <c r="C12" s="52">
        <f t="shared" si="0"/>
        <v>55779349</v>
      </c>
      <c r="D12" s="53">
        <f t="shared" si="1"/>
        <v>22670643.902000003</v>
      </c>
      <c r="E12" s="53">
        <v>39660894</v>
      </c>
      <c r="F12" s="53">
        <v>9018917.4560000002</v>
      </c>
      <c r="G12" s="53">
        <v>16118455</v>
      </c>
      <c r="H12" s="53">
        <v>12488789.709999999</v>
      </c>
      <c r="I12" s="53">
        <v>21729563</v>
      </c>
      <c r="J12" s="53">
        <v>1162936.736</v>
      </c>
    </row>
    <row r="13" spans="1:12" ht="33.75" customHeight="1">
      <c r="A13" s="51">
        <v>2016</v>
      </c>
      <c r="B13" s="51" t="s">
        <v>87</v>
      </c>
      <c r="C13" s="52">
        <f t="shared" si="0"/>
        <v>53173165</v>
      </c>
      <c r="D13" s="53">
        <f t="shared" si="1"/>
        <v>20224062</v>
      </c>
      <c r="E13" s="53">
        <v>39320287</v>
      </c>
      <c r="F13" s="53">
        <v>9381937</v>
      </c>
      <c r="G13" s="53">
        <v>13852878</v>
      </c>
      <c r="H13" s="53">
        <v>9682690</v>
      </c>
      <c r="I13" s="53">
        <v>21142354</v>
      </c>
      <c r="J13" s="53">
        <v>1159435</v>
      </c>
    </row>
    <row r="14" spans="1:12" ht="33.75" customHeight="1">
      <c r="A14" s="51">
        <v>2017</v>
      </c>
      <c r="B14" s="51" t="s">
        <v>88</v>
      </c>
      <c r="C14" s="52">
        <f t="shared" si="0"/>
        <v>51805723</v>
      </c>
      <c r="D14" s="53">
        <f t="shared" si="1"/>
        <v>19169716.461999997</v>
      </c>
      <c r="E14" s="53">
        <v>38730581</v>
      </c>
      <c r="F14" s="53">
        <v>9037532</v>
      </c>
      <c r="G14" s="53">
        <v>13075142</v>
      </c>
      <c r="H14" s="53">
        <v>9045202.4619999994</v>
      </c>
      <c r="I14" s="53">
        <v>20631821</v>
      </c>
      <c r="J14" s="53">
        <v>1086982</v>
      </c>
    </row>
    <row r="15" spans="1:12" ht="33.75" customHeight="1">
      <c r="A15" s="51">
        <v>2018</v>
      </c>
      <c r="B15" s="51" t="s">
        <v>89</v>
      </c>
      <c r="C15" s="52">
        <f t="shared" si="0"/>
        <v>46798692</v>
      </c>
      <c r="D15" s="53">
        <f t="shared" si="1"/>
        <v>17825704.484999999</v>
      </c>
      <c r="E15" s="53">
        <v>36363991</v>
      </c>
      <c r="F15" s="53">
        <v>8586161.227</v>
      </c>
      <c r="G15" s="53">
        <v>10434701</v>
      </c>
      <c r="H15" s="53">
        <v>8184670.7460000003</v>
      </c>
      <c r="I15" s="53">
        <v>19553913</v>
      </c>
      <c r="J15" s="53">
        <v>1054872.5120000001</v>
      </c>
    </row>
    <row r="16" spans="1:12" ht="33.75" customHeight="1">
      <c r="A16" s="51">
        <v>2019</v>
      </c>
      <c r="B16" s="55" t="s">
        <v>90</v>
      </c>
      <c r="C16" s="52">
        <f t="shared" si="0"/>
        <v>44635199</v>
      </c>
      <c r="D16" s="53">
        <f t="shared" si="1"/>
        <v>16676984.148000002</v>
      </c>
      <c r="E16" s="53">
        <v>34891725</v>
      </c>
      <c r="F16" s="53">
        <v>8005514.3140000002</v>
      </c>
      <c r="G16" s="53">
        <v>9743474</v>
      </c>
      <c r="H16" s="53">
        <v>7697286.5210000016</v>
      </c>
      <c r="I16" s="53">
        <v>18273323</v>
      </c>
      <c r="J16" s="53">
        <v>974183.31300000008</v>
      </c>
    </row>
    <row r="17" spans="1:10" ht="33.75" customHeight="1">
      <c r="A17" s="51">
        <v>2020</v>
      </c>
      <c r="B17" s="55" t="s">
        <v>91</v>
      </c>
      <c r="C17" s="52">
        <f t="shared" si="0"/>
        <v>45294754</v>
      </c>
      <c r="D17" s="53">
        <f>SUM(F17,H17,J17)</f>
        <v>15919546.309999999</v>
      </c>
      <c r="E17" s="53">
        <v>36517758</v>
      </c>
      <c r="F17" s="53">
        <v>8301345.9839999992</v>
      </c>
      <c r="G17" s="53">
        <v>8776996</v>
      </c>
      <c r="H17" s="53">
        <v>6769982.3399999999</v>
      </c>
      <c r="I17" s="53">
        <v>16055479</v>
      </c>
      <c r="J17" s="53">
        <v>848217.98600000003</v>
      </c>
    </row>
    <row r="18" spans="1:10" ht="33.75" customHeight="1">
      <c r="A18" s="51">
        <v>2021</v>
      </c>
      <c r="B18" s="55" t="s">
        <v>92</v>
      </c>
      <c r="C18" s="52">
        <f t="shared" si="0"/>
        <v>45665525</v>
      </c>
      <c r="D18" s="53">
        <f>SUM(F18,H18,J18)</f>
        <v>15796834.056000002</v>
      </c>
      <c r="E18" s="53">
        <v>37644289</v>
      </c>
      <c r="F18" s="53">
        <v>8384128.3140000021</v>
      </c>
      <c r="G18" s="53">
        <v>8021236</v>
      </c>
      <c r="H18" s="53">
        <v>6472010.4970000004</v>
      </c>
      <c r="I18" s="53">
        <v>15727409</v>
      </c>
      <c r="J18" s="53">
        <v>940695.24500000011</v>
      </c>
    </row>
    <row r="19" spans="1:10" ht="33.75" customHeight="1">
      <c r="A19" s="51">
        <v>2022</v>
      </c>
      <c r="B19" s="55" t="s">
        <v>93</v>
      </c>
      <c r="C19" s="52">
        <f t="shared" si="0"/>
        <v>45077751</v>
      </c>
      <c r="D19" s="53">
        <f>SUM(F19,H19,J19)</f>
        <v>16675688</v>
      </c>
      <c r="E19" s="53">
        <v>36915386</v>
      </c>
      <c r="F19" s="53">
        <v>8626747</v>
      </c>
      <c r="G19" s="53">
        <v>8162365</v>
      </c>
      <c r="H19" s="53">
        <v>6996771</v>
      </c>
      <c r="I19" s="53">
        <v>15620362</v>
      </c>
      <c r="J19" s="53">
        <v>1052170</v>
      </c>
    </row>
    <row r="20" spans="1:10" ht="33.75" customHeight="1">
      <c r="A20" s="51">
        <v>2023</v>
      </c>
      <c r="B20" s="55" t="s">
        <v>94</v>
      </c>
      <c r="C20" s="52">
        <f>SUM(E20,G20)</f>
        <v>45487333</v>
      </c>
      <c r="D20" s="53">
        <f>SUM(F20,H20,J20)</f>
        <v>16759082</v>
      </c>
      <c r="E20" s="53">
        <v>37875198</v>
      </c>
      <c r="F20" s="53">
        <v>8886200</v>
      </c>
      <c r="G20" s="53">
        <v>7612135</v>
      </c>
      <c r="H20" s="53">
        <v>6790377</v>
      </c>
      <c r="I20" s="53">
        <v>15822107</v>
      </c>
      <c r="J20" s="53">
        <v>1082505</v>
      </c>
    </row>
    <row r="21" spans="1:10" ht="33.75" customHeight="1">
      <c r="A21" s="56">
        <v>2024</v>
      </c>
      <c r="B21" s="57" t="s">
        <v>95</v>
      </c>
      <c r="C21" s="58">
        <f>SUM(E21,G21)</f>
        <v>42461011</v>
      </c>
      <c r="D21" s="59">
        <f t="shared" ref="D21:D33" si="2">SUM(F21,H21,J21)</f>
        <v>16674468</v>
      </c>
      <c r="E21" s="59">
        <f>SUM(E22:E33)</f>
        <v>35421122</v>
      </c>
      <c r="F21" s="59">
        <f>SUM(F22:F33)</f>
        <v>9202302</v>
      </c>
      <c r="G21" s="59">
        <f>SUM(G22:G33)</f>
        <v>7039889</v>
      </c>
      <c r="H21" s="59">
        <f t="shared" ref="H21:J21" si="3">SUM(H22:H33)</f>
        <v>6431338</v>
      </c>
      <c r="I21" s="59">
        <f t="shared" si="3"/>
        <v>14801955</v>
      </c>
      <c r="J21" s="59">
        <f t="shared" si="3"/>
        <v>1040828</v>
      </c>
    </row>
    <row r="22" spans="1:10" ht="33.75" customHeight="1">
      <c r="A22" s="60" t="s">
        <v>96</v>
      </c>
      <c r="B22" s="60" t="s">
        <v>96</v>
      </c>
      <c r="C22" s="61">
        <f>SUM(E22,G22)</f>
        <v>3167123</v>
      </c>
      <c r="D22" s="62">
        <f t="shared" si="2"/>
        <v>1165340</v>
      </c>
      <c r="E22" s="62">
        <v>2644407</v>
      </c>
      <c r="F22" s="62">
        <v>646148</v>
      </c>
      <c r="G22" s="62">
        <v>522716</v>
      </c>
      <c r="H22" s="62">
        <v>464159</v>
      </c>
      <c r="I22" s="62">
        <v>769654</v>
      </c>
      <c r="J22" s="62">
        <v>55033</v>
      </c>
    </row>
    <row r="23" spans="1:10" ht="33.75" customHeight="1">
      <c r="A23" s="60" t="s">
        <v>97</v>
      </c>
      <c r="B23" s="60" t="s">
        <v>97</v>
      </c>
      <c r="C23" s="61">
        <f>SUM(E23,G23)</f>
        <v>3401390</v>
      </c>
      <c r="D23" s="62">
        <f t="shared" si="2"/>
        <v>1306339</v>
      </c>
      <c r="E23" s="62">
        <v>2797035</v>
      </c>
      <c r="F23" s="62">
        <v>716994</v>
      </c>
      <c r="G23" s="62">
        <v>604355</v>
      </c>
      <c r="H23" s="62">
        <v>524401</v>
      </c>
      <c r="I23" s="62">
        <v>899715</v>
      </c>
      <c r="J23" s="62">
        <v>64944</v>
      </c>
    </row>
    <row r="24" spans="1:10" ht="33.75" customHeight="1">
      <c r="A24" s="60" t="s">
        <v>98</v>
      </c>
      <c r="B24" s="60" t="s">
        <v>98</v>
      </c>
      <c r="C24" s="61">
        <f t="shared" ref="C24:C33" si="4">SUM(E24,G24)</f>
        <v>3356914</v>
      </c>
      <c r="D24" s="62">
        <f>SUM(F24,H24,J24)</f>
        <v>1438306</v>
      </c>
      <c r="E24" s="62">
        <v>2735770</v>
      </c>
      <c r="F24" s="62">
        <v>743965</v>
      </c>
      <c r="G24" s="62">
        <v>621144</v>
      </c>
      <c r="H24" s="62">
        <v>550905</v>
      </c>
      <c r="I24" s="62">
        <v>1822301</v>
      </c>
      <c r="J24" s="62">
        <v>143436</v>
      </c>
    </row>
    <row r="25" spans="1:10" ht="33.75" customHeight="1">
      <c r="A25" s="60" t="s">
        <v>99</v>
      </c>
      <c r="B25" s="60" t="s">
        <v>99</v>
      </c>
      <c r="C25" s="61">
        <f t="shared" si="4"/>
        <v>3577664</v>
      </c>
      <c r="D25" s="62">
        <f t="shared" si="2"/>
        <v>1384442</v>
      </c>
      <c r="E25" s="62">
        <v>2930968</v>
      </c>
      <c r="F25" s="62">
        <v>771619</v>
      </c>
      <c r="G25" s="62">
        <v>646696</v>
      </c>
      <c r="H25" s="62">
        <v>540800</v>
      </c>
      <c r="I25" s="62">
        <v>1388767</v>
      </c>
      <c r="J25" s="62">
        <v>72023</v>
      </c>
    </row>
    <row r="26" spans="1:10" ht="33.75" customHeight="1">
      <c r="A26" s="60" t="s">
        <v>100</v>
      </c>
      <c r="B26" s="60" t="s">
        <v>100</v>
      </c>
      <c r="C26" s="61">
        <f t="shared" si="4"/>
        <v>3495324</v>
      </c>
      <c r="D26" s="62">
        <f t="shared" si="2"/>
        <v>1367401</v>
      </c>
      <c r="E26" s="62">
        <v>2962584</v>
      </c>
      <c r="F26" s="62">
        <v>773881</v>
      </c>
      <c r="G26" s="62">
        <v>532740</v>
      </c>
      <c r="H26" s="62">
        <v>491847</v>
      </c>
      <c r="I26" s="62">
        <v>1787643</v>
      </c>
      <c r="J26" s="62">
        <v>101673</v>
      </c>
    </row>
    <row r="27" spans="1:10" ht="33.75" customHeight="1">
      <c r="A27" s="60" t="s">
        <v>101</v>
      </c>
      <c r="B27" s="60" t="s">
        <v>101</v>
      </c>
      <c r="C27" s="61">
        <f t="shared" si="4"/>
        <v>3322981</v>
      </c>
      <c r="D27" s="62">
        <f t="shared" si="2"/>
        <v>1219951</v>
      </c>
      <c r="E27" s="62">
        <v>2769270</v>
      </c>
      <c r="F27" s="62">
        <v>690021</v>
      </c>
      <c r="G27" s="62">
        <v>553711</v>
      </c>
      <c r="H27" s="62">
        <v>475138</v>
      </c>
      <c r="I27" s="62">
        <v>1222928</v>
      </c>
      <c r="J27" s="62">
        <v>54792</v>
      </c>
    </row>
    <row r="28" spans="1:10" ht="33.75" customHeight="1">
      <c r="A28" s="60" t="s">
        <v>102</v>
      </c>
      <c r="B28" s="60" t="s">
        <v>102</v>
      </c>
      <c r="C28" s="61">
        <f t="shared" si="4"/>
        <v>3196707</v>
      </c>
      <c r="D28" s="62">
        <f t="shared" si="2"/>
        <v>1305426</v>
      </c>
      <c r="E28" s="62">
        <v>2630615</v>
      </c>
      <c r="F28" s="62">
        <v>728458</v>
      </c>
      <c r="G28" s="62">
        <v>566092</v>
      </c>
      <c r="H28" s="62">
        <v>507978</v>
      </c>
      <c r="I28" s="62">
        <v>962567</v>
      </c>
      <c r="J28" s="62">
        <v>68990</v>
      </c>
    </row>
    <row r="29" spans="1:10" ht="33.75" customHeight="1">
      <c r="A29" s="60" t="s">
        <v>103</v>
      </c>
      <c r="B29" s="60" t="s">
        <v>103</v>
      </c>
      <c r="C29" s="61">
        <f t="shared" si="4"/>
        <v>3617511</v>
      </c>
      <c r="D29" s="62">
        <f t="shared" si="2"/>
        <v>1487268</v>
      </c>
      <c r="E29" s="62">
        <v>3054384</v>
      </c>
      <c r="F29" s="62">
        <v>842338</v>
      </c>
      <c r="G29" s="62">
        <v>563127</v>
      </c>
      <c r="H29" s="62">
        <v>536098</v>
      </c>
      <c r="I29" s="62">
        <v>1226846</v>
      </c>
      <c r="J29" s="62">
        <v>108832</v>
      </c>
    </row>
    <row r="30" spans="1:10" ht="33.75" customHeight="1">
      <c r="A30" s="60" t="s">
        <v>104</v>
      </c>
      <c r="B30" s="60" t="s">
        <v>104</v>
      </c>
      <c r="C30" s="61">
        <f t="shared" si="4"/>
        <v>3525915</v>
      </c>
      <c r="D30" s="62">
        <f t="shared" si="2"/>
        <v>1385520</v>
      </c>
      <c r="E30" s="62">
        <v>2959163</v>
      </c>
      <c r="F30" s="62">
        <v>777111</v>
      </c>
      <c r="G30" s="62">
        <v>566752</v>
      </c>
      <c r="H30" s="62">
        <v>498484</v>
      </c>
      <c r="I30" s="62">
        <v>1373051</v>
      </c>
      <c r="J30" s="62">
        <v>109925</v>
      </c>
    </row>
    <row r="31" spans="1:10" ht="33.75" customHeight="1">
      <c r="A31" s="60" t="s">
        <v>105</v>
      </c>
      <c r="B31" s="60" t="s">
        <v>105</v>
      </c>
      <c r="C31" s="61">
        <f t="shared" si="4"/>
        <v>4056387</v>
      </c>
      <c r="D31" s="62">
        <f t="shared" si="2"/>
        <v>1385401</v>
      </c>
      <c r="E31" s="62">
        <v>3460615</v>
      </c>
      <c r="F31" s="62">
        <v>787492</v>
      </c>
      <c r="G31" s="62">
        <v>595772</v>
      </c>
      <c r="H31" s="62">
        <v>531197</v>
      </c>
      <c r="I31" s="62">
        <v>1085492</v>
      </c>
      <c r="J31" s="62">
        <v>66712</v>
      </c>
    </row>
    <row r="32" spans="1:10" ht="33.75" customHeight="1">
      <c r="A32" s="60" t="s">
        <v>106</v>
      </c>
      <c r="B32" s="60" t="s">
        <v>106</v>
      </c>
      <c r="C32" s="61">
        <f t="shared" si="4"/>
        <v>3950980</v>
      </c>
      <c r="D32" s="62">
        <f t="shared" si="2"/>
        <v>1411402</v>
      </c>
      <c r="E32" s="62">
        <v>3367487</v>
      </c>
      <c r="F32" s="62">
        <v>798038</v>
      </c>
      <c r="G32" s="62">
        <v>583493</v>
      </c>
      <c r="H32" s="62">
        <v>532759</v>
      </c>
      <c r="I32" s="62">
        <v>1055557</v>
      </c>
      <c r="J32" s="62">
        <v>80605</v>
      </c>
    </row>
    <row r="33" spans="1:10" ht="33.75" customHeight="1">
      <c r="A33" s="63" t="s">
        <v>107</v>
      </c>
      <c r="B33" s="63" t="s">
        <v>107</v>
      </c>
      <c r="C33" s="64">
        <f t="shared" si="4"/>
        <v>3792115</v>
      </c>
      <c r="D33" s="65">
        <f t="shared" si="2"/>
        <v>1817672</v>
      </c>
      <c r="E33" s="65">
        <v>3108824</v>
      </c>
      <c r="F33" s="65">
        <v>926237</v>
      </c>
      <c r="G33" s="65">
        <v>683291</v>
      </c>
      <c r="H33" s="65">
        <v>777572</v>
      </c>
      <c r="I33" s="65">
        <v>1207434</v>
      </c>
      <c r="J33" s="65">
        <v>113863</v>
      </c>
    </row>
    <row r="34" spans="1:10" ht="20.100000000000001" customHeight="1">
      <c r="A34" s="15" t="s">
        <v>108</v>
      </c>
    </row>
    <row r="35" spans="1:10" ht="20.100000000000001" customHeight="1">
      <c r="A35" s="15" t="s">
        <v>109</v>
      </c>
    </row>
    <row r="36" spans="1:10" ht="20.100000000000001" customHeight="1">
      <c r="A36" s="15" t="s">
        <v>110</v>
      </c>
    </row>
    <row r="42" spans="1:10" ht="14.25" customHeight="1"/>
  </sheetData>
  <mergeCells count="6">
    <mergeCell ref="A4:A5"/>
    <mergeCell ref="B4:B5"/>
    <mergeCell ref="C4:D4"/>
    <mergeCell ref="E4:F4"/>
    <mergeCell ref="G4:H4"/>
    <mergeCell ref="I4:J4"/>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autoPageBreaks="0"/>
  </sheetPr>
  <dimension ref="A1:K24"/>
  <sheetViews>
    <sheetView zoomScale="85" zoomScaleNormal="85" zoomScaleSheetLayoutView="100" workbookViewId="0"/>
  </sheetViews>
  <sheetFormatPr defaultColWidth="2.5" defaultRowHeight="15" customHeight="1"/>
  <cols>
    <col min="1" max="3" width="11.125" style="15" customWidth="1"/>
    <col min="4" max="9" width="11" style="15" customWidth="1"/>
    <col min="10" max="10" width="2.5" style="15" customWidth="1"/>
    <col min="11" max="11" width="11" style="15" bestFit="1" customWidth="1"/>
    <col min="12" max="16384" width="2.5" style="15"/>
  </cols>
  <sheetData>
    <row r="1" spans="1:11" ht="22.5" customHeight="1">
      <c r="I1" s="16" t="s">
        <v>26</v>
      </c>
      <c r="K1" s="17" t="s">
        <v>27</v>
      </c>
    </row>
    <row r="2" spans="1:11" ht="22.5" customHeight="1">
      <c r="A2" s="18" t="s">
        <v>111</v>
      </c>
      <c r="B2" s="18"/>
      <c r="C2" s="18"/>
    </row>
    <row r="3" spans="1:11" s="20" customFormat="1" ht="22.5" customHeight="1">
      <c r="A3" s="19" t="s">
        <v>112</v>
      </c>
      <c r="B3" s="19"/>
      <c r="C3" s="19"/>
    </row>
    <row r="4" spans="1:11" ht="27">
      <c r="A4" s="66" t="s">
        <v>113</v>
      </c>
      <c r="B4" s="67" t="s">
        <v>114</v>
      </c>
      <c r="C4" s="66" t="s">
        <v>74</v>
      </c>
      <c r="D4" s="26" t="s">
        <v>115</v>
      </c>
      <c r="E4" s="26" t="s">
        <v>116</v>
      </c>
      <c r="F4" s="26" t="s">
        <v>117</v>
      </c>
      <c r="G4" s="26" t="s">
        <v>118</v>
      </c>
      <c r="H4" s="49" t="s">
        <v>119</v>
      </c>
      <c r="I4" s="50" t="s">
        <v>120</v>
      </c>
    </row>
    <row r="5" spans="1:11" s="71" customFormat="1" ht="37.5" customHeight="1">
      <c r="A5" s="68">
        <v>2007</v>
      </c>
      <c r="B5" s="69" t="s">
        <v>121</v>
      </c>
      <c r="C5" s="70">
        <f t="shared" ref="C5:C16" si="0">SUM(D5:I5)</f>
        <v>29760</v>
      </c>
      <c r="D5" s="70">
        <v>3311</v>
      </c>
      <c r="E5" s="70">
        <v>205</v>
      </c>
      <c r="F5" s="70">
        <v>3192</v>
      </c>
      <c r="G5" s="70">
        <v>11006</v>
      </c>
      <c r="H5" s="70">
        <v>327</v>
      </c>
      <c r="I5" s="70">
        <v>11719</v>
      </c>
    </row>
    <row r="6" spans="1:11" s="71" customFormat="1" ht="37.5" customHeight="1">
      <c r="A6" s="68">
        <v>2008</v>
      </c>
      <c r="B6" s="69" t="s">
        <v>122</v>
      </c>
      <c r="C6" s="70">
        <f t="shared" si="0"/>
        <v>28724</v>
      </c>
      <c r="D6" s="70">
        <v>3130</v>
      </c>
      <c r="E6" s="70">
        <v>183</v>
      </c>
      <c r="F6" s="70">
        <v>3089</v>
      </c>
      <c r="G6" s="70">
        <v>10132</v>
      </c>
      <c r="H6" s="70">
        <v>333</v>
      </c>
      <c r="I6" s="70">
        <v>11857</v>
      </c>
    </row>
    <row r="7" spans="1:11" s="71" customFormat="1" ht="37.5" customHeight="1">
      <c r="A7" s="68">
        <v>2009</v>
      </c>
      <c r="B7" s="69" t="s">
        <v>123</v>
      </c>
      <c r="C7" s="70">
        <f t="shared" si="0"/>
        <v>28689</v>
      </c>
      <c r="D7" s="70">
        <v>3066</v>
      </c>
      <c r="E7" s="70">
        <v>173</v>
      </c>
      <c r="F7" s="70">
        <v>3079</v>
      </c>
      <c r="G7" s="70">
        <v>9625</v>
      </c>
      <c r="H7" s="70">
        <v>379</v>
      </c>
      <c r="I7" s="70">
        <v>12367</v>
      </c>
    </row>
    <row r="8" spans="1:11" s="71" customFormat="1" ht="37.5" customHeight="1">
      <c r="A8" s="68">
        <v>2010</v>
      </c>
      <c r="B8" s="69" t="s">
        <v>124</v>
      </c>
      <c r="C8" s="70">
        <f t="shared" si="0"/>
        <v>27302</v>
      </c>
      <c r="D8" s="70">
        <v>2764</v>
      </c>
      <c r="E8" s="70">
        <v>151</v>
      </c>
      <c r="F8" s="70">
        <v>2848</v>
      </c>
      <c r="G8" s="70">
        <v>9003</v>
      </c>
      <c r="H8" s="70">
        <v>429</v>
      </c>
      <c r="I8" s="70">
        <v>12107</v>
      </c>
    </row>
    <row r="9" spans="1:11" s="71" customFormat="1" ht="37.5" customHeight="1">
      <c r="A9" s="68">
        <v>2011</v>
      </c>
      <c r="B9" s="69" t="s">
        <v>125</v>
      </c>
      <c r="C9" s="70">
        <f t="shared" si="0"/>
        <v>28220</v>
      </c>
      <c r="D9" s="70">
        <v>3097</v>
      </c>
      <c r="E9" s="70">
        <v>154</v>
      </c>
      <c r="F9" s="70">
        <v>3053</v>
      </c>
      <c r="G9" s="70">
        <v>8853</v>
      </c>
      <c r="H9" s="70">
        <v>417</v>
      </c>
      <c r="I9" s="70">
        <v>12646</v>
      </c>
    </row>
    <row r="10" spans="1:11" s="71" customFormat="1" ht="37.5" customHeight="1">
      <c r="A10" s="68">
        <v>2012</v>
      </c>
      <c r="B10" s="69" t="s">
        <v>126</v>
      </c>
      <c r="C10" s="70">
        <f t="shared" si="0"/>
        <v>29471</v>
      </c>
      <c r="D10" s="70">
        <v>2868</v>
      </c>
      <c r="E10" s="70">
        <v>153</v>
      </c>
      <c r="F10" s="70">
        <v>3033</v>
      </c>
      <c r="G10" s="70">
        <v>9717</v>
      </c>
      <c r="H10" s="70">
        <v>440</v>
      </c>
      <c r="I10" s="70">
        <v>13260</v>
      </c>
    </row>
    <row r="11" spans="1:11" s="71" customFormat="1" ht="37.5" customHeight="1">
      <c r="A11" s="68">
        <v>2013</v>
      </c>
      <c r="B11" s="69" t="s">
        <v>127</v>
      </c>
      <c r="C11" s="70">
        <f t="shared" si="0"/>
        <v>29663</v>
      </c>
      <c r="D11" s="70">
        <v>2869</v>
      </c>
      <c r="E11" s="70">
        <v>143</v>
      </c>
      <c r="F11" s="70">
        <v>3025</v>
      </c>
      <c r="G11" s="70">
        <v>9827</v>
      </c>
      <c r="H11" s="70">
        <v>485</v>
      </c>
      <c r="I11" s="70">
        <v>13314</v>
      </c>
    </row>
    <row r="12" spans="1:11" ht="41.25" customHeight="1">
      <c r="A12" s="68">
        <v>2014</v>
      </c>
      <c r="B12" s="72" t="s">
        <v>128</v>
      </c>
      <c r="C12" s="70">
        <f t="shared" si="0"/>
        <v>28998</v>
      </c>
      <c r="D12" s="31">
        <v>2740</v>
      </c>
      <c r="E12" s="31">
        <v>131</v>
      </c>
      <c r="F12" s="31">
        <v>2933</v>
      </c>
      <c r="G12" s="31">
        <v>9510</v>
      </c>
      <c r="H12" s="31">
        <v>527</v>
      </c>
      <c r="I12" s="31">
        <v>13157</v>
      </c>
    </row>
    <row r="13" spans="1:11" ht="41.25" customHeight="1">
      <c r="A13" s="68">
        <v>2015</v>
      </c>
      <c r="B13" s="55" t="s">
        <v>129</v>
      </c>
      <c r="C13" s="70">
        <f t="shared" si="0"/>
        <v>29253</v>
      </c>
      <c r="D13" s="31">
        <v>2717</v>
      </c>
      <c r="E13" s="31">
        <v>129</v>
      </c>
      <c r="F13" s="31">
        <v>2813</v>
      </c>
      <c r="G13" s="31">
        <v>9614</v>
      </c>
      <c r="H13" s="31">
        <v>564</v>
      </c>
      <c r="I13" s="31">
        <v>13416</v>
      </c>
    </row>
    <row r="14" spans="1:11" ht="41.25" customHeight="1">
      <c r="A14" s="68">
        <v>2016</v>
      </c>
      <c r="B14" s="55" t="s">
        <v>130</v>
      </c>
      <c r="C14" s="70">
        <f t="shared" si="0"/>
        <v>28650</v>
      </c>
      <c r="D14" s="31">
        <v>2660</v>
      </c>
      <c r="E14" s="31">
        <v>119</v>
      </c>
      <c r="F14" s="31">
        <v>2751</v>
      </c>
      <c r="G14" s="31">
        <v>9298</v>
      </c>
      <c r="H14" s="31">
        <v>597</v>
      </c>
      <c r="I14" s="31">
        <v>13225</v>
      </c>
    </row>
    <row r="15" spans="1:11" ht="41.25" customHeight="1">
      <c r="A15" s="68">
        <v>2017</v>
      </c>
      <c r="B15" s="55" t="s">
        <v>131</v>
      </c>
      <c r="C15" s="70">
        <v>28716</v>
      </c>
      <c r="D15" s="31">
        <v>2576</v>
      </c>
      <c r="E15" s="31">
        <v>115</v>
      </c>
      <c r="F15" s="31">
        <v>2675</v>
      </c>
      <c r="G15" s="31">
        <v>9130</v>
      </c>
      <c r="H15" s="31">
        <v>687</v>
      </c>
      <c r="I15" s="31">
        <v>13532</v>
      </c>
    </row>
    <row r="16" spans="1:11" ht="41.25" customHeight="1">
      <c r="A16" s="73">
        <v>2018</v>
      </c>
      <c r="B16" s="55" t="s">
        <v>132</v>
      </c>
      <c r="C16" s="70">
        <f t="shared" si="0"/>
        <v>28226</v>
      </c>
      <c r="D16" s="31">
        <v>2420</v>
      </c>
      <c r="E16" s="31">
        <v>124</v>
      </c>
      <c r="F16" s="31">
        <v>2544</v>
      </c>
      <c r="G16" s="31">
        <v>8534</v>
      </c>
      <c r="H16" s="31">
        <v>707</v>
      </c>
      <c r="I16" s="31">
        <v>13897</v>
      </c>
    </row>
    <row r="17" spans="1:9" ht="41.25" customHeight="1">
      <c r="A17" s="73">
        <v>2019</v>
      </c>
      <c r="B17" s="55" t="s">
        <v>133</v>
      </c>
      <c r="C17" s="70">
        <f>SUM(D17:I17)</f>
        <v>26941</v>
      </c>
      <c r="D17" s="31">
        <v>2201</v>
      </c>
      <c r="E17" s="31">
        <v>99</v>
      </c>
      <c r="F17" s="31">
        <v>2340</v>
      </c>
      <c r="G17" s="31">
        <v>7809</v>
      </c>
      <c r="H17" s="31">
        <v>698</v>
      </c>
      <c r="I17" s="31">
        <v>13794</v>
      </c>
    </row>
    <row r="18" spans="1:9" ht="41.25" customHeight="1">
      <c r="A18" s="73">
        <v>2020</v>
      </c>
      <c r="B18" s="55" t="s">
        <v>134</v>
      </c>
      <c r="C18" s="70">
        <v>26642</v>
      </c>
      <c r="D18" s="31">
        <v>2053</v>
      </c>
      <c r="E18" s="31">
        <v>84</v>
      </c>
      <c r="F18" s="31">
        <v>2313</v>
      </c>
      <c r="G18" s="31">
        <v>6186</v>
      </c>
      <c r="H18" s="31">
        <v>677</v>
      </c>
      <c r="I18" s="31">
        <v>15328</v>
      </c>
    </row>
    <row r="19" spans="1:9" ht="41.25" customHeight="1">
      <c r="A19" s="73">
        <v>2021</v>
      </c>
      <c r="B19" s="55" t="s">
        <v>135</v>
      </c>
      <c r="C19" s="70">
        <v>25581</v>
      </c>
      <c r="D19" s="31">
        <v>1968</v>
      </c>
      <c r="E19" s="31">
        <v>75</v>
      </c>
      <c r="F19" s="31">
        <v>2233</v>
      </c>
      <c r="G19" s="31">
        <v>6175</v>
      </c>
      <c r="H19" s="31">
        <v>632</v>
      </c>
      <c r="I19" s="31">
        <v>14500</v>
      </c>
    </row>
    <row r="20" spans="1:9" ht="41.25" customHeight="1">
      <c r="A20" s="73">
        <v>2022</v>
      </c>
      <c r="B20" s="55" t="s">
        <v>136</v>
      </c>
      <c r="C20" s="70">
        <v>26762</v>
      </c>
      <c r="D20" s="31">
        <v>2043</v>
      </c>
      <c r="E20" s="31">
        <v>85</v>
      </c>
      <c r="F20" s="31">
        <v>3080</v>
      </c>
      <c r="G20" s="31">
        <v>6678</v>
      </c>
      <c r="H20" s="31">
        <v>693</v>
      </c>
      <c r="I20" s="31">
        <v>14186</v>
      </c>
    </row>
    <row r="21" spans="1:9" ht="41.25" customHeight="1">
      <c r="A21" s="74">
        <v>2023</v>
      </c>
      <c r="B21" s="75" t="s">
        <v>137</v>
      </c>
      <c r="C21" s="76">
        <v>25418</v>
      </c>
      <c r="D21" s="44">
        <v>1877</v>
      </c>
      <c r="E21" s="44">
        <v>83</v>
      </c>
      <c r="F21" s="44">
        <v>2084</v>
      </c>
      <c r="G21" s="44">
        <v>6802</v>
      </c>
      <c r="H21" s="44">
        <v>756</v>
      </c>
      <c r="I21" s="44">
        <v>13813</v>
      </c>
    </row>
    <row r="22" spans="1:9" ht="20.100000000000001" customHeight="1">
      <c r="A22" s="15" t="s">
        <v>138</v>
      </c>
    </row>
    <row r="23" spans="1:9" ht="20.100000000000001" customHeight="1">
      <c r="A23" s="15" t="s">
        <v>139</v>
      </c>
    </row>
    <row r="24" spans="1:9" ht="20.100000000000001" customHeight="1">
      <c r="A24" s="30" t="s">
        <v>140</v>
      </c>
      <c r="B24" s="30"/>
      <c r="C24" s="30"/>
    </row>
  </sheetData>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autoPageBreaks="0"/>
  </sheetPr>
  <dimension ref="A1:E12"/>
  <sheetViews>
    <sheetView zoomScale="85" zoomScaleNormal="85" zoomScaleSheetLayoutView="100" workbookViewId="0"/>
  </sheetViews>
  <sheetFormatPr defaultColWidth="2.5" defaultRowHeight="15" customHeight="1"/>
  <cols>
    <col min="1" max="1" width="28.25" style="15" customWidth="1"/>
    <col min="2" max="3" width="22.625" style="15" customWidth="1"/>
    <col min="4" max="4" width="2.5" style="15" customWidth="1"/>
    <col min="5" max="5" width="10.625" style="15" bestFit="1" customWidth="1"/>
    <col min="6" max="16384" width="2.5" style="15"/>
  </cols>
  <sheetData>
    <row r="1" spans="1:5" ht="22.5" customHeight="1">
      <c r="C1" s="16" t="s">
        <v>26</v>
      </c>
      <c r="E1" s="17" t="s">
        <v>27</v>
      </c>
    </row>
    <row r="2" spans="1:5" s="18" customFormat="1" ht="22.5" customHeight="1">
      <c r="A2" s="18" t="s">
        <v>141</v>
      </c>
    </row>
    <row r="3" spans="1:5" ht="20.100000000000001" customHeight="1">
      <c r="A3" s="66" t="s">
        <v>142</v>
      </c>
      <c r="B3" s="77" t="s">
        <v>143</v>
      </c>
      <c r="C3" s="78" t="s">
        <v>144</v>
      </c>
    </row>
    <row r="4" spans="1:5" ht="33.75" customHeight="1">
      <c r="A4" s="79" t="s">
        <v>145</v>
      </c>
      <c r="B4" s="31">
        <v>1385758</v>
      </c>
      <c r="C4" s="32">
        <v>1406688</v>
      </c>
    </row>
    <row r="5" spans="1:5" ht="33.75" customHeight="1">
      <c r="A5" s="79" t="s">
        <v>146</v>
      </c>
      <c r="B5" s="31">
        <v>1001938</v>
      </c>
      <c r="C5" s="32">
        <v>989132</v>
      </c>
    </row>
    <row r="6" spans="1:5" ht="33.75" customHeight="1">
      <c r="A6" s="79" t="s">
        <v>147</v>
      </c>
      <c r="B6" s="31">
        <v>1077950</v>
      </c>
      <c r="C6" s="32">
        <v>1097189</v>
      </c>
    </row>
    <row r="7" spans="1:5" ht="33.75" customHeight="1">
      <c r="A7" s="79" t="s">
        <v>148</v>
      </c>
      <c r="B7" s="31">
        <v>3072</v>
      </c>
      <c r="C7" s="32">
        <v>3053</v>
      </c>
    </row>
    <row r="8" spans="1:5" ht="33.75" customHeight="1">
      <c r="A8" s="79" t="s">
        <v>149</v>
      </c>
      <c r="B8" s="31">
        <v>3305</v>
      </c>
      <c r="C8" s="32">
        <v>3386</v>
      </c>
    </row>
    <row r="9" spans="1:5" ht="33.75" customHeight="1">
      <c r="A9" s="80" t="s">
        <v>150</v>
      </c>
      <c r="B9" s="43">
        <v>326121</v>
      </c>
      <c r="C9" s="44">
        <v>324003</v>
      </c>
    </row>
    <row r="10" spans="1:5" ht="20.100000000000001" customHeight="1">
      <c r="A10" s="15" t="s">
        <v>151</v>
      </c>
    </row>
    <row r="11" spans="1:5" ht="20.100000000000001" customHeight="1">
      <c r="A11" s="15" t="s">
        <v>152</v>
      </c>
    </row>
    <row r="12" spans="1:5" ht="20.100000000000001" customHeight="1">
      <c r="A12" s="15" t="s">
        <v>153</v>
      </c>
    </row>
  </sheetData>
  <phoneticPr fontId="2"/>
  <hyperlinks>
    <hyperlink ref="E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autoPageBreaks="0"/>
  </sheetPr>
  <dimension ref="A1:H30"/>
  <sheetViews>
    <sheetView zoomScale="85" zoomScaleNormal="85" zoomScaleSheetLayoutView="85" workbookViewId="0">
      <pane ySplit="5" topLeftCell="A21" activePane="bottomLeft" state="frozen"/>
      <selection pane="bottomLeft"/>
    </sheetView>
  </sheetViews>
  <sheetFormatPr defaultColWidth="2.5" defaultRowHeight="15" customHeight="1"/>
  <cols>
    <col min="1" max="1" width="33.375" style="15" customWidth="1"/>
    <col min="2" max="6" width="14" style="15" customWidth="1"/>
    <col min="7" max="7" width="2.5" style="15"/>
    <col min="8" max="8" width="10.625" style="15" bestFit="1" customWidth="1"/>
    <col min="9" max="16384" width="2.5" style="15"/>
  </cols>
  <sheetData>
    <row r="1" spans="1:8" ht="22.5" customHeight="1">
      <c r="F1" s="16" t="s">
        <v>26</v>
      </c>
      <c r="H1" s="17" t="s">
        <v>27</v>
      </c>
    </row>
    <row r="2" spans="1:8" ht="22.5" customHeight="1">
      <c r="A2" s="18" t="s">
        <v>154</v>
      </c>
    </row>
    <row r="3" spans="1:8" s="20" customFormat="1" ht="22.5" customHeight="1">
      <c r="A3" s="19" t="s">
        <v>155</v>
      </c>
    </row>
    <row r="4" spans="1:8" ht="20.100000000000001" customHeight="1">
      <c r="A4" s="81" t="s">
        <v>156</v>
      </c>
      <c r="B4" s="81" t="s">
        <v>157</v>
      </c>
      <c r="C4" s="82"/>
      <c r="D4" s="82" t="s">
        <v>47</v>
      </c>
      <c r="E4" s="82"/>
      <c r="F4" s="83" t="s">
        <v>158</v>
      </c>
    </row>
    <row r="5" spans="1:8" ht="20.100000000000001" customHeight="1">
      <c r="A5" s="81"/>
      <c r="B5" s="84" t="s">
        <v>143</v>
      </c>
      <c r="C5" s="85" t="s">
        <v>144</v>
      </c>
      <c r="D5" s="84" t="s">
        <v>143</v>
      </c>
      <c r="E5" s="85" t="s">
        <v>144</v>
      </c>
      <c r="F5" s="83"/>
    </row>
    <row r="6" spans="1:8" ht="30" customHeight="1">
      <c r="A6" s="86" t="s">
        <v>159</v>
      </c>
      <c r="B6" s="87">
        <v>1385758</v>
      </c>
      <c r="C6" s="88">
        <v>1406688</v>
      </c>
      <c r="D6" s="89">
        <f>SUM(D7,D11,D15,D28)</f>
        <v>99.999927837328016</v>
      </c>
      <c r="E6" s="90">
        <f>SUM(E7,E11,E15,E28)</f>
        <v>100.00000000000001</v>
      </c>
      <c r="F6" s="89">
        <f>((C6-B6)/B6*100)</f>
        <v>1.5103647245767298</v>
      </c>
    </row>
    <row r="7" spans="1:8" ht="30" customHeight="1">
      <c r="A7" s="86" t="s">
        <v>160</v>
      </c>
      <c r="B7" s="91">
        <v>7893</v>
      </c>
      <c r="C7" s="92">
        <v>8087</v>
      </c>
      <c r="D7" s="89">
        <f t="shared" ref="D7:D28" si="0">B7/$B$6*100</f>
        <v>0.56957996995146343</v>
      </c>
      <c r="E7" s="90">
        <f t="shared" ref="E7:E28" si="1">C7/$C$6*100</f>
        <v>0.57489649446074753</v>
      </c>
      <c r="F7" s="89">
        <f t="shared" ref="F7:F28" si="2">((C7-B7)/B7*100)</f>
        <v>2.4578740656277716</v>
      </c>
    </row>
    <row r="8" spans="1:8" ht="30" customHeight="1">
      <c r="A8" s="93" t="s">
        <v>161</v>
      </c>
      <c r="B8" s="91">
        <v>7065</v>
      </c>
      <c r="C8" s="92">
        <v>7232</v>
      </c>
      <c r="D8" s="89">
        <f t="shared" si="0"/>
        <v>0.50982927755062568</v>
      </c>
      <c r="E8" s="90">
        <f t="shared" si="1"/>
        <v>0.51411542573761915</v>
      </c>
      <c r="F8" s="89">
        <f t="shared" si="2"/>
        <v>2.3637650389242744</v>
      </c>
    </row>
    <row r="9" spans="1:8" ht="30" customHeight="1">
      <c r="A9" s="93" t="s">
        <v>162</v>
      </c>
      <c r="B9" s="91">
        <v>710</v>
      </c>
      <c r="C9" s="92">
        <v>752</v>
      </c>
      <c r="D9" s="89">
        <f t="shared" si="0"/>
        <v>5.1235497106998477E-2</v>
      </c>
      <c r="E9" s="90">
        <f t="shared" si="1"/>
        <v>5.3458904888646241E-2</v>
      </c>
      <c r="F9" s="89">
        <f t="shared" si="2"/>
        <v>5.915492957746479</v>
      </c>
    </row>
    <row r="10" spans="1:8" ht="30" customHeight="1">
      <c r="A10" s="93" t="s">
        <v>163</v>
      </c>
      <c r="B10" s="91">
        <v>118</v>
      </c>
      <c r="C10" s="92">
        <v>104</v>
      </c>
      <c r="D10" s="89">
        <f t="shared" si="0"/>
        <v>8.5151952938391836E-3</v>
      </c>
      <c r="E10" s="90">
        <f t="shared" si="1"/>
        <v>7.3932528037489479E-3</v>
      </c>
      <c r="F10" s="89">
        <f t="shared" si="2"/>
        <v>-11.864406779661017</v>
      </c>
    </row>
    <row r="11" spans="1:8" ht="30" customHeight="1">
      <c r="A11" s="86" t="s">
        <v>164</v>
      </c>
      <c r="B11" s="91">
        <v>312214</v>
      </c>
      <c r="C11" s="92">
        <v>304210</v>
      </c>
      <c r="D11" s="89">
        <f t="shared" si="0"/>
        <v>22.53019647009074</v>
      </c>
      <c r="E11" s="90">
        <f t="shared" si="1"/>
        <v>21.625975340658339</v>
      </c>
      <c r="F11" s="89">
        <f t="shared" si="2"/>
        <v>-2.5636262307263609</v>
      </c>
    </row>
    <row r="12" spans="1:8" ht="30" customHeight="1">
      <c r="A12" s="93" t="s">
        <v>165</v>
      </c>
      <c r="B12" s="91">
        <v>948</v>
      </c>
      <c r="C12" s="92">
        <v>1122</v>
      </c>
      <c r="D12" s="89">
        <f t="shared" si="0"/>
        <v>6.8410213038640227E-2</v>
      </c>
      <c r="E12" s="90">
        <f t="shared" si="1"/>
        <v>7.9761823517368463E-2</v>
      </c>
      <c r="F12" s="89">
        <f t="shared" si="2"/>
        <v>18.354430379746837</v>
      </c>
    </row>
    <row r="13" spans="1:8" ht="30" customHeight="1">
      <c r="A13" s="93" t="s">
        <v>166</v>
      </c>
      <c r="B13" s="91">
        <v>230010</v>
      </c>
      <c r="C13" s="92">
        <v>227269</v>
      </c>
      <c r="D13" s="89">
        <f t="shared" si="0"/>
        <v>16.598136182508057</v>
      </c>
      <c r="E13" s="90">
        <f t="shared" si="1"/>
        <v>16.15631895630019</v>
      </c>
      <c r="F13" s="89">
        <f t="shared" si="2"/>
        <v>-1.1916873179426981</v>
      </c>
    </row>
    <row r="14" spans="1:8" ht="30" customHeight="1">
      <c r="A14" s="93" t="s">
        <v>167</v>
      </c>
      <c r="B14" s="91">
        <v>81256</v>
      </c>
      <c r="C14" s="92">
        <v>75819</v>
      </c>
      <c r="D14" s="89">
        <f t="shared" si="0"/>
        <v>5.8636500745440401</v>
      </c>
      <c r="E14" s="90">
        <f t="shared" si="1"/>
        <v>5.3898945608407836</v>
      </c>
      <c r="F14" s="89">
        <f t="shared" si="2"/>
        <v>-6.6911981884414686</v>
      </c>
    </row>
    <row r="15" spans="1:8" ht="30" customHeight="1">
      <c r="A15" s="86" t="s">
        <v>168</v>
      </c>
      <c r="B15" s="91">
        <v>1058040</v>
      </c>
      <c r="C15" s="92">
        <v>1083225</v>
      </c>
      <c r="D15" s="89">
        <f t="shared" si="0"/>
        <v>76.350993463505162</v>
      </c>
      <c r="E15" s="90">
        <f t="shared" si="1"/>
        <v>77.005348734047644</v>
      </c>
      <c r="F15" s="89">
        <f t="shared" si="2"/>
        <v>2.3803447884768061</v>
      </c>
    </row>
    <row r="16" spans="1:8" ht="30" customHeight="1">
      <c r="A16" s="93" t="s">
        <v>169</v>
      </c>
      <c r="B16" s="91">
        <v>40879</v>
      </c>
      <c r="C16" s="92">
        <v>36846</v>
      </c>
      <c r="D16" s="89">
        <f t="shared" si="0"/>
        <v>2.9499378679394237</v>
      </c>
      <c r="E16" s="90">
        <f t="shared" si="1"/>
        <v>2.6193441616051318</v>
      </c>
      <c r="F16" s="89">
        <f t="shared" si="2"/>
        <v>-9.8657012157831652</v>
      </c>
    </row>
    <row r="17" spans="1:6" ht="30" customHeight="1">
      <c r="A17" s="93" t="s">
        <v>170</v>
      </c>
      <c r="B17" s="91">
        <v>205449</v>
      </c>
      <c r="C17" s="92">
        <v>223502</v>
      </c>
      <c r="D17" s="89">
        <f t="shared" si="0"/>
        <v>14.825748795965819</v>
      </c>
      <c r="E17" s="90">
        <f t="shared" si="1"/>
        <v>15.88852680907209</v>
      </c>
      <c r="F17" s="89">
        <f t="shared" si="2"/>
        <v>8.7870955808984235</v>
      </c>
    </row>
    <row r="18" spans="1:6" ht="30" customHeight="1">
      <c r="A18" s="93" t="s">
        <v>171</v>
      </c>
      <c r="B18" s="91">
        <v>62955</v>
      </c>
      <c r="C18" s="92">
        <v>57956</v>
      </c>
      <c r="D18" s="89">
        <f t="shared" si="0"/>
        <v>4.5430010146071682</v>
      </c>
      <c r="E18" s="90">
        <f t="shared" si="1"/>
        <v>4.1200323028276351</v>
      </c>
      <c r="F18" s="89">
        <f t="shared" si="2"/>
        <v>-7.9405924866968469</v>
      </c>
    </row>
    <row r="19" spans="1:6" ht="30" customHeight="1">
      <c r="A19" s="93" t="s">
        <v>172</v>
      </c>
      <c r="B19" s="91">
        <v>19029</v>
      </c>
      <c r="C19" s="92">
        <v>25295</v>
      </c>
      <c r="D19" s="89">
        <f t="shared" si="0"/>
        <v>1.3731834851395408</v>
      </c>
      <c r="E19" s="90">
        <f t="shared" si="1"/>
        <v>1.7981954776041313</v>
      </c>
      <c r="F19" s="89">
        <f t="shared" si="2"/>
        <v>32.928687792316992</v>
      </c>
    </row>
    <row r="20" spans="1:6" ht="30" customHeight="1">
      <c r="A20" s="93" t="s">
        <v>173</v>
      </c>
      <c r="B20" s="91">
        <v>39821</v>
      </c>
      <c r="C20" s="92">
        <v>38331</v>
      </c>
      <c r="D20" s="89">
        <f t="shared" si="0"/>
        <v>2.8735897609827981</v>
      </c>
      <c r="E20" s="90">
        <f t="shared" si="1"/>
        <v>2.7249112809663552</v>
      </c>
      <c r="F20" s="89">
        <f t="shared" si="2"/>
        <v>-3.7417443057683131</v>
      </c>
    </row>
    <row r="21" spans="1:6" ht="30" customHeight="1">
      <c r="A21" s="93" t="s">
        <v>174</v>
      </c>
      <c r="B21" s="91">
        <v>61342</v>
      </c>
      <c r="C21" s="92">
        <v>65769</v>
      </c>
      <c r="D21" s="89">
        <f t="shared" si="0"/>
        <v>4.4266026247007053</v>
      </c>
      <c r="E21" s="90">
        <f t="shared" si="1"/>
        <v>4.675450419709275</v>
      </c>
      <c r="F21" s="89">
        <f t="shared" si="2"/>
        <v>7.2169150011411425</v>
      </c>
    </row>
    <row r="22" spans="1:6" ht="30" customHeight="1">
      <c r="A22" s="93" t="s">
        <v>175</v>
      </c>
      <c r="B22" s="91">
        <v>165213</v>
      </c>
      <c r="C22" s="92">
        <v>163472</v>
      </c>
      <c r="D22" s="89">
        <f t="shared" si="0"/>
        <v>11.922211526110619</v>
      </c>
      <c r="E22" s="90">
        <f t="shared" si="1"/>
        <v>11.621055983985077</v>
      </c>
      <c r="F22" s="89">
        <f t="shared" si="2"/>
        <v>-1.05379116655469</v>
      </c>
    </row>
    <row r="23" spans="1:6" ht="30" customHeight="1">
      <c r="A23" s="93" t="s">
        <v>176</v>
      </c>
      <c r="B23" s="91">
        <v>166459</v>
      </c>
      <c r="C23" s="92">
        <v>170832</v>
      </c>
      <c r="D23" s="89">
        <f t="shared" si="0"/>
        <v>12.012126215399803</v>
      </c>
      <c r="E23" s="90">
        <f t="shared" si="1"/>
        <v>12.144270797788849</v>
      </c>
      <c r="F23" s="89">
        <f t="shared" si="2"/>
        <v>2.6270733333733833</v>
      </c>
    </row>
    <row r="24" spans="1:6" ht="30" customHeight="1">
      <c r="A24" s="93" t="s">
        <v>177</v>
      </c>
      <c r="B24" s="91">
        <v>54468</v>
      </c>
      <c r="C24" s="92">
        <v>54721</v>
      </c>
      <c r="D24" s="89">
        <f t="shared" si="0"/>
        <v>3.9305564174985816</v>
      </c>
      <c r="E24" s="90">
        <f t="shared" si="1"/>
        <v>3.8900594872494825</v>
      </c>
      <c r="F24" s="89">
        <f t="shared" si="2"/>
        <v>0.46449291327017694</v>
      </c>
    </row>
    <row r="25" spans="1:6" ht="30" customHeight="1">
      <c r="A25" s="93" t="s">
        <v>178</v>
      </c>
      <c r="B25" s="91">
        <v>48159</v>
      </c>
      <c r="C25" s="92">
        <v>48427</v>
      </c>
      <c r="D25" s="89">
        <f t="shared" si="0"/>
        <v>3.4752821199661126</v>
      </c>
      <c r="E25" s="90">
        <f t="shared" si="1"/>
        <v>3.4426255146841376</v>
      </c>
      <c r="F25" s="89">
        <f t="shared" si="2"/>
        <v>0.55648996033970799</v>
      </c>
    </row>
    <row r="26" spans="1:6" ht="30" customHeight="1">
      <c r="A26" s="93" t="s">
        <v>179</v>
      </c>
      <c r="B26" s="91">
        <v>144837</v>
      </c>
      <c r="C26" s="92">
        <v>147876</v>
      </c>
      <c r="D26" s="89">
        <f t="shared" si="0"/>
        <v>10.451824921811745</v>
      </c>
      <c r="E26" s="90">
        <f t="shared" si="1"/>
        <v>10.512352419299802</v>
      </c>
      <c r="F26" s="89">
        <f t="shared" si="2"/>
        <v>2.0982207585078396</v>
      </c>
    </row>
    <row r="27" spans="1:6" ht="30" customHeight="1">
      <c r="A27" s="93" t="s">
        <v>180</v>
      </c>
      <c r="B27" s="91">
        <v>49429</v>
      </c>
      <c r="C27" s="92">
        <v>50199</v>
      </c>
      <c r="D27" s="89">
        <f t="shared" si="0"/>
        <v>3.5669287133828562</v>
      </c>
      <c r="E27" s="90">
        <f t="shared" si="1"/>
        <v>3.5685951682249368</v>
      </c>
      <c r="F27" s="89">
        <f t="shared" si="2"/>
        <v>1.5577899613587165</v>
      </c>
    </row>
    <row r="28" spans="1:6" ht="30" customHeight="1">
      <c r="A28" s="94" t="s">
        <v>181</v>
      </c>
      <c r="B28" s="95">
        <v>7610</v>
      </c>
      <c r="C28" s="96">
        <v>11166</v>
      </c>
      <c r="D28" s="97">
        <f t="shared" si="0"/>
        <v>0.5491579337806457</v>
      </c>
      <c r="E28" s="98">
        <f t="shared" si="1"/>
        <v>0.79377943083327651</v>
      </c>
      <c r="F28" s="97">
        <f t="shared" si="2"/>
        <v>46.727989487516425</v>
      </c>
    </row>
    <row r="29" spans="1:6" ht="20.100000000000001" customHeight="1">
      <c r="A29" s="15" t="s">
        <v>182</v>
      </c>
    </row>
    <row r="30" spans="1:6" ht="20.100000000000001" customHeight="1">
      <c r="A30" s="30" t="s">
        <v>183</v>
      </c>
    </row>
  </sheetData>
  <mergeCells count="4">
    <mergeCell ref="A4:A5"/>
    <mergeCell ref="B4:C4"/>
    <mergeCell ref="D4:E4"/>
    <mergeCell ref="F4:F5"/>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rowBreaks count="1" manualBreakCount="1">
    <brk id="30"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autoPageBreaks="0"/>
  </sheetPr>
  <dimension ref="A1:H20"/>
  <sheetViews>
    <sheetView topLeftCell="A4" zoomScale="85" zoomScaleNormal="85" zoomScaleSheetLayoutView="70" workbookViewId="0"/>
  </sheetViews>
  <sheetFormatPr defaultColWidth="2.5" defaultRowHeight="15" customHeight="1"/>
  <cols>
    <col min="1" max="1" width="26.625" style="15" customWidth="1"/>
    <col min="2" max="6" width="15.875" style="15" customWidth="1"/>
    <col min="7" max="7" width="2.5" style="15"/>
    <col min="8" max="8" width="10.625" style="15" bestFit="1" customWidth="1"/>
    <col min="9" max="16384" width="2.5" style="15"/>
  </cols>
  <sheetData>
    <row r="1" spans="1:8" ht="22.5" customHeight="1">
      <c r="F1" s="16" t="s">
        <v>26</v>
      </c>
      <c r="H1" s="17" t="s">
        <v>27</v>
      </c>
    </row>
    <row r="2" spans="1:8" ht="22.5" customHeight="1">
      <c r="A2" s="18" t="s">
        <v>184</v>
      </c>
    </row>
    <row r="3" spans="1:8" s="20" customFormat="1" ht="22.5" customHeight="1">
      <c r="A3" s="19" t="s">
        <v>155</v>
      </c>
    </row>
    <row r="4" spans="1:8" ht="20.100000000000001" customHeight="1">
      <c r="A4" s="21" t="s">
        <v>142</v>
      </c>
      <c r="B4" s="21" t="s">
        <v>185</v>
      </c>
      <c r="C4" s="48"/>
      <c r="D4" s="48" t="s">
        <v>47</v>
      </c>
      <c r="E4" s="48"/>
      <c r="F4" s="99" t="s">
        <v>186</v>
      </c>
    </row>
    <row r="5" spans="1:8" ht="20.100000000000001" customHeight="1">
      <c r="A5" s="21"/>
      <c r="B5" s="84" t="s">
        <v>143</v>
      </c>
      <c r="C5" s="85" t="s">
        <v>144</v>
      </c>
      <c r="D5" s="84" t="s">
        <v>143</v>
      </c>
      <c r="E5" s="85" t="s">
        <v>144</v>
      </c>
      <c r="F5" s="23"/>
    </row>
    <row r="6" spans="1:8" ht="30.75" customHeight="1">
      <c r="A6" s="79" t="s">
        <v>187</v>
      </c>
      <c r="B6" s="87">
        <v>1001938</v>
      </c>
      <c r="C6" s="88">
        <v>989132</v>
      </c>
      <c r="D6" s="89">
        <f>SUM(D7,D10,D14)</f>
        <v>99.999999999999986</v>
      </c>
      <c r="E6" s="90">
        <f>SUM(E7,E10,E14)</f>
        <v>100</v>
      </c>
      <c r="F6" s="89">
        <f t="shared" ref="F6:F17" si="0">((C6-B6)/B6*100)</f>
        <v>-1.2781229976305919</v>
      </c>
    </row>
    <row r="7" spans="1:8" ht="30.75" customHeight="1">
      <c r="A7" s="100" t="s">
        <v>188</v>
      </c>
      <c r="B7" s="91">
        <v>709522</v>
      </c>
      <c r="C7" s="92">
        <v>727049</v>
      </c>
      <c r="D7" s="89">
        <f t="shared" ref="D7:D17" si="1">B7/$B$6*100</f>
        <v>70.814960606344897</v>
      </c>
      <c r="E7" s="90">
        <f t="shared" ref="E7:E17" si="2">C7/$C$6*100</f>
        <v>73.503738631446552</v>
      </c>
      <c r="F7" s="89">
        <f t="shared" si="0"/>
        <v>2.4702546221258821</v>
      </c>
    </row>
    <row r="8" spans="1:8" ht="30.75" customHeight="1">
      <c r="A8" s="101" t="s">
        <v>189</v>
      </c>
      <c r="B8" s="91">
        <v>606526</v>
      </c>
      <c r="C8" s="92">
        <v>624185</v>
      </c>
      <c r="D8" s="89">
        <f t="shared" si="1"/>
        <v>60.535282622278032</v>
      </c>
      <c r="E8" s="90">
        <f t="shared" si="2"/>
        <v>63.104317725035685</v>
      </c>
      <c r="F8" s="89">
        <f t="shared" si="0"/>
        <v>2.9114992597184619</v>
      </c>
    </row>
    <row r="9" spans="1:8" ht="30.75" customHeight="1">
      <c r="A9" s="101" t="s">
        <v>190</v>
      </c>
      <c r="B9" s="91">
        <v>102996</v>
      </c>
      <c r="C9" s="92">
        <v>102864</v>
      </c>
      <c r="D9" s="89">
        <f t="shared" si="1"/>
        <v>10.279677984066879</v>
      </c>
      <c r="E9" s="90">
        <f t="shared" si="2"/>
        <v>10.399420906410874</v>
      </c>
      <c r="F9" s="89">
        <f t="shared" si="0"/>
        <v>-0.12816031690551088</v>
      </c>
    </row>
    <row r="10" spans="1:8" ht="30.75" customHeight="1">
      <c r="A10" s="100" t="s">
        <v>191</v>
      </c>
      <c r="B10" s="91">
        <v>69932</v>
      </c>
      <c r="C10" s="92">
        <v>72628</v>
      </c>
      <c r="D10" s="89">
        <f t="shared" si="1"/>
        <v>6.9796733929644343</v>
      </c>
      <c r="E10" s="90">
        <f t="shared" si="2"/>
        <v>7.3425993699526462</v>
      </c>
      <c r="F10" s="89">
        <f t="shared" si="0"/>
        <v>3.8551735972087173</v>
      </c>
    </row>
    <row r="11" spans="1:8" ht="30.75" customHeight="1">
      <c r="A11" s="101" t="s">
        <v>192</v>
      </c>
      <c r="B11" s="91">
        <v>141</v>
      </c>
      <c r="C11" s="92">
        <v>211</v>
      </c>
      <c r="D11" s="89">
        <f t="shared" si="1"/>
        <v>1.4072727054967473E-2</v>
      </c>
      <c r="E11" s="90">
        <f t="shared" si="2"/>
        <v>2.1331834375998351E-2</v>
      </c>
      <c r="F11" s="89">
        <f t="shared" si="0"/>
        <v>49.645390070921984</v>
      </c>
    </row>
    <row r="12" spans="1:8" ht="30.75" customHeight="1">
      <c r="A12" s="101" t="s">
        <v>193</v>
      </c>
      <c r="B12" s="91">
        <v>69018</v>
      </c>
      <c r="C12" s="92">
        <v>71532</v>
      </c>
      <c r="D12" s="89">
        <f t="shared" si="1"/>
        <v>6.8884501835442906</v>
      </c>
      <c r="E12" s="90">
        <f t="shared" si="2"/>
        <v>7.2317951496867954</v>
      </c>
      <c r="F12" s="89">
        <f t="shared" si="0"/>
        <v>3.642528036164479</v>
      </c>
    </row>
    <row r="13" spans="1:8" ht="30.75" customHeight="1">
      <c r="A13" s="102" t="s">
        <v>194</v>
      </c>
      <c r="B13" s="91">
        <v>773</v>
      </c>
      <c r="C13" s="92">
        <v>884</v>
      </c>
      <c r="D13" s="89">
        <f t="shared" si="1"/>
        <v>7.7150482365176284E-2</v>
      </c>
      <c r="E13" s="90">
        <f t="shared" si="2"/>
        <v>8.9371287148732423E-2</v>
      </c>
      <c r="F13" s="89">
        <f t="shared" si="0"/>
        <v>14.359637774902975</v>
      </c>
    </row>
    <row r="14" spans="1:8" ht="30.75" customHeight="1">
      <c r="A14" s="103" t="s">
        <v>195</v>
      </c>
      <c r="B14" s="91">
        <v>222484</v>
      </c>
      <c r="C14" s="92">
        <v>189455</v>
      </c>
      <c r="D14" s="89">
        <f t="shared" si="1"/>
        <v>22.205366000690663</v>
      </c>
      <c r="E14" s="90">
        <f t="shared" si="2"/>
        <v>19.153661998600793</v>
      </c>
      <c r="F14" s="89">
        <f t="shared" si="0"/>
        <v>-14.84556192804876</v>
      </c>
    </row>
    <row r="15" spans="1:8" ht="30.75" customHeight="1">
      <c r="A15" s="101" t="s">
        <v>196</v>
      </c>
      <c r="B15" s="91">
        <v>145884</v>
      </c>
      <c r="C15" s="92">
        <v>114803</v>
      </c>
      <c r="D15" s="89">
        <f t="shared" si="1"/>
        <v>14.56018236657358</v>
      </c>
      <c r="E15" s="90">
        <f t="shared" si="2"/>
        <v>11.606438776624353</v>
      </c>
      <c r="F15" s="89">
        <f t="shared" si="0"/>
        <v>-21.305283650023306</v>
      </c>
    </row>
    <row r="16" spans="1:8" ht="30.75" customHeight="1">
      <c r="A16" s="101" t="s">
        <v>197</v>
      </c>
      <c r="B16" s="91">
        <v>4135</v>
      </c>
      <c r="C16" s="92">
        <v>3737</v>
      </c>
      <c r="D16" s="89">
        <f t="shared" si="1"/>
        <v>0.41270018703752126</v>
      </c>
      <c r="E16" s="90">
        <f t="shared" si="2"/>
        <v>0.37780599555974331</v>
      </c>
      <c r="F16" s="89">
        <f t="shared" si="0"/>
        <v>-9.6251511487303496</v>
      </c>
    </row>
    <row r="17" spans="1:6" ht="30.75" customHeight="1">
      <c r="A17" s="104" t="s">
        <v>198</v>
      </c>
      <c r="B17" s="95">
        <v>72466</v>
      </c>
      <c r="C17" s="96">
        <v>70915</v>
      </c>
      <c r="D17" s="97">
        <f t="shared" si="1"/>
        <v>7.2325832536544175</v>
      </c>
      <c r="E17" s="98">
        <f t="shared" si="2"/>
        <v>7.1694172264166962</v>
      </c>
      <c r="F17" s="97">
        <f t="shared" si="0"/>
        <v>-2.1403140783263876</v>
      </c>
    </row>
    <row r="18" spans="1:6" ht="20.100000000000001" customHeight="1">
      <c r="A18" s="15" t="s">
        <v>199</v>
      </c>
    </row>
    <row r="19" spans="1:6" ht="20.100000000000001" customHeight="1">
      <c r="A19" s="15" t="s">
        <v>153</v>
      </c>
    </row>
    <row r="20" spans="1:6" ht="13.5"/>
  </sheetData>
  <mergeCells count="4">
    <mergeCell ref="A4:A5"/>
    <mergeCell ref="B4:C4"/>
    <mergeCell ref="D4:E4"/>
    <mergeCell ref="F4:F5"/>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autoPageBreaks="0"/>
  </sheetPr>
  <dimension ref="A1:H13"/>
  <sheetViews>
    <sheetView zoomScaleNormal="100" zoomScaleSheetLayoutView="85" workbookViewId="0"/>
  </sheetViews>
  <sheetFormatPr defaultColWidth="2.5" defaultRowHeight="15" customHeight="1"/>
  <cols>
    <col min="1" max="1" width="21" style="15" customWidth="1"/>
    <col min="2" max="6" width="13.5" style="15" customWidth="1"/>
    <col min="7" max="7" width="2.5" style="15"/>
    <col min="8" max="8" width="10.625" style="15" bestFit="1" customWidth="1"/>
    <col min="9" max="16384" width="2.5" style="15"/>
  </cols>
  <sheetData>
    <row r="1" spans="1:8" ht="22.5" customHeight="1">
      <c r="F1" s="16" t="s">
        <v>26</v>
      </c>
      <c r="H1" s="17" t="s">
        <v>27</v>
      </c>
    </row>
    <row r="2" spans="1:8" ht="22.5" customHeight="1">
      <c r="A2" s="18" t="s">
        <v>200</v>
      </c>
    </row>
    <row r="3" spans="1:8" s="20" customFormat="1" ht="22.5" customHeight="1">
      <c r="A3" s="19" t="s">
        <v>201</v>
      </c>
    </row>
    <row r="4" spans="1:8" ht="20.100000000000001" customHeight="1">
      <c r="A4" s="21" t="s">
        <v>142</v>
      </c>
      <c r="B4" s="21" t="s">
        <v>185</v>
      </c>
      <c r="C4" s="48"/>
      <c r="D4" s="48" t="s">
        <v>47</v>
      </c>
      <c r="E4" s="48"/>
      <c r="F4" s="99" t="s">
        <v>186</v>
      </c>
    </row>
    <row r="5" spans="1:8" ht="20.100000000000001" customHeight="1">
      <c r="A5" s="21"/>
      <c r="B5" s="84" t="s">
        <v>143</v>
      </c>
      <c r="C5" s="85" t="s">
        <v>144</v>
      </c>
      <c r="D5" s="84" t="s">
        <v>143</v>
      </c>
      <c r="E5" s="85" t="s">
        <v>144</v>
      </c>
      <c r="F5" s="23"/>
    </row>
    <row r="6" spans="1:8" ht="35.25" customHeight="1">
      <c r="A6" s="30" t="s">
        <v>202</v>
      </c>
      <c r="B6" s="87">
        <v>1077950</v>
      </c>
      <c r="C6" s="88">
        <v>1097189</v>
      </c>
      <c r="D6" s="89">
        <f>SUM(D7:D11)</f>
        <v>100.00009276868128</v>
      </c>
      <c r="E6" s="90">
        <f>SUM(E7:E11)</f>
        <v>99.999908857999856</v>
      </c>
      <c r="F6" s="89">
        <f>((C6-B6)/B6*100)</f>
        <v>1.7847766593997867</v>
      </c>
    </row>
    <row r="7" spans="1:8" ht="35.25" customHeight="1">
      <c r="A7" s="105" t="s">
        <v>203</v>
      </c>
      <c r="B7" s="91">
        <v>709522</v>
      </c>
      <c r="C7" s="92">
        <v>727049</v>
      </c>
      <c r="D7" s="89">
        <f>B7/$B$6*100</f>
        <v>65.821420288510595</v>
      </c>
      <c r="E7" s="90">
        <f>C7/$C$6*100</f>
        <v>66.264700065348819</v>
      </c>
      <c r="F7" s="89">
        <f>((C7-B7)/B7*100)</f>
        <v>2.4702546221258821</v>
      </c>
    </row>
    <row r="8" spans="1:8" ht="35.25" customHeight="1">
      <c r="A8" s="105" t="s">
        <v>204</v>
      </c>
      <c r="B8" s="91">
        <v>69018</v>
      </c>
      <c r="C8" s="92">
        <v>71532</v>
      </c>
      <c r="D8" s="89">
        <f>B8/$B$6*100</f>
        <v>6.4027088454937608</v>
      </c>
      <c r="E8" s="90">
        <f>C8/$C$6*100</f>
        <v>6.5195695545617021</v>
      </c>
      <c r="F8" s="89">
        <f>((C8-B8)/B8*100)</f>
        <v>3.642528036164479</v>
      </c>
    </row>
    <row r="9" spans="1:8" ht="35.25" customHeight="1">
      <c r="A9" s="105" t="s">
        <v>205</v>
      </c>
      <c r="B9" s="91">
        <v>72466</v>
      </c>
      <c r="C9" s="92">
        <v>70915</v>
      </c>
      <c r="D9" s="89">
        <f>B9/$B$6*100</f>
        <v>6.7225752585926983</v>
      </c>
      <c r="E9" s="90">
        <f>C9/$C$6*100</f>
        <v>6.4633349404706024</v>
      </c>
      <c r="F9" s="89">
        <f>((C9-B9)/B9*100)</f>
        <v>-2.1403140783263876</v>
      </c>
    </row>
    <row r="10" spans="1:8" ht="35.25" customHeight="1">
      <c r="A10" s="93" t="s">
        <v>206</v>
      </c>
      <c r="B10" s="91">
        <v>222479</v>
      </c>
      <c r="C10" s="92">
        <v>224212</v>
      </c>
      <c r="D10" s="89">
        <f>B10/$B$6*100</f>
        <v>20.639083445428824</v>
      </c>
      <c r="E10" s="90">
        <f>C10/$C$6*100</f>
        <v>20.435130137104913</v>
      </c>
      <c r="F10" s="89">
        <f>((C10-B10)/B10*100)</f>
        <v>0.7789499233635534</v>
      </c>
    </row>
    <row r="11" spans="1:8" ht="35.25" customHeight="1">
      <c r="A11" s="106" t="s">
        <v>207</v>
      </c>
      <c r="B11" s="95">
        <v>4466</v>
      </c>
      <c r="C11" s="96">
        <v>3480</v>
      </c>
      <c r="D11" s="97">
        <f>B11/$B$6*100</f>
        <v>0.41430493065541069</v>
      </c>
      <c r="E11" s="98">
        <f>C11/$C$6*100</f>
        <v>0.31717416051382213</v>
      </c>
      <c r="F11" s="97">
        <f>-((C11-B11)/B11*100)</f>
        <v>22.077922077922079</v>
      </c>
    </row>
    <row r="12" spans="1:8" ht="20.100000000000001" customHeight="1">
      <c r="A12" s="15" t="s">
        <v>199</v>
      </c>
    </row>
    <row r="13" spans="1:8" ht="20.100000000000001" customHeight="1">
      <c r="A13" s="15" t="s">
        <v>153</v>
      </c>
    </row>
  </sheetData>
  <mergeCells count="4">
    <mergeCell ref="A4:A5"/>
    <mergeCell ref="B4:C4"/>
    <mergeCell ref="D4:E4"/>
    <mergeCell ref="F4:F5"/>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pageSetUpPr autoPageBreaks="0"/>
  </sheetPr>
  <dimension ref="A1:H12"/>
  <sheetViews>
    <sheetView zoomScale="85" zoomScaleNormal="85" zoomScaleSheetLayoutView="100" workbookViewId="0"/>
  </sheetViews>
  <sheetFormatPr defaultColWidth="2.5" defaultRowHeight="15" customHeight="1"/>
  <cols>
    <col min="1" max="1" width="26.375" style="15" customWidth="1"/>
    <col min="2" max="6" width="14" style="15" customWidth="1"/>
    <col min="7" max="7" width="2.5" style="15"/>
    <col min="8" max="8" width="10.625" style="15" bestFit="1" customWidth="1"/>
    <col min="9" max="16384" width="2.5" style="15"/>
  </cols>
  <sheetData>
    <row r="1" spans="1:8" ht="22.5" customHeight="1">
      <c r="F1" s="16" t="s">
        <v>26</v>
      </c>
      <c r="H1" s="17" t="s">
        <v>27</v>
      </c>
    </row>
    <row r="2" spans="1:8" ht="22.5" customHeight="1">
      <c r="A2" s="18" t="s">
        <v>208</v>
      </c>
    </row>
    <row r="3" spans="1:8" s="20" customFormat="1" ht="22.5" customHeight="1">
      <c r="F3" s="107" t="s">
        <v>209</v>
      </c>
    </row>
    <row r="4" spans="1:8" ht="20.100000000000001" customHeight="1">
      <c r="A4" s="66" t="s">
        <v>142</v>
      </c>
      <c r="B4" s="108" t="s">
        <v>210</v>
      </c>
      <c r="C4" s="26" t="s">
        <v>211</v>
      </c>
      <c r="D4" s="26" t="s">
        <v>212</v>
      </c>
      <c r="E4" s="26" t="s">
        <v>213</v>
      </c>
      <c r="F4" s="29" t="s">
        <v>214</v>
      </c>
    </row>
    <row r="5" spans="1:8" ht="34.5" customHeight="1">
      <c r="A5" s="30" t="s">
        <v>215</v>
      </c>
      <c r="B5" s="32">
        <v>1406688</v>
      </c>
      <c r="C5" s="31">
        <v>1158199</v>
      </c>
      <c r="D5" s="31">
        <v>451213</v>
      </c>
      <c r="E5" s="31">
        <v>1381553</v>
      </c>
      <c r="F5" s="31">
        <v>7864963</v>
      </c>
    </row>
    <row r="6" spans="1:8" ht="34.5" customHeight="1">
      <c r="A6" s="30" t="s">
        <v>216</v>
      </c>
      <c r="B6" s="32">
        <v>989132</v>
      </c>
      <c r="C6" s="31">
        <v>834143</v>
      </c>
      <c r="D6" s="31">
        <v>323707</v>
      </c>
      <c r="E6" s="31">
        <v>935233</v>
      </c>
      <c r="F6" s="31">
        <v>5190449</v>
      </c>
    </row>
    <row r="7" spans="1:8" ht="34.5" customHeight="1">
      <c r="A7" s="30" t="s">
        <v>217</v>
      </c>
      <c r="B7" s="32">
        <v>1097189</v>
      </c>
      <c r="C7" s="31">
        <v>930700</v>
      </c>
      <c r="D7" s="31">
        <v>367038</v>
      </c>
      <c r="E7" s="31">
        <v>1049113</v>
      </c>
      <c r="F7" s="31">
        <v>5835785</v>
      </c>
    </row>
    <row r="8" spans="1:8" ht="34.5" customHeight="1">
      <c r="A8" s="30" t="s">
        <v>218</v>
      </c>
      <c r="B8" s="32">
        <v>3053</v>
      </c>
      <c r="C8" s="31">
        <v>2999</v>
      </c>
      <c r="D8" s="31">
        <v>2823</v>
      </c>
      <c r="E8" s="31">
        <v>2871</v>
      </c>
      <c r="F8" s="31">
        <v>2899</v>
      </c>
    </row>
    <row r="9" spans="1:8" ht="34.5" customHeight="1">
      <c r="A9" s="30" t="s">
        <v>219</v>
      </c>
      <c r="B9" s="32">
        <v>3386</v>
      </c>
      <c r="C9" s="31">
        <v>3346</v>
      </c>
      <c r="D9" s="31">
        <v>3200</v>
      </c>
      <c r="E9" s="31">
        <v>3221</v>
      </c>
      <c r="F9" s="31">
        <v>3260</v>
      </c>
    </row>
    <row r="10" spans="1:8" ht="34.5" customHeight="1">
      <c r="A10" s="94" t="s">
        <v>150</v>
      </c>
      <c r="B10" s="44">
        <v>324003</v>
      </c>
      <c r="C10" s="43">
        <v>278133</v>
      </c>
      <c r="D10" s="43">
        <v>114687</v>
      </c>
      <c r="E10" s="43">
        <v>325737</v>
      </c>
      <c r="F10" s="43">
        <v>1790362</v>
      </c>
    </row>
    <row r="11" spans="1:8" ht="20.100000000000001" customHeight="1">
      <c r="A11" s="15" t="s">
        <v>220</v>
      </c>
    </row>
    <row r="12" spans="1:8" ht="20.100000000000001" customHeight="1">
      <c r="A12" s="15" t="s">
        <v>153</v>
      </c>
    </row>
  </sheetData>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目次</vt:lpstr>
      <vt:lpstr>13-1</vt:lpstr>
      <vt:lpstr>13-2</vt:lpstr>
      <vt:lpstr>13-3</vt:lpstr>
      <vt:lpstr>13-4</vt:lpstr>
      <vt:lpstr>13-5</vt:lpstr>
      <vt:lpstr>13-6</vt:lpstr>
      <vt:lpstr>13-7</vt:lpstr>
      <vt:lpstr>13-8</vt:lpstr>
      <vt:lpstr>13-9</vt:lpstr>
      <vt:lpstr>13-10</vt:lpstr>
      <vt:lpstr>13-11</vt:lpstr>
      <vt:lpstr>'13-9'!Print_Area</vt:lpstr>
      <vt:lpstr>'13-5'!Print_Titles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2026-03-27T02:04:31Z</dcterms:created>
  <dcterms:modified xsi:type="dcterms:W3CDTF">2026-03-27T02:05:13Z</dcterms:modified>
</cp:coreProperties>
</file>